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91029"/>
</workbook>
</file>

<file path=xl/calcChain.xml><?xml version="1.0" encoding="utf-8"?>
<calcChain xmlns="http://schemas.openxmlformats.org/spreadsheetml/2006/main">
  <c r="L82" i="7"/>
  <c r="K82"/>
  <c r="M82" s="1"/>
  <c r="K81"/>
  <c r="L81"/>
  <c r="L80"/>
  <c r="K80"/>
  <c r="M80" s="1"/>
  <c r="L79"/>
  <c r="K79"/>
  <c r="K96"/>
  <c r="M96" s="1"/>
  <c r="L55"/>
  <c r="K55"/>
  <c r="L16"/>
  <c r="K16"/>
  <c r="L54"/>
  <c r="K54"/>
  <c r="M54" s="1"/>
  <c r="L78"/>
  <c r="K78"/>
  <c r="L51"/>
  <c r="K51"/>
  <c r="M51" s="1"/>
  <c r="L21"/>
  <c r="K21"/>
  <c r="M21" s="1"/>
  <c r="L52"/>
  <c r="K52"/>
  <c r="M52" s="1"/>
  <c r="L77"/>
  <c r="K77"/>
  <c r="L76"/>
  <c r="K76"/>
  <c r="M76" s="1"/>
  <c r="L73"/>
  <c r="K73"/>
  <c r="M73" s="1"/>
  <c r="L23"/>
  <c r="K23"/>
  <c r="M23" s="1"/>
  <c r="L20"/>
  <c r="K20"/>
  <c r="L75"/>
  <c r="K75"/>
  <c r="L74"/>
  <c r="K74"/>
  <c r="K95"/>
  <c r="M95" s="1"/>
  <c r="L49"/>
  <c r="K49"/>
  <c r="L40"/>
  <c r="K40"/>
  <c r="L15"/>
  <c r="K15"/>
  <c r="K94"/>
  <c r="M94" s="1"/>
  <c r="L50"/>
  <c r="K50"/>
  <c r="L72"/>
  <c r="K72"/>
  <c r="L22"/>
  <c r="L47"/>
  <c r="K47"/>
  <c r="L46"/>
  <c r="K46"/>
  <c r="L48"/>
  <c r="K48"/>
  <c r="K22"/>
  <c r="L71"/>
  <c r="K71"/>
  <c r="N122"/>
  <c r="K122"/>
  <c r="L45"/>
  <c r="K45"/>
  <c r="K93"/>
  <c r="M93" s="1"/>
  <c r="N121"/>
  <c r="K121"/>
  <c r="N120"/>
  <c r="K120"/>
  <c r="K92"/>
  <c r="M92" s="1"/>
  <c r="K70"/>
  <c r="L70"/>
  <c r="M81" l="1"/>
  <c r="M79"/>
  <c r="M55"/>
  <c r="M16"/>
  <c r="M47"/>
  <c r="M48"/>
  <c r="M46"/>
  <c r="M70"/>
  <c r="M77"/>
  <c r="M78"/>
  <c r="M20"/>
  <c r="M71"/>
  <c r="M50"/>
  <c r="M40"/>
  <c r="M49"/>
  <c r="M75"/>
  <c r="M74"/>
  <c r="M15"/>
  <c r="M72"/>
  <c r="M22"/>
  <c r="O122"/>
  <c r="M45"/>
  <c r="O121"/>
  <c r="O120"/>
  <c r="L43" l="1"/>
  <c r="K43"/>
  <c r="L42"/>
  <c r="K42"/>
  <c r="L41"/>
  <c r="K41"/>
  <c r="L18"/>
  <c r="K18"/>
  <c r="L19"/>
  <c r="K19"/>
  <c r="L14"/>
  <c r="K14"/>
  <c r="L12"/>
  <c r="K12"/>
  <c r="M41" l="1"/>
  <c r="M42"/>
  <c r="M43"/>
  <c r="M19"/>
  <c r="M18"/>
  <c r="M14"/>
  <c r="M12"/>
  <c r="L10" l="1"/>
  <c r="K10"/>
  <c r="M10" l="1"/>
  <c r="K298" l="1"/>
  <c r="L298" s="1"/>
  <c r="M7" l="1"/>
  <c r="F286" l="1"/>
  <c r="K287"/>
  <c r="L287" s="1"/>
  <c r="K278"/>
  <c r="L278" s="1"/>
  <c r="K281"/>
  <c r="L281" s="1"/>
  <c r="K289" l="1"/>
  <c r="L289" s="1"/>
  <c r="F280"/>
  <c r="F279"/>
  <c r="F277"/>
  <c r="K277" s="1"/>
  <c r="L277" s="1"/>
  <c r="F257"/>
  <c r="F209"/>
  <c r="K288" l="1"/>
  <c r="L288" s="1"/>
  <c r="K286"/>
  <c r="L286" s="1"/>
  <c r="K292"/>
  <c r="L292" s="1"/>
  <c r="K293"/>
  <c r="L293" s="1"/>
  <c r="K285"/>
  <c r="L285" s="1"/>
  <c r="K295"/>
  <c r="L295" s="1"/>
  <c r="K291"/>
  <c r="L291" s="1"/>
  <c r="K284" l="1"/>
  <c r="L284" s="1"/>
  <c r="K273"/>
  <c r="L273" s="1"/>
  <c r="K275"/>
  <c r="L275" s="1"/>
  <c r="K272"/>
  <c r="L272" s="1"/>
  <c r="K274"/>
  <c r="L274" s="1"/>
  <c r="K203"/>
  <c r="L203" s="1"/>
  <c r="K256"/>
  <c r="L256" s="1"/>
  <c r="K270"/>
  <c r="L270" s="1"/>
  <c r="K271"/>
  <c r="L271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59"/>
  <c r="L259" s="1"/>
  <c r="K258"/>
  <c r="L258" s="1"/>
  <c r="K257"/>
  <c r="L257" s="1"/>
  <c r="K253"/>
  <c r="L253" s="1"/>
  <c r="K252"/>
  <c r="L252" s="1"/>
  <c r="K251"/>
  <c r="L251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29"/>
  <c r="L229" s="1"/>
  <c r="K227"/>
  <c r="L227" s="1"/>
  <c r="K225"/>
  <c r="L225" s="1"/>
  <c r="K224"/>
  <c r="L224" s="1"/>
  <c r="K223"/>
  <c r="L223" s="1"/>
  <c r="K221"/>
  <c r="L221" s="1"/>
  <c r="K220"/>
  <c r="L220" s="1"/>
  <c r="K219"/>
  <c r="L219" s="1"/>
  <c r="K218"/>
  <c r="K217"/>
  <c r="L217" s="1"/>
  <c r="K216"/>
  <c r="L216" s="1"/>
  <c r="K214"/>
  <c r="L214" s="1"/>
  <c r="K213"/>
  <c r="L213" s="1"/>
  <c r="K212"/>
  <c r="L212" s="1"/>
  <c r="K211"/>
  <c r="L211" s="1"/>
  <c r="K210"/>
  <c r="L210" s="1"/>
  <c r="K209"/>
  <c r="L209" s="1"/>
  <c r="H208"/>
  <c r="K208" s="1"/>
  <c r="L208" s="1"/>
  <c r="K205"/>
  <c r="L205" s="1"/>
  <c r="K204"/>
  <c r="L204" s="1"/>
  <c r="K202"/>
  <c r="L202" s="1"/>
  <c r="K201"/>
  <c r="L201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H174"/>
  <c r="K174" s="1"/>
  <c r="L174" s="1"/>
  <c r="F173"/>
  <c r="K173" s="1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D7" i="6"/>
  <c r="K6" i="4"/>
  <c r="K6" i="3"/>
  <c r="L6" i="2"/>
</calcChain>
</file>

<file path=xl/sharedStrings.xml><?xml version="1.0" encoding="utf-8"?>
<sst xmlns="http://schemas.openxmlformats.org/spreadsheetml/2006/main" count="7442" uniqueCount="3792">
  <si>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</si>
  <si>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</si>
  <si>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</si>
  <si>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</si>
  <si>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</si>
  <si>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</si>
  <si>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</si>
  <si>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</si>
  <si>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</si>
  <si>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</si>
  <si>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</si>
  <si>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</si>
  <si>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</si>
  <si>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</si>
  <si>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</si>
  <si>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</si>
  <si>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</si>
  <si>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</si>
  <si>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</si>
  <si>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</si>
  <si>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</si>
  <si>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</si>
  <si>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</si>
  <si>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</si>
  <si>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</si>
  <si>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</si>
  <si>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</si>
  <si>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</si>
  <si>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</si>
  <si>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</si>
  <si>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</si>
  <si>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</si>
  <si>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</si>
  <si>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</si>
  <si>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</si>
  <si>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</si>
  <si>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</si>
  <si>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</si>
  <si>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</si>
  <si>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</si>
  <si>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</si>
  <si>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</si>
  <si>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</si>
  <si>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</si>
  <si>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</si>
  <si>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</si>
  <si>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</si>
  <si>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</si>
  <si>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</si>
  <si>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</si>
  <si>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</si>
  <si>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</si>
  <si>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</si>
  <si>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</si>
  <si>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</si>
  <si>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</si>
  <si>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</si>
  <si>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</si>
  <si>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</si>
  <si>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</si>
  <si>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</si>
  <si>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</si>
  <si>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</si>
  <si>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</si>
  <si>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</si>
  <si>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</si>
  <si>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</si>
  <si>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</si>
  <si>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</si>
  <si>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</si>
  <si>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</si>
  <si>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</si>
  <si>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</si>
  <si>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</si>
  <si>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</si>
  <si>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</si>
  <si>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</si>
  <si>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</si>
  <si>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</si>
  <si>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</si>
  <si>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</si>
  <si>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</si>
  <si>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</si>
  <si>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</si>
  <si>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</si>
  <si>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</si>
  <si>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</si>
  <si>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</si>
  <si>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</si>
  <si>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</si>
  <si>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</si>
  <si>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</si>
  <si>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</si>
  <si>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</si>
  <si>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</si>
  <si>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</si>
  <si>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</si>
  <si>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</si>
  <si>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</si>
  <si>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</si>
  <si>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</si>
  <si>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</si>
  <si>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</si>
  <si>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</si>
  <si>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</si>
  <si>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</si>
  <si>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</si>
  <si>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</si>
  <si>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</si>
  <si>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</si>
  <si>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</si>
  <si>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</si>
  <si>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</si>
  <si>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</si>
  <si>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</si>
  <si>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</si>
  <si>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</si>
  <si>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</si>
  <si>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</si>
  <si>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</si>
  <si>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</si>
  <si>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</si>
  <si>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</si>
  <si>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</si>
  <si>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</si>
  <si>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</si>
  <si>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</si>
  <si>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</si>
  <si>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</si>
  <si>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</si>
  <si>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</si>
  <si>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</si>
  <si>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</si>
  <si>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</si>
  <si>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</si>
  <si>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</si>
  <si>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</si>
  <si>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</si>
  <si>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</si>
  <si>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</si>
  <si>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</si>
  <si>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</si>
  <si>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</si>
  <si>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</si>
  <si>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</si>
  <si>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</si>
  <si>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</si>
  <si>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</si>
  <si>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</si>
  <si>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</si>
  <si>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</si>
  <si>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</si>
  <si>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</si>
  <si>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</si>
  <si>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</si>
  <si>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</si>
  <si>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</si>
  <si>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</si>
  <si>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</si>
  <si>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</si>
  <si>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</si>
  <si>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</si>
  <si>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</si>
  <si>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</si>
  <si>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</si>
  <si>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</si>
  <si>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</si>
  <si>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</si>
  <si>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</si>
  <si>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</si>
  <si>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</si>
  <si>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</si>
  <si>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</si>
  <si>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</si>
  <si>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</si>
  <si>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</si>
  <si>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</si>
  <si>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</si>
  <si>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</si>
  <si>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</si>
  <si>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</si>
  <si>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</si>
  <si>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</si>
  <si>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</si>
  <si>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</si>
  <si>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</si>
  <si>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</si>
  <si>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</si>
  <si>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</si>
  <si>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</si>
  <si>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</si>
  <si>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</si>
  <si>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</si>
  <si>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</si>
  <si>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</si>
  <si>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</si>
  <si>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</si>
  <si>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</si>
  <si>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</si>
  <si>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</si>
  <si>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</si>
  <si>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</si>
  <si>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</si>
  <si>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</si>
  <si>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</si>
  <si>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</si>
  <si>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</si>
  <si>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</si>
  <si>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</si>
  <si>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</si>
  <si>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</si>
  <si>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</si>
  <si>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</si>
  <si>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</si>
  <si>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</si>
  <si>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</si>
  <si>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</si>
  <si>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</si>
  <si>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</si>
  <si>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</si>
  <si>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</si>
  <si>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</si>
  <si>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</si>
  <si>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</si>
  <si>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</si>
  <si>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</si>
  <si>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</si>
  <si>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</si>
  <si>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</si>
  <si>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</si>
  <si>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</si>
  <si>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</si>
  <si>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</si>
  <si>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</si>
  <si>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</si>
  <si>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</si>
  <si>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</si>
  <si>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</si>
  <si>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</si>
  <si>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</si>
  <si>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</si>
  <si>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</si>
  <si>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</si>
  <si>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</si>
  <si>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</si>
  <si>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</si>
  <si>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</si>
  <si>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</si>
  <si>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</si>
  <si>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</si>
  <si>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</si>
  <si>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</si>
  <si>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</si>
  <si>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</si>
  <si>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</si>
  <si>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</si>
  <si>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</si>
  <si>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</si>
  <si>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</si>
  <si>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</si>
  <si>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</si>
  <si>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</si>
  <si>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</si>
  <si>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</si>
  <si>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</si>
  <si>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</si>
  <si>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</si>
  <si>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</si>
  <si>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</si>
  <si>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</si>
  <si>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</si>
  <si>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</si>
  <si>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</si>
  <si>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</si>
  <si>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</si>
  <si>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</si>
  <si>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</si>
  <si>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</si>
  <si>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</si>
  <si>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</si>
  <si>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</si>
  <si>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</si>
  <si>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</si>
  <si>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</si>
  <si>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</si>
  <si>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</si>
  <si>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</si>
  <si>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</si>
  <si>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</si>
  <si>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</si>
  <si>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</si>
  <si>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</si>
  <si>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</si>
  <si>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</si>
  <si>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</si>
  <si>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</si>
  <si>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</si>
  <si>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</si>
  <si>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</si>
  <si>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</si>
  <si>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</si>
  <si>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</si>
  <si>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</si>
  <si>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</si>
  <si>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</si>
  <si>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</si>
  <si>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</si>
  <si>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</si>
  <si>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</si>
  <si>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</si>
  <si>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</si>
  <si>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</si>
  <si>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</si>
  <si>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</si>
  <si>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</si>
  <si>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</si>
  <si>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</si>
  <si>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</si>
  <si>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</si>
  <si>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</si>
  <si>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</si>
  <si>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</si>
  <si>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</si>
  <si>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</si>
  <si>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</si>
  <si>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</si>
  <si>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</si>
  <si>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</si>
  <si>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</si>
  <si>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</si>
  <si>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</si>
  <si>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</si>
  <si>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</si>
  <si>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</si>
  <si>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</si>
  <si>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</si>
  <si>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</si>
  <si>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</si>
  <si>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</si>
  <si>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</si>
  <si>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</si>
  <si>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</si>
  <si>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</si>
  <si>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</si>
  <si>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</si>
  <si>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</si>
  <si>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</si>
  <si>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</si>
  <si>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</si>
  <si>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</si>
  <si>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</si>
  <si>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</si>
  <si>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</si>
  <si>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</si>
  <si>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</si>
  <si>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</si>
  <si>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</si>
  <si>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</si>
  <si>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</si>
  <si>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</si>
  <si>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</si>
  <si>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</si>
  <si>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</si>
  <si>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</si>
  <si>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</si>
  <si>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</si>
  <si>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</si>
  <si>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</si>
  <si>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</si>
  <si>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</si>
  <si>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</si>
  <si>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</si>
  <si>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</si>
  <si>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</si>
  <si>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</si>
  <si>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</si>
  <si>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</si>
  <si>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</si>
  <si>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</si>
  <si>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</si>
  <si>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</si>
  <si>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</si>
  <si>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</si>
  <si>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</si>
  <si>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</si>
  <si>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</si>
  <si>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</si>
  <si>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</si>
  <si>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</si>
  <si>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</si>
  <si>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</si>
  <si>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</si>
  <si>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</si>
  <si>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</si>
  <si>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</si>
  <si>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</si>
  <si>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</si>
  <si>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</si>
  <si>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</si>
  <si>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</si>
  <si>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</si>
  <si>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</si>
  <si>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</si>
  <si>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</si>
  <si>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</si>
  <si>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</si>
  <si>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</si>
  <si>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</si>
  <si>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</si>
  <si>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</si>
  <si>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</si>
  <si>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</si>
  <si>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</si>
  <si>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</si>
  <si>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</si>
  <si>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</si>
  <si>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</si>
  <si>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</si>
  <si>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</si>
  <si>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</si>
  <si>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</si>
  <si>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</si>
  <si>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</si>
  <si>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</si>
  <si>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</si>
  <si>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</si>
  <si>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</si>
  <si>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</si>
  <si>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</si>
  <si>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</si>
  <si>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</si>
  <si>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</si>
  <si>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</si>
  <si>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</si>
  <si>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</si>
  <si>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</si>
  <si>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</si>
  <si>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</si>
  <si>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</si>
  <si>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</si>
  <si>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</si>
  <si>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</si>
  <si>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</si>
  <si>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</si>
  <si>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</si>
  <si>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</si>
  <si>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</si>
  <si>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</si>
  <si>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</si>
  <si>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</si>
  <si>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</si>
  <si>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</si>
  <si>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</si>
  <si>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</si>
  <si>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</si>
  <si>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</si>
  <si>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</si>
  <si>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</si>
  <si>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</si>
  <si>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</si>
  <si>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</si>
  <si>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</si>
  <si>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</si>
  <si>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</si>
  <si>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</si>
  <si>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</si>
  <si>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</si>
  <si>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</si>
  <si>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</si>
  <si>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</si>
  <si>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</si>
  <si>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</si>
  <si>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</si>
  <si>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</si>
  <si>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</si>
  <si>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</si>
  <si>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</si>
  <si>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</si>
  <si>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</si>
  <si>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</si>
  <si>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</si>
  <si>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</si>
  <si>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</si>
  <si>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</si>
  <si>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</si>
  <si>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</si>
  <si>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</si>
  <si>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</si>
  <si>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</si>
  <si>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</si>
  <si>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</si>
  <si>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</si>
  <si>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</si>
  <si>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</si>
  <si>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</si>
  <si>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</si>
  <si>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</si>
  <si>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</si>
  <si>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</si>
  <si>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</si>
  <si>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</si>
  <si>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</si>
  <si>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</si>
  <si>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</si>
  <si>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</si>
  <si>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</si>
  <si>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</si>
  <si>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</si>
  <si>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</si>
  <si>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</si>
  <si>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</si>
  <si>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</si>
  <si>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</si>
  <si>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</si>
  <si>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</si>
  <si>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</si>
  <si>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</si>
  <si>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</si>
  <si>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</si>
  <si>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</si>
  <si>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</si>
  <si>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</si>
  <si>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</si>
  <si>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</si>
  <si>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</si>
  <si>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</si>
  <si>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</si>
  <si>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</si>
  <si>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</si>
  <si>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</si>
  <si>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</si>
  <si>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</si>
  <si>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</si>
  <si>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</si>
  <si>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</si>
  <si>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</si>
  <si>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</si>
  <si>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</si>
  <si>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</si>
  <si>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</si>
  <si>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</si>
  <si>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</si>
  <si>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</si>
  <si>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</si>
  <si>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</si>
  <si>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</si>
  <si>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</si>
  <si>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</si>
  <si>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</si>
  <si>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</si>
  <si>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</si>
  <si>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</si>
  <si>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</si>
  <si>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</si>
  <si>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</si>
  <si>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</si>
  <si>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</si>
  <si>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</si>
  <si>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</si>
  <si>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</si>
  <si>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</si>
  <si>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</si>
  <si>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</si>
  <si>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</si>
  <si>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</si>
  <si>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</si>
  <si>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</si>
  <si>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</si>
  <si>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</si>
  <si>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</si>
  <si>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</si>
  <si>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</si>
  <si>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</si>
  <si>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</si>
  <si>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</si>
  <si>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</si>
  <si>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</si>
  <si>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</si>
  <si>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</si>
  <si>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</si>
  <si>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</si>
  <si>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</si>
  <si>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</si>
  <si>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</si>
  <si>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</si>
  <si>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</si>
  <si>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</si>
  <si>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</si>
  <si>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</si>
  <si>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</si>
  <si>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</si>
  <si>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</si>
  <si>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</si>
  <si>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</si>
  <si>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</si>
  <si>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</si>
  <si>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</si>
  <si>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</si>
  <si>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</si>
  <si>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</si>
  <si>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</si>
  <si>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</si>
  <si>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</si>
  <si>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</si>
  <si>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</si>
  <si>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</si>
  <si>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</si>
  <si>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</si>
  <si>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</si>
  <si>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</si>
  <si>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</si>
  <si>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</si>
  <si>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</si>
  <si>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</si>
  <si>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</si>
  <si>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</si>
  <si>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</si>
  <si>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</si>
  <si>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</si>
  <si>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</si>
  <si>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</si>
  <si>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</si>
  <si>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</si>
  <si>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</si>
  <si>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</si>
  <si>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</si>
  <si>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</si>
  <si>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</si>
  <si>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</si>
  <si>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</si>
  <si>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</si>
  <si>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</si>
  <si>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</si>
  <si>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</si>
  <si>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</si>
  <si>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</si>
  <si>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</si>
  <si>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</si>
  <si>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</si>
  <si>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</si>
  <si>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</si>
  <si>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</si>
  <si>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</si>
  <si>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</si>
  <si>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</si>
  <si>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</si>
  <si>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</si>
  <si>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</si>
  <si>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</si>
  <si>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</si>
  <si>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</si>
  <si>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</si>
  <si>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</si>
  <si>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</si>
  <si>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</si>
  <si>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</si>
  <si>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</si>
  <si>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</si>
  <si>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</si>
  <si>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</si>
  <si>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</si>
  <si>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</si>
  <si>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</si>
  <si>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</si>
  <si>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</si>
  <si>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</si>
  <si>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</si>
  <si>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</si>
  <si>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</si>
  <si>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</si>
  <si>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</si>
  <si>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</si>
  <si>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</si>
  <si>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</si>
  <si>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</si>
  <si>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</si>
  <si>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</si>
  <si>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</si>
  <si>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</si>
  <si>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</si>
  <si>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</si>
  <si>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</si>
  <si>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</si>
  <si>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</si>
  <si>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</si>
  <si>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</si>
  <si>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</si>
  <si>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</si>
  <si>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</si>
  <si>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</si>
  <si>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</si>
  <si>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</si>
  <si>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</si>
  <si>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</si>
  <si>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</si>
  <si>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</si>
  <si>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</si>
  <si>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</si>
  <si>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</si>
  <si>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</si>
  <si>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</si>
  <si>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</si>
  <si>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</si>
  <si>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</si>
  <si>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</si>
  <si>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</si>
  <si>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</si>
  <si>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</si>
  <si>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</si>
  <si>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</si>
  <si>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</si>
  <si>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</si>
  <si>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</si>
  <si>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</si>
  <si>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</si>
  <si>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</si>
  <si>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</si>
  <si>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</si>
  <si>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</si>
  <si>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</si>
  <si>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</si>
  <si>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</si>
  <si>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</si>
  <si>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</si>
  <si>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</si>
  <si>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</si>
  <si>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</si>
  <si>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</si>
  <si>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</si>
  <si>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</si>
  <si>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</si>
  <si>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</si>
  <si>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</si>
  <si>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</si>
  <si>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</si>
  <si>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</si>
  <si>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</si>
  <si>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</si>
  <si>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</si>
  <si>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</si>
  <si>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</si>
  <si>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</si>
  <si>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</si>
  <si>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</si>
  <si>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</si>
  <si>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</si>
  <si>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</si>
  <si>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</si>
  <si>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</si>
  <si>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</si>
  <si>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</si>
  <si>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</si>
  <si>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</si>
  <si>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</si>
  <si>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</si>
  <si>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</si>
  <si>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</si>
  <si>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</si>
  <si>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</si>
  <si>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</si>
  <si>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</si>
  <si>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</si>
  <si>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</si>
  <si>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</si>
  <si>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</si>
  <si>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</si>
  <si>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</si>
  <si>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</si>
  <si>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</si>
  <si>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</si>
  <si>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</si>
  <si>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</si>
  <si>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</si>
  <si>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</si>
  <si>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</si>
  <si>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</si>
  <si>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</si>
  <si>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</si>
  <si>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</si>
  <si>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</si>
  <si>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</si>
  <si>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</si>
  <si>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</si>
  <si>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</si>
  <si>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</si>
  <si>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</si>
  <si>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</si>
  <si>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</si>
  <si>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</si>
  <si>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</si>
  <si>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</si>
  <si>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</si>
  <si>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</si>
  <si>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</si>
  <si>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</si>
  <si>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</si>
  <si>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</si>
  <si>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</si>
  <si>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</si>
  <si>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</si>
  <si>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</si>
  <si>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</si>
  <si>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</si>
  <si>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</si>
  <si>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</si>
  <si>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</si>
  <si>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</si>
  <si>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</si>
  <si>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</si>
  <si>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</si>
  <si>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</si>
  <si>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</si>
  <si>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</si>
  <si>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</si>
  <si>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</si>
  <si>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</si>
  <si>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</si>
  <si>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</si>
  <si>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</si>
  <si>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</si>
  <si>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</si>
  <si>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</si>
  <si>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</si>
  <si>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</si>
  <si>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</si>
  <si>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</si>
  <si>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</si>
  <si>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</si>
  <si>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</si>
  <si>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</si>
  <si>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</si>
  <si>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</si>
  <si>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</si>
  <si>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</si>
  <si>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</si>
  <si>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</si>
  <si>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</si>
  <si>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</si>
  <si>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</si>
  <si>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</si>
  <si>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</si>
  <si>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</si>
  <si>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</si>
  <si>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</si>
  <si>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</si>
  <si>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</si>
  <si>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</si>
  <si>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</si>
  <si>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</si>
  <si>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</si>
  <si>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</si>
  <si>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</si>
  <si>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</si>
  <si>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</si>
  <si>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</si>
  <si>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</si>
  <si>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</si>
  <si>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</si>
  <si>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</si>
  <si>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</si>
  <si>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</si>
  <si>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</si>
  <si>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</si>
  <si>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</si>
  <si>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</si>
  <si>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</si>
  <si>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</si>
  <si>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</si>
  <si>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</si>
  <si>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</si>
  <si>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</si>
  <si>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</si>
  <si>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</si>
  <si>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</si>
  <si>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</si>
  <si>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</si>
  <si>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</si>
  <si>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</si>
  <si>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</si>
  <si>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</si>
  <si>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</si>
  <si>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</si>
  <si>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</si>
  <si>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</si>
  <si>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</si>
  <si>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</si>
  <si>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</si>
  <si>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</si>
  <si>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</si>
  <si>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</si>
  <si>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</si>
  <si>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</si>
  <si>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</si>
  <si>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</si>
  <si>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</si>
  <si>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</si>
  <si>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</si>
  <si>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</si>
  <si>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</si>
  <si>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</si>
  <si>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</si>
  <si>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</si>
  <si>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</si>
  <si>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</si>
  <si>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</si>
  <si>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</si>
  <si>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</si>
  <si>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</si>
  <si>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</si>
  <si>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</si>
  <si>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</si>
  <si>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</si>
  <si>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</si>
  <si>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</si>
  <si>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</si>
  <si>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</si>
  <si>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</si>
  <si>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</si>
  <si>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</si>
  <si>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</si>
  <si>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</si>
  <si>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</si>
  <si>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</si>
  <si>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</si>
  <si>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</si>
  <si>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</si>
  <si>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</si>
  <si>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</si>
  <si>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</si>
  <si>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</si>
  <si>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</si>
  <si>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</si>
  <si>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</si>
  <si>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</si>
  <si>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</si>
  <si>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</si>
  <si>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</si>
  <si>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</si>
  <si>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</si>
  <si>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</si>
  <si>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</si>
  <si>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</si>
  <si>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</si>
  <si>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</si>
  <si>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</si>
  <si>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</si>
  <si>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</si>
  <si>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</si>
  <si>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</si>
  <si>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</si>
  <si>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</si>
  <si>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</si>
  <si>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</si>
  <si>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</si>
  <si>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</si>
  <si>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</si>
  <si>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</si>
  <si>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</si>
  <si>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</si>
  <si>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</si>
  <si>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</si>
  <si>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</si>
  <si>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</si>
  <si>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</si>
  <si>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</si>
  <si>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</si>
  <si>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</si>
  <si>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</si>
  <si>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</si>
  <si>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</si>
  <si>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</si>
  <si>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</si>
  <si>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</si>
  <si>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</si>
  <si>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</si>
  <si>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</si>
  <si>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</si>
  <si>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</si>
  <si>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</si>
  <si>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</si>
  <si>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</si>
  <si>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</si>
  <si>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</si>
  <si>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</si>
  <si>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</si>
  <si>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</si>
  <si>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</si>
  <si>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</si>
  <si>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</si>
  <si>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</si>
  <si>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</si>
  <si>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</si>
  <si>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</si>
  <si>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</si>
  <si>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</si>
  <si>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</si>
  <si>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</si>
  <si>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</si>
  <si>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</si>
  <si>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</si>
  <si>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</si>
  <si>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</si>
  <si>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</si>
  <si>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</si>
  <si>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</si>
  <si>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</si>
  <si>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</si>
  <si>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</si>
  <si>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</si>
  <si>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</si>
  <si>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</si>
  <si>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</si>
  <si>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</si>
  <si>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</si>
  <si>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</si>
  <si>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</si>
  <si>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</si>
  <si>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</si>
  <si>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</si>
  <si>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</si>
  <si>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</si>
  <si>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</si>
  <si>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</si>
  <si>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</si>
  <si>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</si>
  <si>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</si>
  <si>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</si>
  <si>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</si>
  <si>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</si>
  <si>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</si>
  <si>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</si>
  <si>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</si>
  <si>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</si>
  <si>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</si>
  <si>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</si>
  <si>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</si>
  <si>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</si>
  <si>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</si>
  <si>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</si>
  <si>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</si>
  <si>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</si>
  <si>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</si>
  <si>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</si>
  <si>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</si>
  <si>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</si>
  <si>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</si>
  <si>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</si>
  <si>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</si>
  <si>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</si>
  <si>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</si>
  <si>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</si>
  <si>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</si>
  <si>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</si>
  <si>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</si>
  <si>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</si>
  <si>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</si>
  <si>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</si>
  <si>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</si>
  <si>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</si>
  <si>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</si>
  <si>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</si>
  <si>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</si>
  <si>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</si>
  <si>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</si>
  <si>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</si>
  <si>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</si>
  <si>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</si>
  <si>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</si>
  <si>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</si>
  <si>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</si>
  <si>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</si>
  <si>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</si>
  <si>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</si>
  <si>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</si>
  <si>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</si>
  <si>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</si>
  <si>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</si>
  <si>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</si>
  <si>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</si>
  <si>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</si>
  <si>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</si>
  <si>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</si>
  <si>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</si>
  <si>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</si>
  <si>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</si>
  <si>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</si>
  <si>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</si>
  <si>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</si>
  <si>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</si>
  <si>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</si>
  <si>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</si>
  <si>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</si>
  <si>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</si>
  <si>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</si>
  <si>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</si>
  <si>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</si>
  <si>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</si>
  <si>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</si>
  <si>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</si>
  <si>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</si>
  <si>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</si>
  <si>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</si>
  <si>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</si>
  <si>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</si>
  <si>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</si>
  <si>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</si>
  <si>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</si>
  <si>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</si>
  <si>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</si>
  <si>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</si>
  <si>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</si>
  <si>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</si>
  <si>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</si>
  <si>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</si>
  <si>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</si>
  <si>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</si>
  <si>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</si>
  <si>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</si>
  <si>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</si>
  <si>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</si>
  <si>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</si>
  <si>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</si>
  <si>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</si>
  <si>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</si>
  <si>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</si>
  <si>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</si>
  <si>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</si>
  <si>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</si>
  <si>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</si>
  <si>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</si>
  <si>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</si>
  <si>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</si>
  <si>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</si>
  <si>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</si>
  <si>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</si>
  <si>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</si>
  <si>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</si>
  <si>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</si>
  <si>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</si>
  <si>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</si>
  <si>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</si>
  <si>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</si>
  <si>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</si>
  <si>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</si>
  <si>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</si>
  <si>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</si>
  <si>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</si>
  <si>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</si>
  <si>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</si>
  <si>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</si>
  <si>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</si>
  <si>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</si>
  <si>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</si>
  <si>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</si>
  <si>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</si>
  <si>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</si>
  <si>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</si>
  <si>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</si>
  <si>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</si>
  <si>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</si>
  <si>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</si>
  <si>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</si>
  <si>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</si>
  <si>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</si>
  <si>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</si>
  <si>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</si>
  <si>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</si>
  <si>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</si>
  <si>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</si>
  <si>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</si>
  <si>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</si>
  <si>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</si>
  <si>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</si>
  <si>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</si>
  <si>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</si>
  <si>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</si>
  <si>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</si>
  <si>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</si>
  <si>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</si>
  <si>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</si>
  <si>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</si>
  <si>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</si>
  <si>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</si>
  <si>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</si>
  <si>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</si>
  <si>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</si>
  <si>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</si>
  <si>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</si>
  <si>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</si>
  <si>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</si>
  <si>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</si>
  <si>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</si>
  <si>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</si>
  <si>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</si>
  <si>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</si>
  <si>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</si>
  <si>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</si>
  <si>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</si>
  <si>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</si>
  <si>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</si>
  <si>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</si>
  <si>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</si>
  <si>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</si>
  <si>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</si>
  <si>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</si>
  <si>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</si>
  <si>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</si>
  <si>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</si>
  <si>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</si>
  <si>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</si>
  <si>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</si>
  <si>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</si>
  <si>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</si>
  <si>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</si>
  <si>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</si>
  <si>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</si>
  <si>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</si>
  <si>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</si>
  <si>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</si>
  <si>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</si>
  <si>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</si>
  <si>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</si>
  <si>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</si>
  <si>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</si>
  <si>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</si>
  <si>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</si>
  <si>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</si>
  <si>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</si>
  <si>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</si>
  <si>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</si>
  <si>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</si>
  <si>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</si>
  <si>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</si>
  <si>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</si>
  <si>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</si>
  <si>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</si>
  <si>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</si>
  <si>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</si>
  <si>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</si>
  <si>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</si>
  <si>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</si>
  <si>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</si>
  <si>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</si>
  <si>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</si>
  <si>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</si>
  <si>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</si>
  <si>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</si>
  <si>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</si>
  <si>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</si>
  <si>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</si>
  <si>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</si>
  <si>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</si>
  <si>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</si>
  <si>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</si>
  <si>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</si>
  <si>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</si>
  <si>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</si>
  <si>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</si>
  <si>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</si>
  <si>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</si>
  <si>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</si>
  <si>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</si>
  <si>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</si>
  <si>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</si>
  <si>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</si>
  <si>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</si>
  <si>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</si>
  <si>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</si>
  <si>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</si>
  <si>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</si>
  <si>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</si>
  <si>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</si>
  <si>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</si>
  <si>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</si>
  <si>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</si>
  <si>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</si>
  <si>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</si>
  <si>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</si>
  <si>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</si>
  <si>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</si>
  <si>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</si>
  <si>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</si>
  <si>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</si>
  <si>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</si>
  <si>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</si>
  <si>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</si>
  <si>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</si>
  <si>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</si>
  <si>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</si>
  <si>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</si>
  <si>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</si>
  <si>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</si>
  <si>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</si>
  <si>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</si>
  <si>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</si>
  <si>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</si>
  <si>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</si>
  <si>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</si>
  <si>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</si>
  <si>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</si>
  <si>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</si>
  <si>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</si>
  <si>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</si>
  <si>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</si>
  <si>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</si>
  <si>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</si>
  <si>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</si>
  <si>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</si>
  <si>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</si>
  <si>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</si>
  <si>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</si>
  <si>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</si>
  <si>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</si>
  <si>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</si>
  <si>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</si>
  <si>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</si>
  <si>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</si>
  <si>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</si>
  <si>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</si>
  <si>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</si>
  <si>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</si>
  <si>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</si>
  <si>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</si>
  <si>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</si>
  <si>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</si>
  <si>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</si>
  <si>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</si>
  <si>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</si>
  <si>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</si>
  <si>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</si>
  <si>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</si>
  <si>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</si>
  <si>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</si>
  <si>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</si>
  <si>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</si>
  <si>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</si>
  <si>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</si>
  <si>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</si>
  <si>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</si>
  <si>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</si>
  <si>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</si>
  <si>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</si>
  <si>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</si>
  <si>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</si>
  <si>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</si>
  <si>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</si>
  <si>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</si>
  <si>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</si>
  <si>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</si>
  <si>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</si>
  <si>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</si>
  <si>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</si>
  <si>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</si>
  <si>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</si>
  <si>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</si>
  <si>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</si>
  <si>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</si>
  <si>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</si>
  <si>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</si>
  <si>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</si>
  <si>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</si>
  <si>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</si>
  <si>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</si>
  <si>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</si>
  <si>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</si>
  <si>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</si>
  <si>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</si>
  <si>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</si>
  <si>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</si>
  <si>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</si>
  <si>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</si>
  <si>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</si>
  <si>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</si>
  <si>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</si>
  <si>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</si>
  <si>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</si>
  <si>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</si>
  <si>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</si>
  <si>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</si>
  <si>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</si>
  <si>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</si>
  <si>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</si>
  <si>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</si>
  <si>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</si>
  <si>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</si>
  <si>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</si>
  <si>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</si>
  <si>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</si>
  <si>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</si>
  <si>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</si>
  <si>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</si>
  <si>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</si>
  <si>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</si>
  <si>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</si>
  <si>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</si>
  <si>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</si>
  <si>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</si>
  <si>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</si>
  <si>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</si>
  <si>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</si>
  <si>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</si>
  <si>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</si>
  <si>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</si>
  <si>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</si>
  <si>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</si>
  <si>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</si>
  <si>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</si>
  <si>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</si>
  <si>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</si>
  <si>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</si>
  <si>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</si>
  <si>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</si>
  <si>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</si>
  <si>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</si>
  <si>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</si>
  <si>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</si>
  <si>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</si>
  <si>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</si>
  <si>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</si>
  <si>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</si>
  <si>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</si>
  <si>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</si>
  <si>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</si>
  <si>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</si>
  <si>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</si>
  <si>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</si>
  <si>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</si>
  <si>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</si>
  <si>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</si>
  <si>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</si>
  <si>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</si>
  <si>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</si>
  <si>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</si>
  <si>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</si>
  <si>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</si>
  <si>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</si>
  <si>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</si>
  <si>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</si>
  <si>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</si>
  <si>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</si>
  <si>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</si>
  <si>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</si>
  <si>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</si>
  <si>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</si>
  <si>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</si>
  <si>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</si>
  <si>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</si>
  <si>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</si>
  <si>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</si>
  <si>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</si>
  <si>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</si>
  <si>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</si>
  <si>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</si>
  <si>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</si>
  <si>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</si>
  <si>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</si>
  <si>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</si>
  <si>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</si>
  <si>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</si>
  <si>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</si>
  <si>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</si>
  <si>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</si>
  <si>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</si>
  <si>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</si>
  <si>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</si>
  <si>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</si>
  <si>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</si>
  <si>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</si>
  <si>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</si>
  <si>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</si>
  <si>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</si>
  <si>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</si>
  <si>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</si>
  <si>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</si>
  <si>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</si>
  <si>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</si>
  <si>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</si>
  <si>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</si>
  <si>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</si>
  <si>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</si>
  <si>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</si>
  <si>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</si>
  <si>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</si>
  <si>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</si>
  <si>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</si>
  <si>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</si>
  <si>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</si>
  <si>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</si>
  <si>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</si>
  <si>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</si>
  <si>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</si>
  <si>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</si>
  <si>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</si>
  <si>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</si>
  <si>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</si>
  <si>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</si>
  <si>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</si>
  <si>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</si>
  <si>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</si>
  <si>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</si>
  <si>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</si>
  <si>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</si>
  <si>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</si>
  <si>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</si>
  <si>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</si>
  <si>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</si>
  <si>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</si>
  <si>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</si>
  <si>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</si>
  <si>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</si>
  <si>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</si>
  <si>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</si>
  <si>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</si>
  <si>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</si>
  <si>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</si>
  <si>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</si>
  <si>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</si>
  <si>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</si>
  <si>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</si>
  <si>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</si>
  <si>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</si>
  <si>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</si>
  <si>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</si>
  <si>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</si>
  <si>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</si>
  <si>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</si>
  <si>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</si>
  <si>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</si>
  <si>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</si>
  <si>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</si>
  <si>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</si>
  <si>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</si>
  <si>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</si>
  <si>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</si>
  <si>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</si>
  <si>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</si>
  <si>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</si>
  <si>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</si>
  <si>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</si>
  <si>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</si>
  <si>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</si>
  <si>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</si>
  <si>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</si>
  <si>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</si>
  <si>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</si>
  <si>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</si>
  <si>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</si>
  <si>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</si>
  <si>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</si>
  <si>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</si>
  <si>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</si>
  <si>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</si>
  <si>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</si>
  <si>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</si>
  <si>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</si>
  <si>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</si>
  <si>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</si>
  <si>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</si>
  <si>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</si>
  <si>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</si>
  <si>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</si>
  <si>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</si>
  <si>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</si>
  <si>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</si>
  <si>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</si>
  <si>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</si>
  <si>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</si>
  <si>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</si>
  <si>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</si>
  <si>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</si>
  <si>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</si>
  <si>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</si>
  <si>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</si>
  <si>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</si>
  <si>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</si>
  <si>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</si>
  <si>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</si>
  <si>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</si>
  <si>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</si>
  <si>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</si>
  <si>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</si>
  <si>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</si>
  <si>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</si>
  <si>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</si>
  <si>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</si>
  <si>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</si>
  <si>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</si>
  <si>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</si>
  <si>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</si>
  <si>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</si>
  <si>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</si>
  <si>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</si>
  <si>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</si>
  <si>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</si>
  <si>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</si>
  <si>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</si>
  <si>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</si>
  <si>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</si>
  <si>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</si>
  <si>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</si>
  <si>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</si>
  <si>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</si>
  <si>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</si>
  <si>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</si>
  <si>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</si>
  <si>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</si>
  <si>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</si>
  <si>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</si>
  <si>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</si>
  <si>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</si>
  <si>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</si>
  <si>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</si>
  <si>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</si>
  <si>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</si>
  <si>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</si>
  <si>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</si>
  <si>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</si>
  <si>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</si>
  <si>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</si>
  <si>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</si>
  <si>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</si>
  <si>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</si>
  <si>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</si>
  <si>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</si>
  <si>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</si>
  <si>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</si>
  <si>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</si>
  <si>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</si>
  <si>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</si>
  <si>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</si>
  <si>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</si>
  <si>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</si>
  <si>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</si>
  <si>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</si>
  <si>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</si>
  <si>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</si>
  <si>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</si>
  <si>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</si>
  <si>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</si>
  <si>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</si>
  <si>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</si>
  <si>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</si>
  <si>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</si>
  <si>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</si>
  <si>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</si>
  <si>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</si>
  <si>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</si>
  <si>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</si>
  <si>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</si>
  <si>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</si>
  <si>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</si>
  <si>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</si>
  <si>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</si>
  <si>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</si>
  <si>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</si>
  <si>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</si>
  <si>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</si>
  <si>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</si>
  <si>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</si>
  <si>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</si>
  <si>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</si>
  <si>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</si>
  <si>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</si>
  <si>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</si>
  <si>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</si>
  <si>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</si>
  <si>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</si>
  <si>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</si>
  <si>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</si>
  <si>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</si>
  <si>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</si>
  <si>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</si>
  <si>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</si>
  <si>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</si>
  <si>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</si>
  <si>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</si>
  <si>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</si>
  <si>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</si>
  <si>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</si>
  <si>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</si>
  <si>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</si>
  <si>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</si>
  <si>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</si>
  <si>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</si>
  <si>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</si>
  <si>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</si>
  <si>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</si>
  <si>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</si>
  <si>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</si>
  <si>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</si>
  <si>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</si>
  <si>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</si>
  <si>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</si>
  <si>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</si>
  <si>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</si>
  <si>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</si>
  <si>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</si>
  <si>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</si>
  <si>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</si>
  <si>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</si>
  <si>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</si>
  <si>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</si>
  <si>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</si>
  <si>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</si>
  <si>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</si>
  <si>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</si>
  <si>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</si>
  <si>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</si>
  <si>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</si>
  <si>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</si>
  <si>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</si>
  <si>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</si>
  <si>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</si>
  <si>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</si>
  <si>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</si>
  <si>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</si>
  <si>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</si>
  <si>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</si>
  <si>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</si>
  <si>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</si>
  <si>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</si>
  <si>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</si>
  <si>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</si>
  <si>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</si>
  <si>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</si>
  <si>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</si>
  <si>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</si>
  <si>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</si>
  <si>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</si>
  <si>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</si>
  <si>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</si>
  <si>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</si>
  <si>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</si>
  <si>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</si>
  <si>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</si>
  <si>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</si>
  <si>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</si>
  <si>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</si>
  <si>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</si>
  <si>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</si>
  <si>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</si>
  <si>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</si>
  <si>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</si>
  <si>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</si>
  <si>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</si>
  <si>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</si>
  <si>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</si>
  <si>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</si>
  <si>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</si>
  <si>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</si>
  <si>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</si>
  <si>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</si>
  <si>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</si>
  <si>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</si>
  <si>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</si>
  <si>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</si>
  <si>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</si>
  <si>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</si>
  <si>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</si>
  <si>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</si>
  <si>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</si>
  <si>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</si>
  <si>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</si>
  <si>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</si>
  <si>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</si>
  <si>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</si>
  <si>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</si>
  <si>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</si>
  <si>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</si>
  <si>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</si>
  <si>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</si>
  <si>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</si>
  <si>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</si>
  <si>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</si>
  <si>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</si>
  <si>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</si>
  <si>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</si>
  <si>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</si>
  <si>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</si>
  <si>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</si>
  <si>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</si>
  <si>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</si>
  <si>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</si>
  <si>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</si>
  <si>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</si>
  <si>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</si>
  <si>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</si>
  <si>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</si>
  <si>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</si>
  <si>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</si>
  <si>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</si>
  <si>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</si>
  <si>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</si>
  <si>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</si>
  <si>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</si>
  <si>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</si>
  <si>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</si>
  <si>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</si>
  <si>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</si>
  <si>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</si>
  <si>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</si>
  <si>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</si>
  <si>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</si>
  <si>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</si>
  <si>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</si>
  <si>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</si>
  <si>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</si>
  <si>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</si>
  <si>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</si>
  <si>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</si>
  <si>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</si>
  <si>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</si>
  <si>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</si>
  <si>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</si>
  <si>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</si>
  <si>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</si>
  <si>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</si>
  <si>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</si>
  <si>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</si>
  <si>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</si>
  <si>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</si>
  <si>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</si>
  <si>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</si>
  <si>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</si>
  <si>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</si>
  <si>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</si>
  <si>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</si>
  <si>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</si>
  <si>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</si>
  <si>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</si>
  <si>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</si>
  <si>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</si>
  <si>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</si>
  <si>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</si>
  <si>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</si>
  <si>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</si>
  <si>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</si>
  <si>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</si>
  <si>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</si>
  <si>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</si>
  <si>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</si>
  <si>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</si>
  <si>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</si>
  <si>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</si>
  <si>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</si>
  <si>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</si>
  <si>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</si>
  <si>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</si>
  <si>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</si>
  <si>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</si>
  <si>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</si>
  <si>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</si>
  <si>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</si>
  <si>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</si>
  <si>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</si>
  <si>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</si>
  <si>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</si>
  <si>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</si>
  <si>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</si>
  <si>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</si>
  <si>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</si>
  <si>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</si>
  <si>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</si>
  <si>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</si>
  <si>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</si>
  <si>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</si>
  <si>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</si>
  <si>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</si>
  <si>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</si>
  <si>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</si>
  <si>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</si>
  <si>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</si>
  <si>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</si>
  <si>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</si>
  <si>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</si>
  <si>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</si>
  <si>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</si>
  <si>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</si>
  <si>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</si>
  <si>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</si>
  <si>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</si>
  <si>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</si>
  <si>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</si>
  <si>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</si>
  <si>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</si>
  <si>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</si>
  <si>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</si>
  <si>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</si>
  <si>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</si>
  <si>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</si>
  <si>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</si>
  <si>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</si>
  <si>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</si>
  <si>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</si>
  <si>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</si>
  <si>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</si>
  <si>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</si>
  <si>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</si>
  <si>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</si>
  <si>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</si>
  <si>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</si>
  <si>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</si>
  <si>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</si>
  <si>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</si>
  <si>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</si>
  <si>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</si>
  <si>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</si>
  <si>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</si>
  <si>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</si>
  <si>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</si>
  <si>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</si>
  <si>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</si>
  <si>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</si>
  <si>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</si>
  <si>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</si>
  <si>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</si>
  <si>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</si>
  <si>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</si>
  <si>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</si>
  <si>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</si>
  <si>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</si>
  <si>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</si>
  <si>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</si>
  <si>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</si>
  <si>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</si>
  <si>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</si>
  <si>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</si>
  <si>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</si>
  <si>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</si>
  <si>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</si>
  <si>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</si>
  <si>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</si>
  <si>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</si>
  <si>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</si>
  <si>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</si>
  <si>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</si>
  <si>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</si>
  <si>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</si>
  <si>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</si>
  <si>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</si>
  <si>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</si>
  <si>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</si>
  <si>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</si>
  <si>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</si>
  <si>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</si>
  <si>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</si>
  <si>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</si>
  <si>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</si>
  <si>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</si>
  <si>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</si>
  <si>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</si>
  <si>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</si>
  <si>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</si>
  <si>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</si>
  <si>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</si>
  <si>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</si>
  <si>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</si>
  <si>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</si>
  <si>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</si>
  <si>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</si>
  <si>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</si>
  <si>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</si>
  <si>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</si>
  <si>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</si>
  <si>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</si>
  <si>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</si>
  <si>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</si>
  <si>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</si>
  <si>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</si>
  <si>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</si>
  <si>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</si>
  <si>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</si>
  <si>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</si>
  <si>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</si>
  <si>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</si>
  <si>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</si>
  <si>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</si>
  <si>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</si>
  <si>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</si>
  <si>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</si>
  <si>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</si>
  <si>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</si>
  <si>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</si>
  <si>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</si>
  <si>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</si>
  <si>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</si>
  <si>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</si>
  <si>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</si>
  <si>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</si>
  <si>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</si>
  <si>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</si>
  <si>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</si>
  <si>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</si>
  <si>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</si>
  <si>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</si>
  <si>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</si>
  <si>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</si>
  <si>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</si>
  <si>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</si>
  <si>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</si>
  <si>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</si>
  <si>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</si>
  <si>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</si>
  <si>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</si>
  <si>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</si>
  <si>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</si>
  <si>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</si>
  <si>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</si>
  <si>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</si>
  <si>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</si>
  <si>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</si>
  <si>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</si>
  <si>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</si>
  <si>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</si>
  <si>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</si>
  <si>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</si>
  <si>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</si>
  <si>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</si>
  <si>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</si>
  <si>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</si>
  <si>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</si>
  <si>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</si>
  <si>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</si>
  <si>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</si>
  <si>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</si>
  <si>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</si>
  <si>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</si>
  <si>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</si>
  <si>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</si>
  <si>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</si>
  <si>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</si>
  <si>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</si>
  <si>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</si>
  <si>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</si>
  <si>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</si>
  <si>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</si>
  <si>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</si>
  <si>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</si>
  <si>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</si>
  <si>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</si>
  <si>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</si>
  <si>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</si>
  <si>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</si>
  <si>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</si>
  <si>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</si>
  <si>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</si>
  <si>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</si>
  <si>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</si>
  <si>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</si>
  <si>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</si>
  <si>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</si>
  <si>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</si>
  <si>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</si>
  <si>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</si>
  <si>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</si>
  <si>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</si>
  <si>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</si>
  <si>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</si>
  <si>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</si>
  <si>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</si>
  <si>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</si>
  <si>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</si>
  <si>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</si>
  <si>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</si>
  <si>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</si>
  <si>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</si>
  <si>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</si>
  <si>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</si>
  <si>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</si>
  <si>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</si>
  <si>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</si>
  <si>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</si>
  <si>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</si>
  <si>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</si>
  <si>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</si>
  <si>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</si>
  <si>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</si>
  <si>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</si>
  <si>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</si>
  <si>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</si>
  <si>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</si>
  <si>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</si>
  <si>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</si>
  <si>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</si>
  <si>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</si>
  <si>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</si>
  <si>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</si>
  <si>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</si>
  <si>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</si>
  <si>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</si>
  <si>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</si>
  <si>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</si>
  <si>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</si>
  <si>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</si>
  <si>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</si>
  <si>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</si>
  <si>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</si>
  <si>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</si>
  <si>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</si>
  <si>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</si>
  <si>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</si>
  <si>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</si>
  <si>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</si>
  <si>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</si>
  <si>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</si>
  <si>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</si>
  <si>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</si>
  <si>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</si>
  <si>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</si>
  <si>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</si>
  <si>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</si>
  <si>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</si>
  <si>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</si>
  <si>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</si>
  <si>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</si>
  <si>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</si>
  <si>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</si>
  <si>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</si>
  <si>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</si>
  <si>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</si>
  <si>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</si>
  <si>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</si>
  <si>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</si>
  <si>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</si>
  <si>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</si>
  <si>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</si>
  <si>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</si>
  <si>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</si>
  <si>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</si>
  <si>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</si>
  <si>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</si>
  <si>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</si>
  <si>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</si>
  <si>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</si>
  <si>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</si>
  <si>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</si>
  <si>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</si>
  <si>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</si>
  <si>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</si>
  <si>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</si>
  <si>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</si>
  <si>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</si>
  <si>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</si>
  <si>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</si>
  <si>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</si>
  <si>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</si>
  <si>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</si>
  <si>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</si>
  <si>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</si>
  <si>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</si>
  <si>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</si>
  <si>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</si>
  <si>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</si>
  <si>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</si>
  <si>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</si>
  <si>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</si>
  <si>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</si>
  <si>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</si>
  <si>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</si>
  <si>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</si>
  <si>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</si>
  <si>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</si>
  <si>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</si>
  <si>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</si>
  <si>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</si>
  <si>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</si>
  <si>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</si>
  <si>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</si>
  <si>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</si>
  <si>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</si>
  <si>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</si>
  <si>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</si>
  <si>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</si>
  <si>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</si>
  <si>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</si>
  <si>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</si>
  <si>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</si>
  <si>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</si>
  <si>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</si>
  <si>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</si>
  <si>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</si>
  <si>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</si>
  <si>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</si>
  <si>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</si>
  <si>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</si>
  <si>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</si>
  <si>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</si>
  <si>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</si>
  <si>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</si>
  <si>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</si>
  <si>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</si>
  <si>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</si>
  <si>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</si>
  <si>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</si>
  <si>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</si>
  <si>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</si>
  <si>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</si>
  <si>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</si>
  <si>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</si>
  <si>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</si>
  <si>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</si>
  <si>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</si>
  <si>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</si>
  <si>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</si>
  <si>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</si>
  <si>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</si>
  <si>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</si>
  <si>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</si>
  <si>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</si>
  <si>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</si>
  <si>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</si>
  <si>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</si>
  <si>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</si>
  <si>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</si>
  <si>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</si>
  <si>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</si>
  <si>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</si>
  <si>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</si>
  <si>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</si>
  <si>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</si>
  <si>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</si>
  <si>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</si>
  <si>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</si>
  <si>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</si>
  <si>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</si>
  <si>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</si>
  <si>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</si>
  <si>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</si>
  <si>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</si>
  <si>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</si>
  <si>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</si>
  <si>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</si>
  <si>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</si>
  <si>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</si>
  <si>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</si>
  <si>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</si>
  <si>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</si>
  <si>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</si>
  <si>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</si>
  <si>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</si>
  <si>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</si>
  <si>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</si>
  <si>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</si>
  <si>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</si>
  <si>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</si>
  <si>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</si>
  <si>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</si>
  <si>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</si>
  <si>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</si>
  <si>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</si>
  <si>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</si>
  <si>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</si>
  <si>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</si>
  <si>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</si>
  <si>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</si>
  <si>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</si>
  <si>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</si>
  <si>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</si>
  <si>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</si>
  <si>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</si>
  <si>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</si>
  <si>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</si>
  <si>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</si>
  <si>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</si>
  <si>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</si>
  <si>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</si>
  <si>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</si>
  <si>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</si>
  <si>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</si>
  <si>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</si>
  <si>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</si>
  <si>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</si>
  <si>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</si>
  <si>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</si>
  <si>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</si>
  <si>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</si>
  <si>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</si>
  <si>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</si>
  <si>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</si>
  <si>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</si>
  <si>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</si>
  <si>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</si>
  <si>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</si>
  <si>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</si>
  <si>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</si>
  <si>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</si>
  <si>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</si>
  <si>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</si>
  <si>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</si>
  <si>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</si>
  <si>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</si>
  <si>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</si>
  <si>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</si>
  <si>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</si>
  <si>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</si>
  <si>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</si>
  <si>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</si>
  <si>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</si>
  <si>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</si>
  <si>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</si>
  <si>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</si>
  <si>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</si>
  <si>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</si>
  <si>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</si>
  <si>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</si>
  <si>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</si>
  <si>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</si>
  <si>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</si>
  <si>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</si>
  <si>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</si>
  <si>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</si>
  <si>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</si>
  <si>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</si>
  <si>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</si>
  <si>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</si>
  <si>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</si>
  <si>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</si>
  <si>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</si>
  <si>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</si>
  <si>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</si>
  <si>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</si>
  <si>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</si>
  <si>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</si>
  <si>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</si>
  <si>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</si>
  <si>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</si>
  <si>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</si>
  <si>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</si>
  <si>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</si>
  <si>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</si>
  <si>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</si>
  <si>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</si>
  <si>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</si>
  <si>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</si>
  <si>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</si>
  <si>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</si>
  <si>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</si>
  <si>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</si>
  <si>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</si>
  <si>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</si>
  <si>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</si>
  <si>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</si>
  <si>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</si>
  <si>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</si>
  <si>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</si>
  <si>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</si>
  <si>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</si>
  <si>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</si>
  <si>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</si>
  <si>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</si>
  <si>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</si>
  <si>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</si>
  <si>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</si>
  <si>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</si>
  <si>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</si>
  <si>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</si>
  <si>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</si>
  <si>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</si>
  <si>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</si>
  <si>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</si>
  <si>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</si>
  <si>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</si>
  <si>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</si>
  <si>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</si>
  <si>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</si>
  <si>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</si>
  <si>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</si>
  <si>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</si>
  <si>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</si>
  <si>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</si>
  <si>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</si>
  <si>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</si>
  <si>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</si>
  <si>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</si>
  <si>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</si>
  <si>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</si>
  <si>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</si>
  <si>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</si>
  <si>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</si>
  <si>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</si>
  <si>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</si>
  <si>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</si>
  <si>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</si>
  <si>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</si>
  <si>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</si>
  <si>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</si>
  <si>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</si>
  <si>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</si>
  <si>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</si>
  <si>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</si>
  <si>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</si>
  <si>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</si>
  <si>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</si>
  <si>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</si>
  <si>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</si>
  <si>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</si>
  <si>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</si>
  <si>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</si>
  <si>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</si>
  <si>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</si>
  <si>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</si>
  <si>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</si>
  <si>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</si>
  <si>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</si>
  <si>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</si>
  <si>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</si>
  <si>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</si>
  <si>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</si>
  <si>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</si>
  <si>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</si>
  <si>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</si>
  <si>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</si>
  <si>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</si>
  <si>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</si>
  <si>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</si>
  <si>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</si>
  <si>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</si>
  <si>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</si>
  <si>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</si>
  <si>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</si>
  <si>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</si>
  <si>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</si>
  <si>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</si>
  <si>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</si>
  <si>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</si>
  <si>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</si>
  <si>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</si>
  <si>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</si>
  <si>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</si>
  <si>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</si>
  <si>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</si>
  <si>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</si>
  <si>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</si>
  <si>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</si>
  <si>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</si>
  <si>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</si>
  <si>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</si>
  <si>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</si>
  <si>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</si>
  <si>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</si>
  <si>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</si>
  <si>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</si>
  <si>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</si>
  <si>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</si>
  <si>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</si>
  <si>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</si>
  <si>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</si>
  <si>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</si>
  <si>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</si>
  <si>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</si>
  <si>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</si>
  <si>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</si>
  <si>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</si>
  <si>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</si>
  <si>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</si>
  <si>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</si>
  <si>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</si>
  <si>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</si>
  <si>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</si>
  <si>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</si>
  <si>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</si>
  <si>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</si>
  <si>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</si>
  <si>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</si>
  <si>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</si>
  <si>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</si>
  <si>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</si>
  <si>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</si>
  <si>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</si>
  <si>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</si>
  <si>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</si>
  <si>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</si>
  <si>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</si>
  <si>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</si>
  <si>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</si>
  <si>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</si>
  <si>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</si>
  <si>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</si>
  <si>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</si>
  <si>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</si>
  <si>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</si>
  <si>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</si>
  <si>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</si>
  <si>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</si>
  <si>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</si>
  <si>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</si>
  <si>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</si>
  <si>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</si>
  <si>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</si>
  <si>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</si>
  <si>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</si>
  <si>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</si>
  <si>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</si>
  <si>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</si>
  <si>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</si>
  <si>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</si>
  <si>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</si>
  <si>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</si>
  <si>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</si>
  <si>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</si>
  <si>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</si>
  <si>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</si>
  <si>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</si>
  <si>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</si>
  <si>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</si>
  <si>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</si>
  <si>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</si>
  <si>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</si>
  <si>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</si>
  <si>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</si>
  <si>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</si>
  <si>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</si>
  <si>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</si>
  <si>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</si>
  <si>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</si>
  <si>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</si>
  <si>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</si>
  <si>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</si>
  <si>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</si>
  <si>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</si>
  <si>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</si>
  <si>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</si>
  <si>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</si>
  <si>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</si>
  <si>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</si>
  <si>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</si>
  <si>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</si>
  <si>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</si>
  <si>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</si>
  <si>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</si>
  <si>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</si>
  <si>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</si>
  <si>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</si>
  <si>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</si>
  <si>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</si>
  <si>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</si>
  <si>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</si>
  <si>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</si>
  <si>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</si>
  <si>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</si>
  <si>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</si>
  <si>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</si>
  <si>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</si>
  <si>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</si>
  <si>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</si>
  <si>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</si>
  <si>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</si>
  <si>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</si>
  <si>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</si>
  <si>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</si>
  <si>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</si>
  <si>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</si>
  <si>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</si>
  <si>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</si>
  <si>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</si>
  <si>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</si>
  <si>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</si>
  <si>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</si>
  <si>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</si>
  <si>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</si>
  <si>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</si>
  <si>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</si>
  <si>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</si>
  <si>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</si>
  <si>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</si>
  <si>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</si>
  <si>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</si>
  <si>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</si>
  <si>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</si>
  <si>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</si>
  <si>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</si>
  <si>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</si>
  <si>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</si>
  <si>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</si>
  <si>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</si>
  <si>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</si>
  <si>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</si>
  <si>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</si>
  <si>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</si>
  <si>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</si>
  <si>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</si>
  <si>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</si>
  <si>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</si>
  <si>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</si>
  <si>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</si>
  <si>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</si>
  <si>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</si>
  <si>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</si>
  <si>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</si>
  <si>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</si>
  <si>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</si>
  <si>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</si>
  <si>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</si>
  <si>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</si>
  <si>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</si>
  <si>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</si>
  <si>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</si>
  <si>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</si>
  <si>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</si>
  <si>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</si>
  <si>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</si>
  <si>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</si>
  <si>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</si>
  <si>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</si>
  <si>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</si>
  <si>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</si>
  <si>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</si>
  <si>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</si>
  <si>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</si>
  <si>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</si>
  <si>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</si>
  <si>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</si>
  <si>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</si>
  <si>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</si>
  <si>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</si>
  <si>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</si>
  <si>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</si>
  <si>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</si>
  <si>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</si>
  <si>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</si>
  <si>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</si>
  <si>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</si>
  <si>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</si>
  <si>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</si>
  <si>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</si>
  <si>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</si>
  <si>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</si>
  <si>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</si>
  <si>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</si>
  <si>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</si>
  <si>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</si>
  <si>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</si>
  <si>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</si>
  <si>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</si>
  <si>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</si>
  <si>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</si>
  <si>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</si>
  <si>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</si>
  <si>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</si>
  <si>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</si>
  <si>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</si>
  <si>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</si>
  <si>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</si>
  <si>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</si>
  <si>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</si>
  <si>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</si>
  <si>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</si>
  <si>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</si>
  <si>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</si>
  <si>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</si>
  <si>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</si>
  <si>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</si>
  <si>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</si>
  <si>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</si>
  <si>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</si>
  <si>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</si>
  <si>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</si>
  <si>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</si>
  <si>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</si>
  <si>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</si>
  <si>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</si>
  <si>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</si>
  <si>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</si>
  <si>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</si>
  <si>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</si>
  <si>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</si>
  <si>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</si>
  <si>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</si>
  <si>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</si>
  <si>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</si>
  <si>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</si>
  <si>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</si>
  <si>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</si>
  <si>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</si>
  <si>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</si>
  <si>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</si>
  <si>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</si>
  <si>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</si>
  <si>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</si>
  <si>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</si>
  <si>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</si>
  <si>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</si>
  <si>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</si>
  <si>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</si>
  <si>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</si>
  <si>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</si>
  <si>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</si>
  <si>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</si>
  <si>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</si>
  <si>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</si>
  <si>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</si>
  <si>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</si>
  <si>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</si>
  <si>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</si>
  <si>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</si>
  <si>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</si>
  <si>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</si>
  <si>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</si>
  <si>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</si>
  <si>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</si>
  <si>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</si>
  <si>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</si>
  <si>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</si>
  <si>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</si>
  <si>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</si>
  <si>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</si>
  <si>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</si>
  <si>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</si>
  <si>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</si>
  <si>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</si>
  <si>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</si>
  <si>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</si>
  <si>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</si>
  <si>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</si>
  <si>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</si>
  <si>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</si>
  <si>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</si>
  <si>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</si>
  <si>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</si>
  <si>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</si>
  <si>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</si>
  <si>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</si>
  <si>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</si>
  <si>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</si>
  <si>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</si>
  <si>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</si>
  <si>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</si>
  <si>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</si>
  <si>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</si>
  <si>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</si>
  <si>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</si>
  <si>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</si>
  <si>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</si>
  <si>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</si>
  <si>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</si>
  <si>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</si>
  <si>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</si>
  <si>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</si>
  <si>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</si>
  <si>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</si>
  <si>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</si>
  <si>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</si>
  <si>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</si>
  <si>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</si>
  <si>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</si>
  <si>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</si>
  <si>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</si>
  <si>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</si>
  <si>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</si>
  <si>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</si>
  <si>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</si>
  <si>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</si>
  <si>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</si>
  <si>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</si>
  <si>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</si>
  <si>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</si>
  <si>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</si>
  <si>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</si>
  <si>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</si>
  <si>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</si>
  <si>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</si>
  <si>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</si>
  <si>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</si>
  <si>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</si>
  <si>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</si>
  <si>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</si>
  <si>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</si>
  <si>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</si>
  <si>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</si>
  <si>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</si>
  <si>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</si>
  <si>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</si>
  <si>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</si>
  <si>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</si>
  <si>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</si>
  <si>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</si>
  <si>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</si>
  <si>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</si>
  <si>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</si>
  <si>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</si>
  <si>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</si>
  <si>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</si>
  <si>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</si>
  <si>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</si>
  <si>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</si>
  <si>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</si>
  <si>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</si>
  <si>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</si>
  <si>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</si>
  <si>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</si>
  <si>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</si>
  <si>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</si>
  <si>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</si>
  <si>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</si>
  <si>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</si>
  <si>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</si>
  <si>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</si>
  <si>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</si>
  <si>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</si>
  <si>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</si>
  <si>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</si>
  <si>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</si>
  <si>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</si>
  <si>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</si>
  <si>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</si>
  <si>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</si>
  <si>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</si>
  <si>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</si>
  <si>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</si>
  <si>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</si>
  <si>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</si>
  <si>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</si>
  <si>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</si>
  <si>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</si>
  <si>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</si>
  <si>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</si>
  <si>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</si>
  <si>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</si>
  <si>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</si>
  <si>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</si>
  <si>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</si>
  <si>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</si>
  <si>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</si>
  <si>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</si>
  <si>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</si>
  <si>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</si>
  <si>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</si>
  <si>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</si>
  <si>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</si>
  <si>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</si>
  <si>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</si>
  <si>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</si>
  <si>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</si>
  <si>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</si>
  <si>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</si>
  <si>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</si>
  <si>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</si>
  <si>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</si>
  <si>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</si>
  <si>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</si>
  <si>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</si>
  <si>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</si>
  <si>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</si>
  <si>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</si>
  <si>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</si>
  <si>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</si>
  <si>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</si>
  <si>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</si>
  <si>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</si>
  <si>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</si>
  <si>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</si>
  <si>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</si>
  <si>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</si>
  <si>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</si>
  <si>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</si>
  <si>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</si>
  <si>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</si>
  <si>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</si>
  <si>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</si>
  <si>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</si>
  <si>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</si>
  <si>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</si>
  <si>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</si>
  <si>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</si>
  <si>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</si>
  <si>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</si>
  <si>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</si>
  <si>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</si>
  <si>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</si>
  <si>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</si>
  <si>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</si>
  <si>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</si>
  <si>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</si>
  <si>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</si>
  <si>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</si>
  <si>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</si>
  <si>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</si>
  <si>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</si>
  <si>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</si>
  <si>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</si>
  <si>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</si>
  <si>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</si>
  <si>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</si>
  <si>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</si>
  <si>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</si>
  <si>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</si>
  <si>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</si>
  <si>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</si>
  <si>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</si>
  <si>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</si>
  <si>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</si>
  <si>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</si>
  <si>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</si>
  <si>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</si>
  <si>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</si>
  <si>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</si>
  <si>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</si>
  <si>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</si>
  <si>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</si>
  <si>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</si>
  <si>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</si>
  <si>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</si>
  <si>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</si>
  <si>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</si>
  <si>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</si>
  <si>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</si>
  <si>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</si>
  <si>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</si>
  <si>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</si>
  <si>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</si>
  <si>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</si>
  <si>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</si>
  <si>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</si>
  <si>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</si>
  <si>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</si>
  <si>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</si>
  <si>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</si>
  <si>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</si>
  <si>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</si>
  <si>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</si>
  <si>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</si>
  <si>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</si>
  <si>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</si>
  <si>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</si>
  <si>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</si>
  <si>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</si>
  <si>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</si>
  <si>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</si>
  <si>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</si>
  <si>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</si>
  <si>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</si>
  <si>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</si>
  <si>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</si>
  <si>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</si>
  <si>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</si>
  <si>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</si>
  <si>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</si>
  <si>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</si>
  <si>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</si>
  <si>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</si>
  <si>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</si>
  <si>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</si>
  <si>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</si>
  <si>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</si>
  <si>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</si>
  <si>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</si>
  <si>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</si>
  <si>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</si>
  <si>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</si>
  <si>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</si>
  <si>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</si>
  <si>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</si>
  <si>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</si>
  <si>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</si>
  <si>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</si>
  <si>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</si>
  <si>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</si>
  <si>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</si>
  <si>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</si>
  <si>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</si>
  <si>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</si>
  <si>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</si>
  <si>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</si>
  <si>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</si>
  <si>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</si>
  <si>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</si>
  <si>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</si>
  <si>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</si>
  <si>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</si>
  <si>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</si>
  <si>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</si>
  <si>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</si>
  <si>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</si>
  <si>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</si>
  <si>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</si>
  <si>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</si>
  <si>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</si>
  <si>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</si>
  <si>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</si>
  <si>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</si>
  <si>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</si>
  <si>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</si>
  <si>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</si>
  <si>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</si>
  <si>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</si>
  <si>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</si>
  <si>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</si>
  <si>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</si>
  <si>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</si>
  <si>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</si>
  <si>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</si>
  <si>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</si>
  <si>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</si>
  <si>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</si>
  <si>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</si>
  <si>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</si>
  <si>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</si>
  <si>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</si>
  <si>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</si>
  <si>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</si>
  <si>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</si>
  <si>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</si>
  <si>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</si>
  <si>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</si>
  <si>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</si>
  <si>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</si>
  <si>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</si>
  <si>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</si>
  <si>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</si>
  <si>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</si>
  <si>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</si>
  <si>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</si>
  <si>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</si>
  <si>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</si>
  <si>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</si>
  <si>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</si>
  <si>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</si>
  <si>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</si>
  <si>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</si>
  <si>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</si>
  <si>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</si>
  <si>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</si>
  <si>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</si>
  <si>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</si>
  <si>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</si>
  <si>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</si>
  <si>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</si>
  <si>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</si>
  <si>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</si>
  <si>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</si>
  <si>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</si>
  <si>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</si>
  <si>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</si>
  <si>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</si>
  <si>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</si>
  <si>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</si>
  <si>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</si>
  <si>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</si>
  <si>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</si>
  <si>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</si>
  <si>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</si>
  <si>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</si>
  <si>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</si>
  <si>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</si>
  <si>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</si>
  <si>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</si>
  <si>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</si>
  <si>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</si>
  <si>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</si>
  <si>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</si>
  <si>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</si>
  <si>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</si>
  <si>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</si>
  <si>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</si>
  <si>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</si>
  <si>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</si>
  <si>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</si>
  <si>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</si>
  <si>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</si>
  <si>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</si>
  <si>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</si>
  <si>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</si>
  <si>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</si>
  <si>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</si>
  <si>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</si>
  <si>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</si>
  <si>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</si>
  <si>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</si>
  <si>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</si>
  <si>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</si>
  <si>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</si>
  <si>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</si>
  <si>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</si>
  <si>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</si>
  <si>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</si>
  <si>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</si>
  <si>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</si>
  <si>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</si>
  <si>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</si>
  <si>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</si>
  <si>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</si>
  <si>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</si>
  <si>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</si>
  <si>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</si>
  <si>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</si>
  <si>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</si>
  <si>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</si>
  <si>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</si>
  <si>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</si>
  <si>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</si>
  <si>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</si>
  <si>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</si>
  <si>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</si>
  <si>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</si>
  <si>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</si>
  <si>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</si>
  <si>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</si>
  <si>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</si>
  <si>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</si>
  <si>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</si>
  <si>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</si>
  <si>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</si>
  <si>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</si>
  <si>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</si>
  <si>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</si>
  <si>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</si>
  <si>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</si>
  <si>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</si>
  <si>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</si>
  <si>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</si>
  <si>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</si>
  <si>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</si>
  <si>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</si>
  <si>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</si>
  <si>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</si>
  <si>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</si>
  <si>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</si>
  <si>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</si>
  <si>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</si>
  <si>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</si>
  <si>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</si>
  <si>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</si>
  <si>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</si>
  <si>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</si>
  <si>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</si>
  <si>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</si>
  <si>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</si>
  <si>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</si>
  <si>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</si>
  <si>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</si>
  <si>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</si>
  <si>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</si>
  <si>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</si>
  <si>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</si>
  <si>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</si>
  <si>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</si>
  <si>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</si>
  <si>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</si>
  <si>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</si>
  <si>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</si>
  <si>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</si>
  <si>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</si>
  <si>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</si>
  <si>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</si>
  <si>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</si>
  <si>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</si>
  <si>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</si>
  <si>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</si>
  <si>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</si>
  <si>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</si>
  <si>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</si>
  <si>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</si>
  <si>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</si>
  <si>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</si>
  <si>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</si>
  <si>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</si>
  <si>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</si>
  <si>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</si>
  <si>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</si>
  <si>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</si>
  <si>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</si>
  <si>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</si>
  <si>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</si>
  <si>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</si>
  <si>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</si>
  <si>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</si>
  <si>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</si>
  <si>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</si>
  <si>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</si>
  <si>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</si>
  <si>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</si>
  <si>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</si>
  <si>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</si>
  <si>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</si>
  <si>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</si>
  <si>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</si>
  <si>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</si>
  <si>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</si>
  <si>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</si>
  <si>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</si>
  <si>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</si>
  <si>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</si>
  <si>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</si>
  <si>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</si>
  <si>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</si>
  <si>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</si>
  <si>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</si>
  <si>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</si>
  <si>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</si>
  <si>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</si>
  <si>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</si>
  <si>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</si>
  <si>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</si>
  <si>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</si>
  <si>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</si>
  <si>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</si>
  <si>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</si>
  <si>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</si>
  <si>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</si>
  <si>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</si>
  <si>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</si>
  <si>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</si>
  <si>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</si>
  <si>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</si>
  <si>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</si>
  <si>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</si>
  <si>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</si>
  <si>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</si>
  <si>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</si>
  <si>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</si>
  <si>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</si>
  <si>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</si>
  <si>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</si>
  <si>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</si>
  <si>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</si>
  <si>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</si>
  <si>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</si>
  <si>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</si>
  <si>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</si>
  <si>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</si>
  <si>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</si>
  <si>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</si>
  <si>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</si>
  <si>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</si>
  <si>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</si>
  <si>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</si>
  <si>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</si>
  <si>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</si>
  <si>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</si>
  <si>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</si>
  <si>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</si>
  <si>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</si>
  <si>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</si>
  <si>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</si>
  <si>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</si>
  <si>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</si>
  <si>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</si>
  <si>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</si>
  <si>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</si>
  <si>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</si>
  <si>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</si>
  <si>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</si>
  <si>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</si>
  <si>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</si>
  <si>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</si>
  <si>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</si>
  <si>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</si>
  <si>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</si>
  <si>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</si>
  <si>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</si>
  <si>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</si>
  <si>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</si>
  <si>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</si>
  <si>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</si>
  <si>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</si>
  <si>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</si>
  <si>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</si>
  <si>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</si>
  <si>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</si>
  <si>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</si>
  <si>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</si>
  <si>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</si>
  <si>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</si>
  <si>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</si>
  <si>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</si>
  <si>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</si>
  <si>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</si>
  <si>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</si>
  <si>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</si>
  <si>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</si>
  <si>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</si>
  <si>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</si>
  <si>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</si>
  <si>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</si>
  <si>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</si>
  <si>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</si>
  <si>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</si>
  <si>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</si>
  <si>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</si>
  <si>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</si>
  <si>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</si>
  <si>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</si>
  <si>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</si>
  <si>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</si>
  <si>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</si>
  <si>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</si>
  <si>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</si>
  <si>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</si>
  <si>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</si>
  <si>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</si>
  <si>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</si>
  <si>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</si>
  <si>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</si>
  <si>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</si>
  <si>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</si>
  <si>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</si>
  <si>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</si>
  <si>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</si>
  <si>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</si>
  <si>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</si>
  <si>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</si>
  <si>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</si>
  <si>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</si>
  <si>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</si>
  <si>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</si>
  <si>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</si>
  <si>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</si>
  <si>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</si>
  <si>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</si>
  <si>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</si>
  <si>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</si>
  <si>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</si>
  <si>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</si>
  <si>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</si>
  <si>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</si>
  <si>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</si>
  <si>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</si>
  <si>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</si>
  <si>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</si>
  <si>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</si>
  <si>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</si>
  <si>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</si>
  <si>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</si>
  <si>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</si>
  <si>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</si>
  <si>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</si>
  <si>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</si>
  <si>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</si>
  <si>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</si>
  <si>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</si>
  <si>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</si>
  <si>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</si>
  <si>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</si>
  <si>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</si>
  <si>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</si>
  <si>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</si>
  <si>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</si>
  <si>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</si>
  <si>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</si>
  <si>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</si>
  <si>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</si>
  <si>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</si>
  <si>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</si>
  <si>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</si>
  <si>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</si>
  <si>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</si>
  <si>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</si>
  <si>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</si>
  <si>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</si>
  <si>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</si>
  <si>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</si>
  <si>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</si>
  <si>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</si>
  <si>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</si>
  <si>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</si>
  <si>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</si>
  <si>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</si>
  <si>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</si>
  <si>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</si>
  <si>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</si>
  <si>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</si>
  <si>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</si>
  <si>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</si>
  <si>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</si>
  <si>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</si>
  <si>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</si>
  <si>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</si>
  <si>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</si>
  <si>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</si>
  <si>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</si>
  <si>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</si>
  <si>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</si>
  <si>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</si>
  <si>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</si>
  <si>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</si>
  <si>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</si>
  <si>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</si>
  <si>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</si>
  <si>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</si>
  <si>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</si>
  <si>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</si>
  <si>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</si>
  <si>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</si>
  <si>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</si>
  <si>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</si>
  <si>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</si>
  <si>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</si>
  <si>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</si>
  <si>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</si>
  <si>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</si>
  <si>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</si>
  <si>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</si>
  <si>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</si>
  <si>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</si>
  <si>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</si>
  <si>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</si>
  <si>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</si>
  <si>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</si>
  <si>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</si>
  <si>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</si>
  <si>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</si>
  <si>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</si>
  <si>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</si>
  <si>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</si>
  <si>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</si>
  <si>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</si>
  <si>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</si>
  <si>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</si>
  <si>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</si>
  <si>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</si>
  <si>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</si>
  <si>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</si>
  <si>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</si>
  <si>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</si>
  <si>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</si>
  <si>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</si>
  <si>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</si>
  <si>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</si>
  <si>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</si>
  <si>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</si>
  <si>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</si>
  <si>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</si>
  <si>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</si>
  <si>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</si>
  <si>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</si>
  <si>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</si>
  <si>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</si>
  <si>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</si>
  <si>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</si>
  <si>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</si>
  <si>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</si>
  <si>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</si>
  <si>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</si>
  <si>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</si>
  <si>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</si>
  <si>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</si>
  <si>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</si>
  <si>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</si>
  <si>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</si>
  <si>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</si>
  <si>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</si>
  <si>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</si>
  <si>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</si>
  <si>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</si>
  <si>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</si>
  <si>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</si>
  <si>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</si>
  <si>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</si>
  <si>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</si>
  <si>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</si>
  <si>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</si>
  <si>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</si>
  <si>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</si>
  <si>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</si>
  <si>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</si>
  <si>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</si>
  <si>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</si>
  <si>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</si>
  <si>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</si>
  <si>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</si>
  <si>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</si>
  <si>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</si>
  <si>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</si>
  <si>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</si>
  <si>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</si>
  <si>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</si>
  <si>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</si>
  <si>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</si>
  <si>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</si>
  <si>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</si>
  <si>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</si>
  <si>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</si>
  <si>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</si>
  <si>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</si>
  <si>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</si>
  <si>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</si>
  <si>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</si>
  <si>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</si>
  <si>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</si>
  <si>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</si>
  <si>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</si>
  <si>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</si>
  <si>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</si>
  <si>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</si>
  <si>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</si>
  <si>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</si>
  <si>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</si>
  <si>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</si>
  <si>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</si>
  <si>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</si>
  <si>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</si>
  <si>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</si>
  <si>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</si>
  <si>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</si>
  <si>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</si>
  <si>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</si>
  <si>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</si>
  <si>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</si>
  <si>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</si>
  <si>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</si>
  <si>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</si>
  <si>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</si>
  <si>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</si>
  <si>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</si>
  <si>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</si>
  <si>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</si>
  <si>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</si>
  <si>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</si>
  <si>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</si>
  <si>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</si>
  <si>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</si>
  <si>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</si>
  <si>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</si>
  <si>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</si>
  <si>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</si>
  <si>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</si>
  <si>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</si>
  <si>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</si>
  <si>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</si>
  <si>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</si>
  <si>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</si>
  <si>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</si>
  <si>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</si>
  <si>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</si>
  <si>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</si>
  <si>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</si>
  <si>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</si>
  <si>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</si>
  <si>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</si>
  <si>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</si>
  <si>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</si>
  <si>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</si>
  <si>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</si>
  <si>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</si>
  <si>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</si>
  <si>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</si>
  <si>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</si>
  <si>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</si>
  <si>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</si>
  <si>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</si>
  <si>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</si>
  <si>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</si>
  <si>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</si>
  <si>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</si>
  <si>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</si>
  <si>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</si>
  <si>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</si>
  <si>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</si>
  <si>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</si>
  <si>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</si>
  <si>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</si>
  <si>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</si>
  <si>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</si>
  <si>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</si>
  <si>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</si>
  <si>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</si>
  <si>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</si>
  <si>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</si>
  <si>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</si>
  <si>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</si>
  <si>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</si>
  <si>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</si>
  <si>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</si>
  <si>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</si>
  <si>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</si>
  <si>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</si>
  <si>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</si>
  <si>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</si>
  <si>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</si>
  <si>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</si>
  <si>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</si>
  <si>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</si>
  <si>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</si>
  <si>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</si>
  <si>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</si>
  <si>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</si>
  <si>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</si>
  <si>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</si>
  <si>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</si>
  <si>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</si>
  <si>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</si>
  <si>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</si>
  <si>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</si>
  <si>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</si>
  <si>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</si>
  <si>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</si>
  <si>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</si>
  <si>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</si>
  <si>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</si>
  <si>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</si>
  <si>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</si>
  <si>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</si>
  <si>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</si>
  <si>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</si>
  <si>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</si>
  <si>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</si>
  <si>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</si>
  <si>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</si>
  <si>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</si>
  <si>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</si>
  <si>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</si>
  <si>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</si>
  <si>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</si>
  <si>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</si>
  <si>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</si>
  <si>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</si>
  <si>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</si>
  <si>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</si>
  <si>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</si>
  <si>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</si>
  <si>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</si>
  <si>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</si>
  <si>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</si>
  <si>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</si>
  <si>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</si>
  <si>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</si>
  <si>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</si>
  <si>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</si>
  <si>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</si>
  <si>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</si>
  <si>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</si>
  <si>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</si>
  <si>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</si>
  <si>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</si>
  <si>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</si>
  <si>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</si>
  <si>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</si>
  <si>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</si>
  <si>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</si>
  <si>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</si>
  <si>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</si>
  <si>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</si>
  <si>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</si>
  <si>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</si>
  <si>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</si>
  <si>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</si>
  <si>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 xml:space="preserve">HINDALCO </t>
  </si>
  <si>
    <t>15900-16100</t>
  </si>
  <si>
    <t>17000-17500</t>
  </si>
  <si>
    <t>920-930</t>
  </si>
  <si>
    <t>1020-1050</t>
  </si>
  <si>
    <t>1350-1380</t>
  </si>
  <si>
    <t>Part Profit of Rs.10.50/-</t>
  </si>
  <si>
    <t>Intrday Call</t>
  </si>
  <si>
    <t>204-208</t>
  </si>
  <si>
    <t>Profit of Rs.5.50/-</t>
  </si>
  <si>
    <t>Profit of Rs.2.5/-</t>
  </si>
  <si>
    <t>176.5-177.5</t>
  </si>
  <si>
    <t>190-195</t>
  </si>
  <si>
    <t>2300-2350</t>
  </si>
  <si>
    <t>405-415</t>
  </si>
  <si>
    <t>850-860</t>
  </si>
  <si>
    <t xml:space="preserve">CESC </t>
  </si>
  <si>
    <t>650-660</t>
  </si>
  <si>
    <t>Part Profit of Rs.14/-</t>
  </si>
  <si>
    <t>NIFTY 11150 PE 01-Oct</t>
  </si>
  <si>
    <t>Part Profit of Rs.82.50/-</t>
  </si>
  <si>
    <t xml:space="preserve">DALBHARAT </t>
  </si>
  <si>
    <t>850-870</t>
  </si>
  <si>
    <t xml:space="preserve">NATCOPHARM </t>
  </si>
  <si>
    <t xml:space="preserve">SBILIFE </t>
  </si>
  <si>
    <t xml:space="preserve">CENTURYTEX </t>
  </si>
  <si>
    <t>405-410</t>
  </si>
  <si>
    <t xml:space="preserve">RELAXO </t>
  </si>
  <si>
    <t>667-670</t>
  </si>
  <si>
    <t>COLPAL OCT FUT</t>
  </si>
  <si>
    <t>1460-1470</t>
  </si>
  <si>
    <t xml:space="preserve">HDFC  </t>
  </si>
  <si>
    <t>1950-2000</t>
  </si>
  <si>
    <t>Loss of Rs. 27.50/-</t>
  </si>
  <si>
    <t>Loss of Rs.57/-</t>
  </si>
  <si>
    <t>Profit of Rs.4.50/-</t>
  </si>
  <si>
    <t xml:space="preserve">Retail Research Technical Calls &amp; Fundamental Performance Report for the month of October-2020 </t>
  </si>
  <si>
    <t xml:space="preserve">CADILAHC </t>
  </si>
  <si>
    <t>ASIANPAINT OCT FUT</t>
  </si>
  <si>
    <t>NIFTY 11500 PE 08-Oct</t>
  </si>
  <si>
    <t>Profit of Rs.6.50/-</t>
  </si>
  <si>
    <t>Loss of Rs.1.75</t>
  </si>
  <si>
    <t>6880-6900</t>
  </si>
  <si>
    <t>Profit of Rs.147.50/-</t>
  </si>
  <si>
    <t>Profit of Rs.62.50/-</t>
  </si>
  <si>
    <t>Profit of Rs.8/-</t>
  </si>
  <si>
    <t>Profit of Rs.31/-</t>
  </si>
  <si>
    <t xml:space="preserve">BIOCON </t>
  </si>
  <si>
    <t>480-485</t>
  </si>
  <si>
    <t xml:space="preserve">LAURUSLABS </t>
  </si>
  <si>
    <t>Profit of Rs.7/-</t>
  </si>
  <si>
    <t>NIFTY 11700 PE 08-OCT</t>
  </si>
  <si>
    <t>Profit of Rs.14.50/-</t>
  </si>
  <si>
    <t>Profit of Rs.13/-</t>
  </si>
  <si>
    <t>Part Profit of Rs.50.50/-</t>
  </si>
  <si>
    <t>Loss of Rs. 20/-</t>
  </si>
  <si>
    <t>Profit of Rs.15/-</t>
  </si>
  <si>
    <t>Loss of Rs.40/-</t>
  </si>
  <si>
    <t xml:space="preserve">NAUKRI </t>
  </si>
  <si>
    <t>2150-2170</t>
  </si>
  <si>
    <t xml:space="preserve">HDFCLIFE </t>
  </si>
  <si>
    <t>580-583</t>
  </si>
  <si>
    <t xml:space="preserve">LUPIN OCT FUT </t>
  </si>
  <si>
    <t>1050-1060</t>
  </si>
  <si>
    <t>Profit of Rs.12/-</t>
  </si>
  <si>
    <t xml:space="preserve">COLPAL OCT FUT </t>
  </si>
  <si>
    <t>Profit of Rs.10/-</t>
  </si>
  <si>
    <t>Part Profit of Rs.7.50/-</t>
  </si>
  <si>
    <t>Part Profit of Rs.27/-</t>
  </si>
  <si>
    <t>Profit of Rs.37/-</t>
  </si>
  <si>
    <t>895-900</t>
  </si>
  <si>
    <t>1000-1020</t>
  </si>
  <si>
    <t>2120-2140</t>
  </si>
  <si>
    <t>Profit of Rs.27/-</t>
  </si>
  <si>
    <t>Loss of Rs.17/-</t>
  </si>
  <si>
    <t>Loss of Rs. 11/-</t>
  </si>
  <si>
    <t>EXIDEIND OCT FUT</t>
  </si>
  <si>
    <t>Part Profit of Rs.38/-</t>
  </si>
  <si>
    <t xml:space="preserve">BATAINDIA  </t>
  </si>
  <si>
    <t>1360-1365</t>
  </si>
  <si>
    <t>1420-1440</t>
  </si>
  <si>
    <t xml:space="preserve">KEC  </t>
  </si>
  <si>
    <t>365-370</t>
  </si>
  <si>
    <t>Profit of Rs.80/-</t>
  </si>
  <si>
    <t>Profit of Rs.2.50/-</t>
  </si>
  <si>
    <t>AAATECH</t>
  </si>
  <si>
    <t>AAA Technologies Limited</t>
  </si>
  <si>
    <t>Loss of Rs. 12/-</t>
  </si>
  <si>
    <t>470-475</t>
  </si>
  <si>
    <t>276.5-277.5</t>
  </si>
  <si>
    <t xml:space="preserve"> NIFTY 11900 PE 15-Oct</t>
  </si>
  <si>
    <t>ATAM</t>
  </si>
  <si>
    <t>RIKHAV SECURITIES LIMITED</t>
  </si>
  <si>
    <t>PARSHOTAM LAL JAIN</t>
  </si>
  <si>
    <t>GMPL</t>
  </si>
  <si>
    <t>SHERWOOD SECURITIES PVT LTD</t>
  </si>
  <si>
    <t>TRANSPACT</t>
  </si>
  <si>
    <t>HARSHA RAJESHBHAI JHAVERI</t>
  </si>
  <si>
    <t>NIKUNJ ANILKUMAR MITTAL</t>
  </si>
  <si>
    <t>XTX MARKETS LLP</t>
  </si>
  <si>
    <t>Loss of Rs.74/-</t>
  </si>
  <si>
    <t>Loss of Rs. 13/-</t>
  </si>
  <si>
    <t>Profit of Rs.22/-</t>
  </si>
  <si>
    <t>NIFTY OCT FUT</t>
  </si>
  <si>
    <t>Profit of Rs.85/-</t>
  </si>
  <si>
    <t>SIEMENS OCT FUT</t>
  </si>
  <si>
    <t>1239-1242</t>
  </si>
  <si>
    <t>1280-1290</t>
  </si>
  <si>
    <t>HDFC OCT FUT</t>
  </si>
  <si>
    <t>Profit of Rs.24/-</t>
  </si>
  <si>
    <t>1422-1425</t>
  </si>
  <si>
    <t>1450-1460</t>
  </si>
  <si>
    <t xml:space="preserve">BHARTIARTL </t>
  </si>
  <si>
    <t>399-401</t>
  </si>
  <si>
    <t>420-425</t>
  </si>
  <si>
    <t>2078-2082</t>
  </si>
  <si>
    <t>2150-2160</t>
  </si>
  <si>
    <t>ACEMEN</t>
  </si>
  <si>
    <t>SHIV PARVATI LEASING PRIVATE LIMITED</t>
  </si>
  <si>
    <t>ETIL</t>
  </si>
  <si>
    <t>SWAL LIMITED</t>
  </si>
  <si>
    <t>NITU TRADING COMPANY LIMITED</t>
  </si>
  <si>
    <t>LLOYDSME</t>
  </si>
  <si>
    <t>OM HARI MAHABIR HALAN HUF</t>
  </si>
  <si>
    <t>HALAN FINANCE &amp; INVESTMENT PRIVATE LIMITED</t>
  </si>
  <si>
    <t>PRAVEG</t>
  </si>
  <si>
    <t>SHAILESHKUMAR HANSRAJBHAI PATEL</t>
  </si>
  <si>
    <t>RAJESHKUMAR KANTILAL PATEL</t>
  </si>
  <si>
    <t>REGENCY</t>
  </si>
  <si>
    <t>RAMINA</t>
  </si>
  <si>
    <t>M.P.SIDANA (HUF)</t>
  </si>
  <si>
    <t>AMANDEEP SINGH</t>
  </si>
  <si>
    <t>LALITHA VASUDEVAN</t>
  </si>
  <si>
    <t>CHANDRASEKHARAPURAM SUBRAMANYAM BALASUBRAMANIAN</t>
  </si>
  <si>
    <t>VIJAY KUMAR CHANDHOK</t>
  </si>
  <si>
    <t>SAGARPROD</t>
  </si>
  <si>
    <t>ATUL UMAKANT REGE</t>
  </si>
  <si>
    <t>SWATI ATUL REGE</t>
  </si>
  <si>
    <t>TALISMAN SECURITIES PRIVATE LIMITED</t>
  </si>
  <si>
    <t>ARYAMAN BROKING LIMITED</t>
  </si>
  <si>
    <t>MIKER FINANCIAL CONSULTANTS PVT LTD</t>
  </si>
  <si>
    <t>GLOBE</t>
  </si>
  <si>
    <t>Globe Textiles (I) Ltd.</t>
  </si>
  <si>
    <t>MARFATIA NISHIL SURENDRA</t>
  </si>
  <si>
    <t>SHREE SHIVSHAKTI PROJECT CONSULTANT PRIVATE LIMITE</t>
  </si>
  <si>
    <t>Jump Networks Limited</t>
  </si>
  <si>
    <t>ANUPAM NARAIN GUPTA</t>
  </si>
  <si>
    <t>Justdial Ltd.</t>
  </si>
  <si>
    <t>GRAVITON RESEARCH CAPITAL LLP</t>
  </si>
  <si>
    <t>TOWER RESEARCH CAPITAL MARKETS INDIA PRIVATE LIMITED</t>
  </si>
  <si>
    <t>LIKHITHA</t>
  </si>
  <si>
    <t>Likhitha Infrastruc Ltd</t>
  </si>
  <si>
    <t>HET FINANCE PRIVATE LIMITED</t>
  </si>
  <si>
    <t>CHOTALIA KAMLESH MAGANLAL</t>
  </si>
  <si>
    <t>YOGESHKUMAR RASIKLAL SANGHAVI</t>
  </si>
  <si>
    <t>HSQUARE GLOBETRADE LLP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</si>
</sst>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2B2C33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43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43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58" borderId="37" xfId="0" applyFont="1" applyFill="1" applyBorder="1" applyAlignment="1">
      <alignment horizontal="center" vertical="top"/>
    </xf>
    <xf numFmtId="0" fontId="8" fillId="58" borderId="37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164" fontId="47" fillId="2" borderId="37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0" fontId="51" fillId="2" borderId="37" xfId="0" applyFont="1" applyFill="1" applyBorder="1" applyAlignment="1">
      <alignment horizont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4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69" fontId="7" fillId="58" borderId="5" xfId="0" applyNumberFormat="1" applyFont="1" applyFill="1" applyBorder="1" applyAlignment="1">
      <alignment horizontal="center" vertical="center"/>
    </xf>
    <xf numFmtId="43" fontId="7" fillId="58" borderId="5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5" workbookViewId="0">
      <selection activeCell="C28" sqref="C28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44120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5" sqref="E25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44120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32" t="s">
        <v>16</v>
      </c>
      <c r="B9" s="534" t="s">
        <v>17</v>
      </c>
      <c r="C9" s="534" t="s">
        <v>18</v>
      </c>
      <c r="D9" s="274" t="s">
        <v>19</v>
      </c>
      <c r="E9" s="274" t="s">
        <v>20</v>
      </c>
      <c r="F9" s="529" t="s">
        <v>21</v>
      </c>
      <c r="G9" s="530"/>
      <c r="H9" s="531"/>
      <c r="I9" s="529" t="s">
        <v>22</v>
      </c>
      <c r="J9" s="530"/>
      <c r="K9" s="531"/>
      <c r="L9" s="274"/>
      <c r="M9" s="281"/>
      <c r="N9" s="281"/>
      <c r="O9" s="281"/>
    </row>
    <row r="10" spans="1:15" ht="59.25" customHeight="1">
      <c r="A10" s="533"/>
      <c r="B10" s="535" t="s">
        <v>17</v>
      </c>
      <c r="C10" s="535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23110.3</v>
      </c>
      <c r="E11" s="303">
        <v>23415.266666666666</v>
      </c>
      <c r="F11" s="315">
        <v>22690.533333333333</v>
      </c>
      <c r="G11" s="315">
        <v>22270.766666666666</v>
      </c>
      <c r="H11" s="315">
        <v>21546.033333333333</v>
      </c>
      <c r="I11" s="315">
        <v>23835.033333333333</v>
      </c>
      <c r="J11" s="315">
        <v>24559.766666666663</v>
      </c>
      <c r="K11" s="315">
        <v>24979.533333333333</v>
      </c>
      <c r="L11" s="302">
        <v>24140</v>
      </c>
      <c r="M11" s="302">
        <v>22995.5</v>
      </c>
      <c r="N11" s="319">
        <v>1756950</v>
      </c>
      <c r="O11" s="320">
        <v>-4.9912126537785588E-2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11685.55</v>
      </c>
      <c r="E12" s="316">
        <v>11782.700000000003</v>
      </c>
      <c r="F12" s="317">
        <v>11566.050000000005</v>
      </c>
      <c r="G12" s="317">
        <v>11446.550000000003</v>
      </c>
      <c r="H12" s="317">
        <v>11229.900000000005</v>
      </c>
      <c r="I12" s="317">
        <v>11902.200000000004</v>
      </c>
      <c r="J12" s="317">
        <v>12118.850000000002</v>
      </c>
      <c r="K12" s="317">
        <v>12238.350000000004</v>
      </c>
      <c r="L12" s="304">
        <v>11999.35</v>
      </c>
      <c r="M12" s="304">
        <v>11663.2</v>
      </c>
      <c r="N12" s="319">
        <v>13234575</v>
      </c>
      <c r="O12" s="320">
        <v>1.001654160299008E-2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1526.85</v>
      </c>
      <c r="E13" s="316">
        <v>1537.05</v>
      </c>
      <c r="F13" s="317">
        <v>1508.05</v>
      </c>
      <c r="G13" s="317">
        <v>1489.25</v>
      </c>
      <c r="H13" s="317">
        <v>1460.25</v>
      </c>
      <c r="I13" s="317">
        <v>1555.85</v>
      </c>
      <c r="J13" s="317">
        <v>1584.85</v>
      </c>
      <c r="K13" s="317">
        <v>1603.6499999999999</v>
      </c>
      <c r="L13" s="304">
        <v>1566.05</v>
      </c>
      <c r="M13" s="304">
        <v>1518.25</v>
      </c>
      <c r="N13" s="319">
        <v>2140500</v>
      </c>
      <c r="O13" s="320">
        <v>1.6378100140383716E-3</v>
      </c>
    </row>
    <row r="14" spans="1:15" ht="15">
      <c r="A14" s="277">
        <v>4</v>
      </c>
      <c r="B14" s="389" t="s">
        <v>39</v>
      </c>
      <c r="C14" s="277" t="s">
        <v>40</v>
      </c>
      <c r="D14" s="316">
        <v>306.55</v>
      </c>
      <c r="E14" s="316">
        <v>313.01666666666671</v>
      </c>
      <c r="F14" s="317">
        <v>296.93333333333339</v>
      </c>
      <c r="G14" s="317">
        <v>287.31666666666666</v>
      </c>
      <c r="H14" s="317">
        <v>271.23333333333335</v>
      </c>
      <c r="I14" s="317">
        <v>322.63333333333344</v>
      </c>
      <c r="J14" s="317">
        <v>338.71666666666681</v>
      </c>
      <c r="K14" s="317">
        <v>348.33333333333348</v>
      </c>
      <c r="L14" s="304">
        <v>329.1</v>
      </c>
      <c r="M14" s="304">
        <v>303.39999999999998</v>
      </c>
      <c r="N14" s="319">
        <v>17744000</v>
      </c>
      <c r="O14" s="320">
        <v>-3.5442487497282016E-2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342.65</v>
      </c>
      <c r="E15" s="316">
        <v>346.2</v>
      </c>
      <c r="F15" s="317">
        <v>337.95</v>
      </c>
      <c r="G15" s="317">
        <v>333.25</v>
      </c>
      <c r="H15" s="317">
        <v>325</v>
      </c>
      <c r="I15" s="317">
        <v>350.9</v>
      </c>
      <c r="J15" s="317">
        <v>359.15</v>
      </c>
      <c r="K15" s="317">
        <v>363.84999999999997</v>
      </c>
      <c r="L15" s="304">
        <v>354.45</v>
      </c>
      <c r="M15" s="304">
        <v>341.5</v>
      </c>
      <c r="N15" s="319">
        <v>27887500</v>
      </c>
      <c r="O15" s="320">
        <v>-1.4322800107421001E-3</v>
      </c>
    </row>
    <row r="16" spans="1:15" ht="15">
      <c r="A16" s="277">
        <v>6</v>
      </c>
      <c r="B16" s="389" t="s">
        <v>44</v>
      </c>
      <c r="C16" s="277" t="s">
        <v>45</v>
      </c>
      <c r="D16" s="316">
        <v>720.25</v>
      </c>
      <c r="E16" s="316">
        <v>726.85</v>
      </c>
      <c r="F16" s="317">
        <v>710.40000000000009</v>
      </c>
      <c r="G16" s="317">
        <v>700.55000000000007</v>
      </c>
      <c r="H16" s="317">
        <v>684.10000000000014</v>
      </c>
      <c r="I16" s="317">
        <v>736.7</v>
      </c>
      <c r="J16" s="317">
        <v>753.15000000000009</v>
      </c>
      <c r="K16" s="317">
        <v>763</v>
      </c>
      <c r="L16" s="304">
        <v>743.3</v>
      </c>
      <c r="M16" s="304">
        <v>717</v>
      </c>
      <c r="N16" s="319">
        <v>1051000</v>
      </c>
      <c r="O16" s="320">
        <v>1.1549566891241578E-2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243.45</v>
      </c>
      <c r="E17" s="316">
        <v>245.13333333333333</v>
      </c>
      <c r="F17" s="317">
        <v>239.81666666666666</v>
      </c>
      <c r="G17" s="317">
        <v>236.18333333333334</v>
      </c>
      <c r="H17" s="317">
        <v>230.86666666666667</v>
      </c>
      <c r="I17" s="317">
        <v>248.76666666666665</v>
      </c>
      <c r="J17" s="317">
        <v>254.08333333333331</v>
      </c>
      <c r="K17" s="317">
        <v>257.71666666666664</v>
      </c>
      <c r="L17" s="304">
        <v>250.45</v>
      </c>
      <c r="M17" s="304">
        <v>241.5</v>
      </c>
      <c r="N17" s="319">
        <v>16575000</v>
      </c>
      <c r="O17" s="320">
        <v>-1.1274158911954187E-2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2188.75</v>
      </c>
      <c r="E18" s="316">
        <v>2220.15</v>
      </c>
      <c r="F18" s="317">
        <v>2150.15</v>
      </c>
      <c r="G18" s="317">
        <v>2111.5500000000002</v>
      </c>
      <c r="H18" s="317">
        <v>2041.5500000000002</v>
      </c>
      <c r="I18" s="317">
        <v>2258.75</v>
      </c>
      <c r="J18" s="317">
        <v>2328.75</v>
      </c>
      <c r="K18" s="317">
        <v>2367.35</v>
      </c>
      <c r="L18" s="304">
        <v>2290.15</v>
      </c>
      <c r="M18" s="304">
        <v>2181.5500000000002</v>
      </c>
      <c r="N18" s="319">
        <v>1734500</v>
      </c>
      <c r="O18" s="320">
        <v>4.3936202226903399E-2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125.35</v>
      </c>
      <c r="E19" s="316">
        <v>126.83333333333333</v>
      </c>
      <c r="F19" s="317">
        <v>123.21666666666667</v>
      </c>
      <c r="G19" s="317">
        <v>121.08333333333334</v>
      </c>
      <c r="H19" s="317">
        <v>117.46666666666668</v>
      </c>
      <c r="I19" s="317">
        <v>128.96666666666664</v>
      </c>
      <c r="J19" s="317">
        <v>132.58333333333331</v>
      </c>
      <c r="K19" s="317">
        <v>134.71666666666664</v>
      </c>
      <c r="L19" s="304">
        <v>130.44999999999999</v>
      </c>
      <c r="M19" s="304">
        <v>124.7</v>
      </c>
      <c r="N19" s="319">
        <v>9950000</v>
      </c>
      <c r="O19" s="320">
        <v>2.1560574948665298E-2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72.55</v>
      </c>
      <c r="E20" s="316">
        <v>74.133333333333326</v>
      </c>
      <c r="F20" s="317">
        <v>70.616666666666646</v>
      </c>
      <c r="G20" s="317">
        <v>68.683333333333323</v>
      </c>
      <c r="H20" s="317">
        <v>65.166666666666643</v>
      </c>
      <c r="I20" s="317">
        <v>76.066666666666649</v>
      </c>
      <c r="J20" s="317">
        <v>79.583333333333329</v>
      </c>
      <c r="K20" s="317">
        <v>81.516666666666652</v>
      </c>
      <c r="L20" s="304">
        <v>77.650000000000006</v>
      </c>
      <c r="M20" s="304">
        <v>72.2</v>
      </c>
      <c r="N20" s="319">
        <v>45432000</v>
      </c>
      <c r="O20" s="320">
        <v>9.4298721005853028E-2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2085.5500000000002</v>
      </c>
      <c r="E21" s="316">
        <v>2092.25</v>
      </c>
      <c r="F21" s="317">
        <v>2061.4</v>
      </c>
      <c r="G21" s="317">
        <v>2037.25</v>
      </c>
      <c r="H21" s="317">
        <v>2006.4</v>
      </c>
      <c r="I21" s="317">
        <v>2116.4</v>
      </c>
      <c r="J21" s="317">
        <v>2147.2500000000005</v>
      </c>
      <c r="K21" s="317">
        <v>2171.4</v>
      </c>
      <c r="L21" s="304">
        <v>2123.1</v>
      </c>
      <c r="M21" s="304">
        <v>2068.1</v>
      </c>
      <c r="N21" s="319">
        <v>2445600</v>
      </c>
      <c r="O21" s="320">
        <v>-2.1015972138825507E-2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791.95</v>
      </c>
      <c r="E22" s="316">
        <v>800.65</v>
      </c>
      <c r="F22" s="317">
        <v>779.9</v>
      </c>
      <c r="G22" s="317">
        <v>767.85</v>
      </c>
      <c r="H22" s="317">
        <v>747.1</v>
      </c>
      <c r="I22" s="317">
        <v>812.69999999999993</v>
      </c>
      <c r="J22" s="317">
        <v>833.44999999999993</v>
      </c>
      <c r="K22" s="317">
        <v>845.49999999999989</v>
      </c>
      <c r="L22" s="304">
        <v>821.4</v>
      </c>
      <c r="M22" s="304">
        <v>788.6</v>
      </c>
      <c r="N22" s="319">
        <v>15038400</v>
      </c>
      <c r="O22" s="320">
        <v>-1.0436270316509837E-2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462.4</v>
      </c>
      <c r="E23" s="316">
        <v>468.26666666666665</v>
      </c>
      <c r="F23" s="317">
        <v>454.0333333333333</v>
      </c>
      <c r="G23" s="317">
        <v>445.66666666666663</v>
      </c>
      <c r="H23" s="317">
        <v>431.43333333333328</v>
      </c>
      <c r="I23" s="317">
        <v>476.63333333333333</v>
      </c>
      <c r="J23" s="317">
        <v>490.86666666666667</v>
      </c>
      <c r="K23" s="317">
        <v>499.23333333333335</v>
      </c>
      <c r="L23" s="304">
        <v>482.5</v>
      </c>
      <c r="M23" s="304">
        <v>459.9</v>
      </c>
      <c r="N23" s="319">
        <v>50224800</v>
      </c>
      <c r="O23" s="320">
        <v>-2.4245815265538304E-2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3035.85</v>
      </c>
      <c r="E24" s="316">
        <v>3066.2666666666664</v>
      </c>
      <c r="F24" s="317">
        <v>2997.5333333333328</v>
      </c>
      <c r="G24" s="317">
        <v>2959.2166666666662</v>
      </c>
      <c r="H24" s="317">
        <v>2890.4833333333327</v>
      </c>
      <c r="I24" s="317">
        <v>3104.583333333333</v>
      </c>
      <c r="J24" s="317">
        <v>3173.3166666666666</v>
      </c>
      <c r="K24" s="317">
        <v>3211.6333333333332</v>
      </c>
      <c r="L24" s="304">
        <v>3135</v>
      </c>
      <c r="M24" s="304">
        <v>3027.95</v>
      </c>
      <c r="N24" s="319">
        <v>2392000</v>
      </c>
      <c r="O24" s="320">
        <v>1.1630365827870586E-2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5898.4</v>
      </c>
      <c r="E25" s="316">
        <v>5988.9666666666672</v>
      </c>
      <c r="F25" s="317">
        <v>5789.9333333333343</v>
      </c>
      <c r="G25" s="317">
        <v>5681.4666666666672</v>
      </c>
      <c r="H25" s="317">
        <v>5482.4333333333343</v>
      </c>
      <c r="I25" s="317">
        <v>6097.4333333333343</v>
      </c>
      <c r="J25" s="317">
        <v>6296.4666666666672</v>
      </c>
      <c r="K25" s="317">
        <v>6404.9333333333343</v>
      </c>
      <c r="L25" s="304">
        <v>6188</v>
      </c>
      <c r="M25" s="304">
        <v>5880.5</v>
      </c>
      <c r="N25" s="319">
        <v>881750</v>
      </c>
      <c r="O25" s="320">
        <v>-5.1626781392847543E-2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3211.3</v>
      </c>
      <c r="E26" s="316">
        <v>3261.85</v>
      </c>
      <c r="F26" s="317">
        <v>3144.35</v>
      </c>
      <c r="G26" s="317">
        <v>3077.4</v>
      </c>
      <c r="H26" s="317">
        <v>2959.9</v>
      </c>
      <c r="I26" s="317">
        <v>3328.7999999999997</v>
      </c>
      <c r="J26" s="317">
        <v>3446.2999999999997</v>
      </c>
      <c r="K26" s="317">
        <v>3513.2499999999995</v>
      </c>
      <c r="L26" s="304">
        <v>3379.35</v>
      </c>
      <c r="M26" s="304">
        <v>3194.9</v>
      </c>
      <c r="N26" s="319">
        <v>5212750</v>
      </c>
      <c r="O26" s="320">
        <v>9.3106159895150725E-2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1367.9</v>
      </c>
      <c r="E27" s="316">
        <v>1382.2666666666664</v>
      </c>
      <c r="F27" s="317">
        <v>1346.7333333333329</v>
      </c>
      <c r="G27" s="317">
        <v>1325.5666666666664</v>
      </c>
      <c r="H27" s="317">
        <v>1290.0333333333328</v>
      </c>
      <c r="I27" s="317">
        <v>1403.4333333333329</v>
      </c>
      <c r="J27" s="317">
        <v>1438.9666666666667</v>
      </c>
      <c r="K27" s="317">
        <v>1460.133333333333</v>
      </c>
      <c r="L27" s="304">
        <v>1417.8</v>
      </c>
      <c r="M27" s="304">
        <v>1361.1</v>
      </c>
      <c r="N27" s="319">
        <v>1976000</v>
      </c>
      <c r="O27" s="320">
        <v>-4.633204633204633E-2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303.89999999999998</v>
      </c>
      <c r="E28" s="316">
        <v>311.16666666666669</v>
      </c>
      <c r="F28" s="317">
        <v>293.93333333333339</v>
      </c>
      <c r="G28" s="317">
        <v>283.9666666666667</v>
      </c>
      <c r="H28" s="317">
        <v>266.73333333333341</v>
      </c>
      <c r="I28" s="317">
        <v>321.13333333333338</v>
      </c>
      <c r="J28" s="317">
        <v>338.36666666666662</v>
      </c>
      <c r="K28" s="317">
        <v>348.33333333333337</v>
      </c>
      <c r="L28" s="304">
        <v>328.4</v>
      </c>
      <c r="M28" s="304">
        <v>301.2</v>
      </c>
      <c r="N28" s="319">
        <v>12846600</v>
      </c>
      <c r="O28" s="320">
        <v>-3.7361748044240625E-2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40.450000000000003</v>
      </c>
      <c r="E29" s="316">
        <v>41.166666666666664</v>
      </c>
      <c r="F29" s="317">
        <v>39.43333333333333</v>
      </c>
      <c r="G29" s="317">
        <v>38.416666666666664</v>
      </c>
      <c r="H29" s="317">
        <v>36.68333333333333</v>
      </c>
      <c r="I29" s="317">
        <v>42.18333333333333</v>
      </c>
      <c r="J29" s="317">
        <v>43.916666666666664</v>
      </c>
      <c r="K29" s="317">
        <v>44.93333333333333</v>
      </c>
      <c r="L29" s="304">
        <v>42.9</v>
      </c>
      <c r="M29" s="304">
        <v>40.15</v>
      </c>
      <c r="N29" s="319">
        <v>48945800</v>
      </c>
      <c r="O29" s="320">
        <v>3.6993442071632755E-3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1348.95</v>
      </c>
      <c r="E30" s="316">
        <v>1342.6333333333332</v>
      </c>
      <c r="F30" s="317">
        <v>1311.2666666666664</v>
      </c>
      <c r="G30" s="317">
        <v>1273.5833333333333</v>
      </c>
      <c r="H30" s="317">
        <v>1242.2166666666665</v>
      </c>
      <c r="I30" s="317">
        <v>1380.3166666666664</v>
      </c>
      <c r="J30" s="317">
        <v>1411.6833333333332</v>
      </c>
      <c r="K30" s="317">
        <v>1449.3666666666663</v>
      </c>
      <c r="L30" s="304">
        <v>1374</v>
      </c>
      <c r="M30" s="304">
        <v>1304.95</v>
      </c>
      <c r="N30" s="319">
        <v>1512500</v>
      </c>
      <c r="O30" s="320">
        <v>-9.9836333878887074E-2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88.5</v>
      </c>
      <c r="E31" s="316">
        <v>89.733333333333334</v>
      </c>
      <c r="F31" s="317">
        <v>86.766666666666666</v>
      </c>
      <c r="G31" s="317">
        <v>85.033333333333331</v>
      </c>
      <c r="H31" s="317">
        <v>82.066666666666663</v>
      </c>
      <c r="I31" s="317">
        <v>91.466666666666669</v>
      </c>
      <c r="J31" s="317">
        <v>94.433333333333337</v>
      </c>
      <c r="K31" s="317">
        <v>96.166666666666671</v>
      </c>
      <c r="L31" s="304">
        <v>92.7</v>
      </c>
      <c r="M31" s="304">
        <v>88</v>
      </c>
      <c r="N31" s="319">
        <v>33166400</v>
      </c>
      <c r="O31" s="320">
        <v>2.8517558331369316E-2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599.6</v>
      </c>
      <c r="E32" s="316">
        <v>605.05000000000007</v>
      </c>
      <c r="F32" s="317">
        <v>590.30000000000018</v>
      </c>
      <c r="G32" s="317">
        <v>581.00000000000011</v>
      </c>
      <c r="H32" s="317">
        <v>566.25000000000023</v>
      </c>
      <c r="I32" s="317">
        <v>614.35000000000014</v>
      </c>
      <c r="J32" s="317">
        <v>629.09999999999991</v>
      </c>
      <c r="K32" s="317">
        <v>638.40000000000009</v>
      </c>
      <c r="L32" s="304">
        <v>619.79999999999995</v>
      </c>
      <c r="M32" s="304">
        <v>595.75</v>
      </c>
      <c r="N32" s="319">
        <v>3808200</v>
      </c>
      <c r="O32" s="320">
        <v>5.5184432181237296E-3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444.55</v>
      </c>
      <c r="E33" s="316">
        <v>448.4666666666667</v>
      </c>
      <c r="F33" s="317">
        <v>437.38333333333338</v>
      </c>
      <c r="G33" s="317">
        <v>430.2166666666667</v>
      </c>
      <c r="H33" s="317">
        <v>419.13333333333338</v>
      </c>
      <c r="I33" s="317">
        <v>455.63333333333338</v>
      </c>
      <c r="J33" s="317">
        <v>466.71666666666664</v>
      </c>
      <c r="K33" s="317">
        <v>473.88333333333338</v>
      </c>
      <c r="L33" s="304">
        <v>459.55</v>
      </c>
      <c r="M33" s="304">
        <v>441.3</v>
      </c>
      <c r="N33" s="319">
        <v>6789000</v>
      </c>
      <c r="O33" s="320">
        <v>-1.7795138888888888E-2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399.6</v>
      </c>
      <c r="E34" s="316">
        <v>404.2833333333333</v>
      </c>
      <c r="F34" s="317">
        <v>391.66666666666663</v>
      </c>
      <c r="G34" s="317">
        <v>383.73333333333335</v>
      </c>
      <c r="H34" s="317">
        <v>371.11666666666667</v>
      </c>
      <c r="I34" s="317">
        <v>412.21666666666658</v>
      </c>
      <c r="J34" s="317">
        <v>424.83333333333326</v>
      </c>
      <c r="K34" s="317">
        <v>432.76666666666654</v>
      </c>
      <c r="L34" s="304">
        <v>416.9</v>
      </c>
      <c r="M34" s="304">
        <v>396.35</v>
      </c>
      <c r="N34" s="319">
        <v>123922599</v>
      </c>
      <c r="O34" s="320">
        <v>-1.7147799117261124E-3</v>
      </c>
    </row>
    <row r="35" spans="1:15" ht="15">
      <c r="A35" s="277">
        <v>25</v>
      </c>
      <c r="B35" s="389" t="s">
        <v>64</v>
      </c>
      <c r="C35" s="277" t="s">
        <v>70</v>
      </c>
      <c r="D35" s="316">
        <v>26.9</v>
      </c>
      <c r="E35" s="316">
        <v>26.883333333333336</v>
      </c>
      <c r="F35" s="317">
        <v>26.016666666666673</v>
      </c>
      <c r="G35" s="317">
        <v>25.133333333333336</v>
      </c>
      <c r="H35" s="317">
        <v>24.266666666666673</v>
      </c>
      <c r="I35" s="317">
        <v>27.766666666666673</v>
      </c>
      <c r="J35" s="317">
        <v>28.63333333333334</v>
      </c>
      <c r="K35" s="317">
        <v>29.516666666666673</v>
      </c>
      <c r="L35" s="304">
        <v>27.75</v>
      </c>
      <c r="M35" s="304">
        <v>26</v>
      </c>
      <c r="N35" s="319">
        <v>70434000</v>
      </c>
      <c r="O35" s="320">
        <v>-1.5556207807455239E-2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434</v>
      </c>
      <c r="E36" s="316">
        <v>439.34999999999997</v>
      </c>
      <c r="F36" s="317">
        <v>426.84999999999991</v>
      </c>
      <c r="G36" s="317">
        <v>419.69999999999993</v>
      </c>
      <c r="H36" s="317">
        <v>407.19999999999987</v>
      </c>
      <c r="I36" s="317">
        <v>446.49999999999994</v>
      </c>
      <c r="J36" s="317">
        <v>459.00000000000006</v>
      </c>
      <c r="K36" s="317">
        <v>466.15</v>
      </c>
      <c r="L36" s="304">
        <v>451.85</v>
      </c>
      <c r="M36" s="304">
        <v>432.2</v>
      </c>
      <c r="N36" s="319">
        <v>13024900</v>
      </c>
      <c r="O36" s="320">
        <v>-3.4935241990456715E-2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11844.25</v>
      </c>
      <c r="E37" s="316">
        <v>11966.949999999999</v>
      </c>
      <c r="F37" s="317">
        <v>11666.649999999998</v>
      </c>
      <c r="G37" s="317">
        <v>11489.05</v>
      </c>
      <c r="H37" s="317">
        <v>11188.749999999998</v>
      </c>
      <c r="I37" s="317">
        <v>12144.549999999997</v>
      </c>
      <c r="J37" s="317">
        <v>12444.849999999997</v>
      </c>
      <c r="K37" s="317">
        <v>12622.449999999997</v>
      </c>
      <c r="L37" s="304">
        <v>12267.25</v>
      </c>
      <c r="M37" s="304">
        <v>11789.35</v>
      </c>
      <c r="N37" s="319">
        <v>135350</v>
      </c>
      <c r="O37" s="320">
        <v>1.4998125234345707E-2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327.95</v>
      </c>
      <c r="E38" s="316">
        <v>331.16666666666669</v>
      </c>
      <c r="F38" s="317">
        <v>322.83333333333337</v>
      </c>
      <c r="G38" s="317">
        <v>317.7166666666667</v>
      </c>
      <c r="H38" s="317">
        <v>309.38333333333338</v>
      </c>
      <c r="I38" s="317">
        <v>336.28333333333336</v>
      </c>
      <c r="J38" s="317">
        <v>344.61666666666673</v>
      </c>
      <c r="K38" s="317">
        <v>349.73333333333335</v>
      </c>
      <c r="L38" s="304">
        <v>339.5</v>
      </c>
      <c r="M38" s="304">
        <v>326.05</v>
      </c>
      <c r="N38" s="319">
        <v>24627600</v>
      </c>
      <c r="O38" s="320">
        <v>-1.1487609276786359E-2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3742.5</v>
      </c>
      <c r="E39" s="316">
        <v>3772.1666666666665</v>
      </c>
      <c r="F39" s="317">
        <v>3695.333333333333</v>
      </c>
      <c r="G39" s="317">
        <v>3648.1666666666665</v>
      </c>
      <c r="H39" s="317">
        <v>3571.333333333333</v>
      </c>
      <c r="I39" s="317">
        <v>3819.333333333333</v>
      </c>
      <c r="J39" s="317">
        <v>3896.1666666666661</v>
      </c>
      <c r="K39" s="317">
        <v>3943.333333333333</v>
      </c>
      <c r="L39" s="304">
        <v>3849</v>
      </c>
      <c r="M39" s="304">
        <v>3725</v>
      </c>
      <c r="N39" s="319">
        <v>937200</v>
      </c>
      <c r="O39" s="320">
        <v>-8.5287846481876329E-4</v>
      </c>
    </row>
    <row r="40" spans="1:15" ht="15">
      <c r="A40" s="277">
        <v>30</v>
      </c>
      <c r="B40" s="389" t="s">
        <v>52</v>
      </c>
      <c r="C40" s="277" t="s">
        <v>76</v>
      </c>
      <c r="D40" s="316">
        <v>417.3</v>
      </c>
      <c r="E40" s="316">
        <v>422.2833333333333</v>
      </c>
      <c r="F40" s="317">
        <v>411.26666666666659</v>
      </c>
      <c r="G40" s="317">
        <v>405.23333333333329</v>
      </c>
      <c r="H40" s="317">
        <v>394.21666666666658</v>
      </c>
      <c r="I40" s="317">
        <v>428.31666666666661</v>
      </c>
      <c r="J40" s="317">
        <v>439.33333333333326</v>
      </c>
      <c r="K40" s="317">
        <v>445.36666666666662</v>
      </c>
      <c r="L40" s="304">
        <v>433.3</v>
      </c>
      <c r="M40" s="304">
        <v>416.25</v>
      </c>
      <c r="N40" s="319">
        <v>6160000</v>
      </c>
      <c r="O40" s="320">
        <v>5.3859964093357273E-3</v>
      </c>
    </row>
    <row r="41" spans="1:15" ht="15">
      <c r="A41" s="277">
        <v>31</v>
      </c>
      <c r="B41" s="389" t="s">
        <v>54</v>
      </c>
      <c r="C41" s="277" t="s">
        <v>77</v>
      </c>
      <c r="D41" s="316">
        <v>86.1</v>
      </c>
      <c r="E41" s="316">
        <v>87</v>
      </c>
      <c r="F41" s="317">
        <v>84.5</v>
      </c>
      <c r="G41" s="317">
        <v>82.9</v>
      </c>
      <c r="H41" s="317">
        <v>80.400000000000006</v>
      </c>
      <c r="I41" s="317">
        <v>88.6</v>
      </c>
      <c r="J41" s="317">
        <v>91.1</v>
      </c>
      <c r="K41" s="317">
        <v>92.699999999999989</v>
      </c>
      <c r="L41" s="304">
        <v>89.5</v>
      </c>
      <c r="M41" s="304">
        <v>85.4</v>
      </c>
      <c r="N41" s="319">
        <v>17760000</v>
      </c>
      <c r="O41" s="320">
        <v>-4.3103448275862072E-2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237.8</v>
      </c>
      <c r="E42" s="316">
        <v>242.01666666666665</v>
      </c>
      <c r="F42" s="317">
        <v>232.0333333333333</v>
      </c>
      <c r="G42" s="317">
        <v>226.26666666666665</v>
      </c>
      <c r="H42" s="317">
        <v>216.2833333333333</v>
      </c>
      <c r="I42" s="317">
        <v>247.7833333333333</v>
      </c>
      <c r="J42" s="317">
        <v>257.76666666666665</v>
      </c>
      <c r="K42" s="317">
        <v>263.5333333333333</v>
      </c>
      <c r="L42" s="304">
        <v>252</v>
      </c>
      <c r="M42" s="304">
        <v>236.25</v>
      </c>
      <c r="N42" s="319">
        <v>5887500</v>
      </c>
      <c r="O42" s="320">
        <v>3.4086067319982955E-3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768.15</v>
      </c>
      <c r="E43" s="316">
        <v>773.44999999999993</v>
      </c>
      <c r="F43" s="317">
        <v>757.94999999999982</v>
      </c>
      <c r="G43" s="317">
        <v>747.74999999999989</v>
      </c>
      <c r="H43" s="317">
        <v>732.24999999999977</v>
      </c>
      <c r="I43" s="317">
        <v>783.64999999999986</v>
      </c>
      <c r="J43" s="317">
        <v>799.15000000000009</v>
      </c>
      <c r="K43" s="317">
        <v>809.34999999999991</v>
      </c>
      <c r="L43" s="304">
        <v>788.95</v>
      </c>
      <c r="M43" s="304">
        <v>763.25</v>
      </c>
      <c r="N43" s="319">
        <v>12755600</v>
      </c>
      <c r="O43" s="320">
        <v>-1.7817817817817817E-2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110.95</v>
      </c>
      <c r="E44" s="316">
        <v>111.26666666666667</v>
      </c>
      <c r="F44" s="317">
        <v>109.43333333333334</v>
      </c>
      <c r="G44" s="317">
        <v>107.91666666666667</v>
      </c>
      <c r="H44" s="317">
        <v>106.08333333333334</v>
      </c>
      <c r="I44" s="317">
        <v>112.78333333333333</v>
      </c>
      <c r="J44" s="317">
        <v>114.61666666666667</v>
      </c>
      <c r="K44" s="317">
        <v>116.13333333333333</v>
      </c>
      <c r="L44" s="304">
        <v>113.1</v>
      </c>
      <c r="M44" s="304">
        <v>109.75</v>
      </c>
      <c r="N44" s="319">
        <v>51152500</v>
      </c>
      <c r="O44" s="320">
        <v>-9.8832629091169522E-3</v>
      </c>
    </row>
    <row r="45" spans="1:15" ht="15">
      <c r="A45" s="277">
        <v>35</v>
      </c>
      <c r="B45" s="423" t="s">
        <v>107</v>
      </c>
      <c r="C45" s="277" t="s">
        <v>3634</v>
      </c>
      <c r="D45" s="316">
        <v>2504.0500000000002</v>
      </c>
      <c r="E45" s="316">
        <v>2543.8166666666671</v>
      </c>
      <c r="F45" s="317">
        <v>2435.8833333333341</v>
      </c>
      <c r="G45" s="317">
        <v>2367.7166666666672</v>
      </c>
      <c r="H45" s="317">
        <v>2259.7833333333342</v>
      </c>
      <c r="I45" s="317">
        <v>2611.983333333334</v>
      </c>
      <c r="J45" s="317">
        <v>2719.9166666666674</v>
      </c>
      <c r="K45" s="317">
        <v>2788.0833333333339</v>
      </c>
      <c r="L45" s="304">
        <v>2651.75</v>
      </c>
      <c r="M45" s="304">
        <v>2475.65</v>
      </c>
      <c r="N45" s="319">
        <v>473250</v>
      </c>
      <c r="O45" s="320">
        <v>-0.14091218515997278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1413.1</v>
      </c>
      <c r="E46" s="316">
        <v>1425.5833333333333</v>
      </c>
      <c r="F46" s="317">
        <v>1395.5666666666666</v>
      </c>
      <c r="G46" s="317">
        <v>1378.0333333333333</v>
      </c>
      <c r="H46" s="317">
        <v>1348.0166666666667</v>
      </c>
      <c r="I46" s="317">
        <v>1443.1166666666666</v>
      </c>
      <c r="J46" s="317">
        <v>1473.1333333333334</v>
      </c>
      <c r="K46" s="317">
        <v>1490.6666666666665</v>
      </c>
      <c r="L46" s="304">
        <v>1455.6</v>
      </c>
      <c r="M46" s="304">
        <v>1408.05</v>
      </c>
      <c r="N46" s="319">
        <v>2169300</v>
      </c>
      <c r="O46" s="320">
        <v>2.1423862887277521E-2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357.8</v>
      </c>
      <c r="E47" s="316">
        <v>361.08333333333331</v>
      </c>
      <c r="F47" s="317">
        <v>352.71666666666664</v>
      </c>
      <c r="G47" s="317">
        <v>347.63333333333333</v>
      </c>
      <c r="H47" s="317">
        <v>339.26666666666665</v>
      </c>
      <c r="I47" s="317">
        <v>366.16666666666663</v>
      </c>
      <c r="J47" s="317">
        <v>374.5333333333333</v>
      </c>
      <c r="K47" s="317">
        <v>379.61666666666662</v>
      </c>
      <c r="L47" s="304">
        <v>369.45</v>
      </c>
      <c r="M47" s="304">
        <v>356</v>
      </c>
      <c r="N47" s="319">
        <v>6672447</v>
      </c>
      <c r="O47" s="320">
        <v>-2.8005464480874317E-2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442.9</v>
      </c>
      <c r="E48" s="316">
        <v>444.11666666666662</v>
      </c>
      <c r="F48" s="317">
        <v>432.78333333333325</v>
      </c>
      <c r="G48" s="317">
        <v>422.66666666666663</v>
      </c>
      <c r="H48" s="317">
        <v>411.33333333333326</v>
      </c>
      <c r="I48" s="317">
        <v>454.23333333333323</v>
      </c>
      <c r="J48" s="317">
        <v>465.56666666666661</v>
      </c>
      <c r="K48" s="317">
        <v>475.68333333333322</v>
      </c>
      <c r="L48" s="304">
        <v>455.45</v>
      </c>
      <c r="M48" s="304">
        <v>434</v>
      </c>
      <c r="N48" s="319">
        <v>2044800</v>
      </c>
      <c r="O48" s="320">
        <v>-0.11296199895887558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517.35</v>
      </c>
      <c r="E49" s="316">
        <v>519.4</v>
      </c>
      <c r="F49" s="317">
        <v>513.04999999999995</v>
      </c>
      <c r="G49" s="317">
        <v>508.75</v>
      </c>
      <c r="H49" s="317">
        <v>502.4</v>
      </c>
      <c r="I49" s="317">
        <v>523.69999999999993</v>
      </c>
      <c r="J49" s="317">
        <v>530.05000000000007</v>
      </c>
      <c r="K49" s="317">
        <v>534.34999999999991</v>
      </c>
      <c r="L49" s="304">
        <v>525.75</v>
      </c>
      <c r="M49" s="304">
        <v>515.1</v>
      </c>
      <c r="N49" s="319">
        <v>10270000</v>
      </c>
      <c r="O49" s="320">
        <v>-4.2870456663560111E-2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3111.7</v>
      </c>
      <c r="E50" s="316">
        <v>3106.8333333333335</v>
      </c>
      <c r="F50" s="317">
        <v>3055.8666666666668</v>
      </c>
      <c r="G50" s="317">
        <v>3000.0333333333333</v>
      </c>
      <c r="H50" s="317">
        <v>2949.0666666666666</v>
      </c>
      <c r="I50" s="317">
        <v>3162.666666666667</v>
      </c>
      <c r="J50" s="317">
        <v>3213.6333333333332</v>
      </c>
      <c r="K50" s="317">
        <v>3269.4666666666672</v>
      </c>
      <c r="L50" s="304">
        <v>3157.8</v>
      </c>
      <c r="M50" s="304">
        <v>3051</v>
      </c>
      <c r="N50" s="319">
        <v>3368000</v>
      </c>
      <c r="O50" s="320">
        <v>-2.1385402138540215E-2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155.44999999999999</v>
      </c>
      <c r="E51" s="316">
        <v>157.08333333333334</v>
      </c>
      <c r="F51" s="317">
        <v>152.86666666666667</v>
      </c>
      <c r="G51" s="317">
        <v>150.28333333333333</v>
      </c>
      <c r="H51" s="317">
        <v>146.06666666666666</v>
      </c>
      <c r="I51" s="317">
        <v>159.66666666666669</v>
      </c>
      <c r="J51" s="317">
        <v>163.88333333333333</v>
      </c>
      <c r="K51" s="317">
        <v>166.4666666666667</v>
      </c>
      <c r="L51" s="304">
        <v>161.30000000000001</v>
      </c>
      <c r="M51" s="304">
        <v>154.5</v>
      </c>
      <c r="N51" s="319">
        <v>27733200</v>
      </c>
      <c r="O51" s="320">
        <v>1.3384782346557338E-2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5058.55</v>
      </c>
      <c r="E52" s="316">
        <v>5083.666666666667</v>
      </c>
      <c r="F52" s="317">
        <v>4997.4333333333343</v>
      </c>
      <c r="G52" s="317">
        <v>4936.3166666666675</v>
      </c>
      <c r="H52" s="317">
        <v>4850.0833333333348</v>
      </c>
      <c r="I52" s="317">
        <v>5144.7833333333338</v>
      </c>
      <c r="J52" s="317">
        <v>5231.0166666666655</v>
      </c>
      <c r="K52" s="317">
        <v>5292.1333333333332</v>
      </c>
      <c r="L52" s="304">
        <v>5169.8999999999996</v>
      </c>
      <c r="M52" s="304">
        <v>5022.55</v>
      </c>
      <c r="N52" s="319">
        <v>3013500</v>
      </c>
      <c r="O52" s="320">
        <v>-3.4985189336322151E-2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2242.5500000000002</v>
      </c>
      <c r="E53" s="316">
        <v>2257.9833333333336</v>
      </c>
      <c r="F53" s="317">
        <v>2211.5666666666671</v>
      </c>
      <c r="G53" s="317">
        <v>2180.5833333333335</v>
      </c>
      <c r="H53" s="317">
        <v>2134.166666666667</v>
      </c>
      <c r="I53" s="317">
        <v>2288.9666666666672</v>
      </c>
      <c r="J53" s="317">
        <v>2335.3833333333332</v>
      </c>
      <c r="K53" s="317">
        <v>2366.3666666666672</v>
      </c>
      <c r="L53" s="304">
        <v>2304.4</v>
      </c>
      <c r="M53" s="304">
        <v>2227</v>
      </c>
      <c r="N53" s="319">
        <v>2267300</v>
      </c>
      <c r="O53" s="320">
        <v>-1.2349443512730599E-2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1194</v>
      </c>
      <c r="E54" s="316">
        <v>1202.3833333333334</v>
      </c>
      <c r="F54" s="317">
        <v>1156.7666666666669</v>
      </c>
      <c r="G54" s="317">
        <v>1119.5333333333335</v>
      </c>
      <c r="H54" s="317">
        <v>1073.916666666667</v>
      </c>
      <c r="I54" s="317">
        <v>1239.6166666666668</v>
      </c>
      <c r="J54" s="317">
        <v>1285.2333333333331</v>
      </c>
      <c r="K54" s="317">
        <v>1322.4666666666667</v>
      </c>
      <c r="L54" s="304">
        <v>1248</v>
      </c>
      <c r="M54" s="304">
        <v>1165.1500000000001</v>
      </c>
      <c r="N54" s="319">
        <v>3066800</v>
      </c>
      <c r="O54" s="320">
        <v>-8.2592958209937478E-2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156.9</v>
      </c>
      <c r="E55" s="316">
        <v>158.70000000000002</v>
      </c>
      <c r="F55" s="317">
        <v>154.35000000000002</v>
      </c>
      <c r="G55" s="317">
        <v>151.80000000000001</v>
      </c>
      <c r="H55" s="317">
        <v>147.45000000000002</v>
      </c>
      <c r="I55" s="317">
        <v>161.25000000000003</v>
      </c>
      <c r="J55" s="317">
        <v>165.6</v>
      </c>
      <c r="K55" s="317">
        <v>168.15000000000003</v>
      </c>
      <c r="L55" s="304">
        <v>163.05000000000001</v>
      </c>
      <c r="M55" s="304">
        <v>156.15</v>
      </c>
      <c r="N55" s="319">
        <v>9241200</v>
      </c>
      <c r="O55" s="320">
        <v>-1.948051948051948E-2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51.75</v>
      </c>
      <c r="E56" s="316">
        <v>52.466666666666669</v>
      </c>
      <c r="F56" s="317">
        <v>50.733333333333334</v>
      </c>
      <c r="G56" s="317">
        <v>49.716666666666669</v>
      </c>
      <c r="H56" s="317">
        <v>47.983333333333334</v>
      </c>
      <c r="I56" s="317">
        <v>53.483333333333334</v>
      </c>
      <c r="J56" s="317">
        <v>55.216666666666669</v>
      </c>
      <c r="K56" s="317">
        <v>56.233333333333334</v>
      </c>
      <c r="L56" s="304">
        <v>54.2</v>
      </c>
      <c r="M56" s="304">
        <v>51.45</v>
      </c>
      <c r="N56" s="319">
        <v>79441000</v>
      </c>
      <c r="O56" s="320">
        <v>1.5759156613411585E-2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82.6</v>
      </c>
      <c r="E57" s="316">
        <v>83.066666666666663</v>
      </c>
      <c r="F57" s="317">
        <v>81.833333333333329</v>
      </c>
      <c r="G57" s="317">
        <v>81.066666666666663</v>
      </c>
      <c r="H57" s="317">
        <v>79.833333333333329</v>
      </c>
      <c r="I57" s="317">
        <v>83.833333333333329</v>
      </c>
      <c r="J57" s="317">
        <v>85.066666666666677</v>
      </c>
      <c r="K57" s="317">
        <v>85.833333333333329</v>
      </c>
      <c r="L57" s="304">
        <v>84.3</v>
      </c>
      <c r="M57" s="304">
        <v>82.3</v>
      </c>
      <c r="N57" s="319">
        <v>26431300</v>
      </c>
      <c r="O57" s="320">
        <v>-4.1369800045966444E-3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474.25</v>
      </c>
      <c r="E58" s="316">
        <v>479.3</v>
      </c>
      <c r="F58" s="317">
        <v>466.3</v>
      </c>
      <c r="G58" s="317">
        <v>458.35</v>
      </c>
      <c r="H58" s="317">
        <v>445.35</v>
      </c>
      <c r="I58" s="317">
        <v>487.25</v>
      </c>
      <c r="J58" s="317">
        <v>500.25</v>
      </c>
      <c r="K58" s="317">
        <v>508.2</v>
      </c>
      <c r="L58" s="304">
        <v>492.3</v>
      </c>
      <c r="M58" s="304">
        <v>471.35</v>
      </c>
      <c r="N58" s="319">
        <v>7153000</v>
      </c>
      <c r="O58" s="320">
        <v>-3.1755915317559155E-2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23.45</v>
      </c>
      <c r="E59" s="316">
        <v>23.583333333333332</v>
      </c>
      <c r="F59" s="317">
        <v>23.166666666666664</v>
      </c>
      <c r="G59" s="317">
        <v>22.883333333333333</v>
      </c>
      <c r="H59" s="317">
        <v>22.466666666666665</v>
      </c>
      <c r="I59" s="317">
        <v>23.866666666666664</v>
      </c>
      <c r="J59" s="317">
        <v>24.283333333333328</v>
      </c>
      <c r="K59" s="317">
        <v>24.566666666666663</v>
      </c>
      <c r="L59" s="304">
        <v>24</v>
      </c>
      <c r="M59" s="304">
        <v>23.3</v>
      </c>
      <c r="N59" s="319">
        <v>67725000</v>
      </c>
      <c r="O59" s="320">
        <v>2.6648900732844771E-3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684.45</v>
      </c>
      <c r="E60" s="316">
        <v>691.08333333333337</v>
      </c>
      <c r="F60" s="317">
        <v>675.36666666666679</v>
      </c>
      <c r="G60" s="317">
        <v>666.28333333333342</v>
      </c>
      <c r="H60" s="317">
        <v>650.56666666666683</v>
      </c>
      <c r="I60" s="317">
        <v>700.16666666666674</v>
      </c>
      <c r="J60" s="317">
        <v>715.88333333333321</v>
      </c>
      <c r="K60" s="317">
        <v>724.9666666666667</v>
      </c>
      <c r="L60" s="304">
        <v>706.8</v>
      </c>
      <c r="M60" s="304">
        <v>682</v>
      </c>
      <c r="N60" s="319">
        <v>5762000</v>
      </c>
      <c r="O60" s="320">
        <v>4.1388035423820711E-2</v>
      </c>
    </row>
    <row r="61" spans="1:15" ht="15">
      <c r="A61" s="277">
        <v>51</v>
      </c>
      <c r="B61" s="423" t="s">
        <v>39</v>
      </c>
      <c r="C61" s="277" t="s">
        <v>248</v>
      </c>
      <c r="D61" s="316">
        <v>848.6</v>
      </c>
      <c r="E61" s="316">
        <v>867.96666666666658</v>
      </c>
      <c r="F61" s="317">
        <v>822.93333333333317</v>
      </c>
      <c r="G61" s="317">
        <v>797.26666666666654</v>
      </c>
      <c r="H61" s="317">
        <v>752.23333333333312</v>
      </c>
      <c r="I61" s="317">
        <v>893.63333333333321</v>
      </c>
      <c r="J61" s="317">
        <v>938.66666666666674</v>
      </c>
      <c r="K61" s="317">
        <v>964.33333333333326</v>
      </c>
      <c r="L61" s="304">
        <v>913</v>
      </c>
      <c r="M61" s="304">
        <v>842.3</v>
      </c>
      <c r="N61" s="319">
        <v>907400</v>
      </c>
      <c r="O61" s="320">
        <v>0.11412609736632083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749.75</v>
      </c>
      <c r="E62" s="316">
        <v>755.03333333333342</v>
      </c>
      <c r="F62" s="317">
        <v>740.66666666666686</v>
      </c>
      <c r="G62" s="317">
        <v>731.58333333333348</v>
      </c>
      <c r="H62" s="317">
        <v>717.21666666666692</v>
      </c>
      <c r="I62" s="317">
        <v>764.11666666666679</v>
      </c>
      <c r="J62" s="317">
        <v>778.48333333333335</v>
      </c>
      <c r="K62" s="317">
        <v>787.56666666666672</v>
      </c>
      <c r="L62" s="304">
        <v>769.4</v>
      </c>
      <c r="M62" s="304">
        <v>745.95</v>
      </c>
      <c r="N62" s="319">
        <v>17762150</v>
      </c>
      <c r="O62" s="320">
        <v>-5.6373982875073123E-3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686.2</v>
      </c>
      <c r="E63" s="316">
        <v>690.81666666666661</v>
      </c>
      <c r="F63" s="317">
        <v>678.98333333333323</v>
      </c>
      <c r="G63" s="317">
        <v>671.76666666666665</v>
      </c>
      <c r="H63" s="317">
        <v>659.93333333333328</v>
      </c>
      <c r="I63" s="317">
        <v>698.03333333333319</v>
      </c>
      <c r="J63" s="317">
        <v>709.86666666666667</v>
      </c>
      <c r="K63" s="317">
        <v>717.08333333333314</v>
      </c>
      <c r="L63" s="304">
        <v>702.65</v>
      </c>
      <c r="M63" s="304">
        <v>683.6</v>
      </c>
      <c r="N63" s="319">
        <v>5770000</v>
      </c>
      <c r="O63" s="320">
        <v>1.068488351725346E-2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859.2</v>
      </c>
      <c r="E64" s="316">
        <v>866.28333333333342</v>
      </c>
      <c r="F64" s="317">
        <v>827.61666666666679</v>
      </c>
      <c r="G64" s="317">
        <v>796.03333333333342</v>
      </c>
      <c r="H64" s="317">
        <v>757.36666666666679</v>
      </c>
      <c r="I64" s="317">
        <v>897.86666666666679</v>
      </c>
      <c r="J64" s="317">
        <v>936.53333333333353</v>
      </c>
      <c r="K64" s="317">
        <v>968.11666666666679</v>
      </c>
      <c r="L64" s="304">
        <v>904.95</v>
      </c>
      <c r="M64" s="304">
        <v>834.7</v>
      </c>
      <c r="N64" s="319">
        <v>15939000</v>
      </c>
      <c r="O64" s="320">
        <v>-4.8951633113357283E-2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1950.1</v>
      </c>
      <c r="E65" s="316">
        <v>1971.7</v>
      </c>
      <c r="F65" s="317">
        <v>1921.4</v>
      </c>
      <c r="G65" s="317">
        <v>1892.7</v>
      </c>
      <c r="H65" s="317">
        <v>1842.4</v>
      </c>
      <c r="I65" s="317">
        <v>2000.4</v>
      </c>
      <c r="J65" s="317">
        <v>2050.6999999999998</v>
      </c>
      <c r="K65" s="317">
        <v>2079.4</v>
      </c>
      <c r="L65" s="304">
        <v>2022</v>
      </c>
      <c r="M65" s="304">
        <v>1943</v>
      </c>
      <c r="N65" s="319">
        <v>24746400</v>
      </c>
      <c r="O65" s="320">
        <v>-9.6408975759685912E-3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1172.5</v>
      </c>
      <c r="E66" s="316">
        <v>1186.3666666666666</v>
      </c>
      <c r="F66" s="317">
        <v>1154.1333333333332</v>
      </c>
      <c r="G66" s="317">
        <v>1135.7666666666667</v>
      </c>
      <c r="H66" s="317">
        <v>1103.5333333333333</v>
      </c>
      <c r="I66" s="317">
        <v>1204.7333333333331</v>
      </c>
      <c r="J66" s="317">
        <v>1236.9666666666662</v>
      </c>
      <c r="K66" s="317">
        <v>1255.333333333333</v>
      </c>
      <c r="L66" s="304">
        <v>1218.5999999999999</v>
      </c>
      <c r="M66" s="304">
        <v>1168</v>
      </c>
      <c r="N66" s="319">
        <v>38500550</v>
      </c>
      <c r="O66" s="320">
        <v>-2.2373364244514894E-2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562.65</v>
      </c>
      <c r="E67" s="316">
        <v>566.43333333333339</v>
      </c>
      <c r="F67" s="317">
        <v>557.36666666666679</v>
      </c>
      <c r="G67" s="317">
        <v>552.08333333333337</v>
      </c>
      <c r="H67" s="317">
        <v>543.01666666666677</v>
      </c>
      <c r="I67" s="317">
        <v>571.71666666666681</v>
      </c>
      <c r="J67" s="317">
        <v>580.78333333333342</v>
      </c>
      <c r="K67" s="317">
        <v>586.06666666666683</v>
      </c>
      <c r="L67" s="304">
        <v>575.5</v>
      </c>
      <c r="M67" s="304">
        <v>561.15</v>
      </c>
      <c r="N67" s="319">
        <v>11644600</v>
      </c>
      <c r="O67" s="320">
        <v>-2.1445738583841745E-2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3305.5</v>
      </c>
      <c r="E68" s="316">
        <v>3321.4500000000003</v>
      </c>
      <c r="F68" s="317">
        <v>3262.9000000000005</v>
      </c>
      <c r="G68" s="317">
        <v>3220.3</v>
      </c>
      <c r="H68" s="317">
        <v>3161.7500000000005</v>
      </c>
      <c r="I68" s="317">
        <v>3364.0500000000006</v>
      </c>
      <c r="J68" s="317">
        <v>3422.6000000000008</v>
      </c>
      <c r="K68" s="317">
        <v>3465.2000000000007</v>
      </c>
      <c r="L68" s="304">
        <v>3380</v>
      </c>
      <c r="M68" s="304">
        <v>3278.85</v>
      </c>
      <c r="N68" s="319">
        <v>2067000</v>
      </c>
      <c r="O68" s="320">
        <v>3.2828661370109431E-2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173.6</v>
      </c>
      <c r="E69" s="316">
        <v>174.76666666666665</v>
      </c>
      <c r="F69" s="317">
        <v>170.7833333333333</v>
      </c>
      <c r="G69" s="317">
        <v>167.96666666666664</v>
      </c>
      <c r="H69" s="317">
        <v>163.98333333333329</v>
      </c>
      <c r="I69" s="317">
        <v>177.58333333333331</v>
      </c>
      <c r="J69" s="317">
        <v>181.56666666666666</v>
      </c>
      <c r="K69" s="317">
        <v>184.38333333333333</v>
      </c>
      <c r="L69" s="304">
        <v>178.75</v>
      </c>
      <c r="M69" s="304">
        <v>171.95</v>
      </c>
      <c r="N69" s="319">
        <v>28083300</v>
      </c>
      <c r="O69" s="320">
        <v>-1.7894736842105262E-2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164.65</v>
      </c>
      <c r="E70" s="316">
        <v>166.98333333333332</v>
      </c>
      <c r="F70" s="317">
        <v>161.21666666666664</v>
      </c>
      <c r="G70" s="317">
        <v>157.78333333333333</v>
      </c>
      <c r="H70" s="317">
        <v>152.01666666666665</v>
      </c>
      <c r="I70" s="317">
        <v>170.41666666666663</v>
      </c>
      <c r="J70" s="317">
        <v>176.18333333333334</v>
      </c>
      <c r="K70" s="317">
        <v>179.61666666666662</v>
      </c>
      <c r="L70" s="304">
        <v>172.75</v>
      </c>
      <c r="M70" s="304">
        <v>163.55000000000001</v>
      </c>
      <c r="N70" s="319">
        <v>34117200</v>
      </c>
      <c r="O70" s="320">
        <v>9.5070703842773819E-3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2141.1999999999998</v>
      </c>
      <c r="E71" s="316">
        <v>2147.7333333333331</v>
      </c>
      <c r="F71" s="317">
        <v>2127.4666666666662</v>
      </c>
      <c r="G71" s="317">
        <v>2113.7333333333331</v>
      </c>
      <c r="H71" s="317">
        <v>2093.4666666666662</v>
      </c>
      <c r="I71" s="317">
        <v>2161.4666666666662</v>
      </c>
      <c r="J71" s="317">
        <v>2181.7333333333336</v>
      </c>
      <c r="K71" s="317">
        <v>2195.4666666666662</v>
      </c>
      <c r="L71" s="304">
        <v>2168</v>
      </c>
      <c r="M71" s="304">
        <v>2134</v>
      </c>
      <c r="N71" s="319">
        <v>6043500</v>
      </c>
      <c r="O71" s="320">
        <v>-7.7694350334218482E-2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150.94999999999999</v>
      </c>
      <c r="E72" s="316">
        <v>152.73333333333332</v>
      </c>
      <c r="F72" s="317">
        <v>147.96666666666664</v>
      </c>
      <c r="G72" s="317">
        <v>144.98333333333332</v>
      </c>
      <c r="H72" s="317">
        <v>140.21666666666664</v>
      </c>
      <c r="I72" s="317">
        <v>155.71666666666664</v>
      </c>
      <c r="J72" s="317">
        <v>160.48333333333335</v>
      </c>
      <c r="K72" s="317">
        <v>163.46666666666664</v>
      </c>
      <c r="L72" s="304">
        <v>157.5</v>
      </c>
      <c r="M72" s="304">
        <v>149.75</v>
      </c>
      <c r="N72" s="319">
        <v>16678000</v>
      </c>
      <c r="O72" s="320">
        <v>-8.191126279863481E-2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392.15</v>
      </c>
      <c r="E73" s="316">
        <v>397.85000000000008</v>
      </c>
      <c r="F73" s="317">
        <v>384.90000000000015</v>
      </c>
      <c r="G73" s="317">
        <v>377.65000000000009</v>
      </c>
      <c r="H73" s="317">
        <v>364.70000000000016</v>
      </c>
      <c r="I73" s="317">
        <v>405.10000000000014</v>
      </c>
      <c r="J73" s="317">
        <v>418.05000000000007</v>
      </c>
      <c r="K73" s="317">
        <v>425.30000000000013</v>
      </c>
      <c r="L73" s="304">
        <v>410.8</v>
      </c>
      <c r="M73" s="304">
        <v>390.6</v>
      </c>
      <c r="N73" s="319">
        <v>120115875</v>
      </c>
      <c r="O73" s="320">
        <v>-7.9381302807304439E-3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418.15</v>
      </c>
      <c r="E74" s="316">
        <v>420.7833333333333</v>
      </c>
      <c r="F74" s="317">
        <v>411.76666666666659</v>
      </c>
      <c r="G74" s="317">
        <v>405.38333333333327</v>
      </c>
      <c r="H74" s="317">
        <v>396.36666666666656</v>
      </c>
      <c r="I74" s="317">
        <v>427.16666666666663</v>
      </c>
      <c r="J74" s="317">
        <v>436.18333333333328</v>
      </c>
      <c r="K74" s="317">
        <v>442.56666666666666</v>
      </c>
      <c r="L74" s="304">
        <v>429.8</v>
      </c>
      <c r="M74" s="304">
        <v>414.4</v>
      </c>
      <c r="N74" s="319">
        <v>6729000</v>
      </c>
      <c r="O74" s="320">
        <v>7.8634014828128512E-3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8</v>
      </c>
      <c r="E75" s="316">
        <v>8.1</v>
      </c>
      <c r="F75" s="317">
        <v>7.8999999999999986</v>
      </c>
      <c r="G75" s="317">
        <v>7.7999999999999989</v>
      </c>
      <c r="H75" s="317">
        <v>7.5999999999999979</v>
      </c>
      <c r="I75" s="317">
        <v>8.1999999999999993</v>
      </c>
      <c r="J75" s="317">
        <v>8.3999999999999986</v>
      </c>
      <c r="K75" s="317">
        <v>8.5</v>
      </c>
      <c r="L75" s="304">
        <v>8.3000000000000007</v>
      </c>
      <c r="M75" s="304">
        <v>8</v>
      </c>
      <c r="N75" s="319">
        <v>336700000</v>
      </c>
      <c r="O75" s="320">
        <v>-3.0632809351068116E-2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29.95</v>
      </c>
      <c r="E76" s="316">
        <v>30.400000000000002</v>
      </c>
      <c r="F76" s="317">
        <v>29.250000000000004</v>
      </c>
      <c r="G76" s="317">
        <v>28.55</v>
      </c>
      <c r="H76" s="317">
        <v>27.400000000000002</v>
      </c>
      <c r="I76" s="317">
        <v>31.100000000000005</v>
      </c>
      <c r="J76" s="317">
        <v>32.25</v>
      </c>
      <c r="K76" s="317">
        <v>32.950000000000003</v>
      </c>
      <c r="L76" s="304">
        <v>31.55</v>
      </c>
      <c r="M76" s="304">
        <v>29.7</v>
      </c>
      <c r="N76" s="319">
        <v>164540000</v>
      </c>
      <c r="O76" s="320">
        <v>7.0938481218746369E-3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374.3</v>
      </c>
      <c r="E77" s="316">
        <v>375.7833333333333</v>
      </c>
      <c r="F77" s="317">
        <v>370.61666666666662</v>
      </c>
      <c r="G77" s="317">
        <v>366.93333333333334</v>
      </c>
      <c r="H77" s="317">
        <v>361.76666666666665</v>
      </c>
      <c r="I77" s="317">
        <v>379.46666666666658</v>
      </c>
      <c r="J77" s="317">
        <v>384.63333333333333</v>
      </c>
      <c r="K77" s="317">
        <v>388.31666666666655</v>
      </c>
      <c r="L77" s="304">
        <v>380.95</v>
      </c>
      <c r="M77" s="304">
        <v>372.1</v>
      </c>
      <c r="N77" s="319">
        <v>6624750</v>
      </c>
      <c r="O77" s="320">
        <v>-5.6588995496377519E-2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1309.1500000000001</v>
      </c>
      <c r="E78" s="316">
        <v>1325.6000000000001</v>
      </c>
      <c r="F78" s="317">
        <v>1283.6000000000004</v>
      </c>
      <c r="G78" s="317">
        <v>1258.0500000000002</v>
      </c>
      <c r="H78" s="317">
        <v>1216.0500000000004</v>
      </c>
      <c r="I78" s="317">
        <v>1351.1500000000003</v>
      </c>
      <c r="J78" s="317">
        <v>1393.1499999999999</v>
      </c>
      <c r="K78" s="317">
        <v>1418.7000000000003</v>
      </c>
      <c r="L78" s="304">
        <v>1367.6</v>
      </c>
      <c r="M78" s="304">
        <v>1300.05</v>
      </c>
      <c r="N78" s="319">
        <v>2692500</v>
      </c>
      <c r="O78" s="320">
        <v>-4.622741764080765E-2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598.95000000000005</v>
      </c>
      <c r="E79" s="316">
        <v>609.19999999999993</v>
      </c>
      <c r="F79" s="317">
        <v>583.74999999999989</v>
      </c>
      <c r="G79" s="317">
        <v>568.54999999999995</v>
      </c>
      <c r="H79" s="317">
        <v>543.09999999999991</v>
      </c>
      <c r="I79" s="317">
        <v>624.39999999999986</v>
      </c>
      <c r="J79" s="317">
        <v>649.84999999999991</v>
      </c>
      <c r="K79" s="317">
        <v>665.04999999999984</v>
      </c>
      <c r="L79" s="304">
        <v>634.65</v>
      </c>
      <c r="M79" s="304">
        <v>594</v>
      </c>
      <c r="N79" s="319">
        <v>25168800</v>
      </c>
      <c r="O79" s="320">
        <v>-1.5644066205688183E-2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180.5</v>
      </c>
      <c r="E80" s="316">
        <v>183.88333333333333</v>
      </c>
      <c r="F80" s="317">
        <v>173.51666666666665</v>
      </c>
      <c r="G80" s="317">
        <v>166.53333333333333</v>
      </c>
      <c r="H80" s="317">
        <v>156.16666666666666</v>
      </c>
      <c r="I80" s="317">
        <v>190.86666666666665</v>
      </c>
      <c r="J80" s="317">
        <v>201.23333333333332</v>
      </c>
      <c r="K80" s="317">
        <v>208.21666666666664</v>
      </c>
      <c r="L80" s="304">
        <v>194.25</v>
      </c>
      <c r="M80" s="304">
        <v>176.9</v>
      </c>
      <c r="N80" s="319">
        <v>11099200</v>
      </c>
      <c r="O80" s="320">
        <v>-1.1964107676969093E-2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1099.8499999999999</v>
      </c>
      <c r="E81" s="316">
        <v>1120.1499999999999</v>
      </c>
      <c r="F81" s="317">
        <v>1062.2999999999997</v>
      </c>
      <c r="G81" s="317">
        <v>1024.7499999999998</v>
      </c>
      <c r="H81" s="317">
        <v>966.89999999999964</v>
      </c>
      <c r="I81" s="317">
        <v>1157.6999999999998</v>
      </c>
      <c r="J81" s="317">
        <v>1215.5499999999997</v>
      </c>
      <c r="K81" s="317">
        <v>1253.0999999999999</v>
      </c>
      <c r="L81" s="304">
        <v>1178</v>
      </c>
      <c r="M81" s="304">
        <v>1082.5999999999999</v>
      </c>
      <c r="N81" s="319">
        <v>40742400</v>
      </c>
      <c r="O81" s="320">
        <v>-6.6277982509212921E-2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74.650000000000006</v>
      </c>
      <c r="E82" s="316">
        <v>74.916666666666671</v>
      </c>
      <c r="F82" s="317">
        <v>73.933333333333337</v>
      </c>
      <c r="G82" s="317">
        <v>73.216666666666669</v>
      </c>
      <c r="H82" s="317">
        <v>72.233333333333334</v>
      </c>
      <c r="I82" s="317">
        <v>75.63333333333334</v>
      </c>
      <c r="J82" s="317">
        <v>76.61666666666666</v>
      </c>
      <c r="K82" s="317">
        <v>77.333333333333343</v>
      </c>
      <c r="L82" s="304">
        <v>75.900000000000006</v>
      </c>
      <c r="M82" s="304">
        <v>74.2</v>
      </c>
      <c r="N82" s="319">
        <v>58983600</v>
      </c>
      <c r="O82" s="320">
        <v>-3.6319612590799029E-2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165.55</v>
      </c>
      <c r="E83" s="316">
        <v>166.21666666666667</v>
      </c>
      <c r="F83" s="317">
        <v>164.43333333333334</v>
      </c>
      <c r="G83" s="317">
        <v>163.31666666666666</v>
      </c>
      <c r="H83" s="317">
        <v>161.53333333333333</v>
      </c>
      <c r="I83" s="317">
        <v>167.33333333333334</v>
      </c>
      <c r="J83" s="317">
        <v>169.1166666666667</v>
      </c>
      <c r="K83" s="317">
        <v>170.23333333333335</v>
      </c>
      <c r="L83" s="304">
        <v>168</v>
      </c>
      <c r="M83" s="304">
        <v>165.1</v>
      </c>
      <c r="N83" s="319">
        <v>146896000</v>
      </c>
      <c r="O83" s="320">
        <v>3.1688953815035399E-2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183.75</v>
      </c>
      <c r="E84" s="316">
        <v>185.76666666666665</v>
      </c>
      <c r="F84" s="317">
        <v>179.5333333333333</v>
      </c>
      <c r="G84" s="317">
        <v>175.31666666666666</v>
      </c>
      <c r="H84" s="317">
        <v>169.08333333333331</v>
      </c>
      <c r="I84" s="317">
        <v>189.98333333333329</v>
      </c>
      <c r="J84" s="317">
        <v>196.21666666666664</v>
      </c>
      <c r="K84" s="317">
        <v>200.43333333333328</v>
      </c>
      <c r="L84" s="304">
        <v>192</v>
      </c>
      <c r="M84" s="304">
        <v>181.55</v>
      </c>
      <c r="N84" s="319">
        <v>26810000</v>
      </c>
      <c r="O84" s="320">
        <v>-2.1889821233126595E-2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291.39999999999998</v>
      </c>
      <c r="E85" s="316">
        <v>293.26666666666671</v>
      </c>
      <c r="F85" s="317">
        <v>287.73333333333341</v>
      </c>
      <c r="G85" s="317">
        <v>284.06666666666672</v>
      </c>
      <c r="H85" s="317">
        <v>278.53333333333342</v>
      </c>
      <c r="I85" s="317">
        <v>296.93333333333339</v>
      </c>
      <c r="J85" s="317">
        <v>302.4666666666667</v>
      </c>
      <c r="K85" s="317">
        <v>306.13333333333338</v>
      </c>
      <c r="L85" s="304">
        <v>298.8</v>
      </c>
      <c r="M85" s="304">
        <v>289.60000000000002</v>
      </c>
      <c r="N85" s="319">
        <v>39576600</v>
      </c>
      <c r="O85" s="320">
        <v>-2.3820867079561697E-3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2300.85</v>
      </c>
      <c r="E86" s="316">
        <v>2319.2833333333333</v>
      </c>
      <c r="F86" s="317">
        <v>2273.5666666666666</v>
      </c>
      <c r="G86" s="317">
        <v>2246.2833333333333</v>
      </c>
      <c r="H86" s="317">
        <v>2200.5666666666666</v>
      </c>
      <c r="I86" s="317">
        <v>2346.5666666666666</v>
      </c>
      <c r="J86" s="317">
        <v>2392.2833333333328</v>
      </c>
      <c r="K86" s="317">
        <v>2419.5666666666666</v>
      </c>
      <c r="L86" s="304">
        <v>2365</v>
      </c>
      <c r="M86" s="304">
        <v>2292</v>
      </c>
      <c r="N86" s="319">
        <v>1832500</v>
      </c>
      <c r="O86" s="320">
        <v>-5.1991722710812212E-2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1308.5999999999999</v>
      </c>
      <c r="E87" s="316">
        <v>1325.2666666666667</v>
      </c>
      <c r="F87" s="317">
        <v>1283.9833333333333</v>
      </c>
      <c r="G87" s="317">
        <v>1259.3666666666668</v>
      </c>
      <c r="H87" s="317">
        <v>1218.0833333333335</v>
      </c>
      <c r="I87" s="317">
        <v>1349.8833333333332</v>
      </c>
      <c r="J87" s="317">
        <v>1391.1666666666665</v>
      </c>
      <c r="K87" s="317">
        <v>1415.7833333333331</v>
      </c>
      <c r="L87" s="304">
        <v>1366.55</v>
      </c>
      <c r="M87" s="304">
        <v>1300.6500000000001</v>
      </c>
      <c r="N87" s="319">
        <v>11318800</v>
      </c>
      <c r="O87" s="320">
        <v>-3.1024209841454646E-2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60.7</v>
      </c>
      <c r="E88" s="316">
        <v>61.633333333333333</v>
      </c>
      <c r="F88" s="317">
        <v>59.516666666666666</v>
      </c>
      <c r="G88" s="317">
        <v>58.333333333333336</v>
      </c>
      <c r="H88" s="317">
        <v>56.216666666666669</v>
      </c>
      <c r="I88" s="317">
        <v>62.816666666666663</v>
      </c>
      <c r="J88" s="317">
        <v>64.933333333333323</v>
      </c>
      <c r="K88" s="317">
        <v>66.11666666666666</v>
      </c>
      <c r="L88" s="304">
        <v>63.75</v>
      </c>
      <c r="M88" s="304">
        <v>60.45</v>
      </c>
      <c r="N88" s="319">
        <v>26921200</v>
      </c>
      <c r="O88" s="320">
        <v>7.6355306693815222E-3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277.39999999999998</v>
      </c>
      <c r="E89" s="316">
        <v>281.55</v>
      </c>
      <c r="F89" s="317">
        <v>271.60000000000002</v>
      </c>
      <c r="G89" s="317">
        <v>265.8</v>
      </c>
      <c r="H89" s="317">
        <v>255.85000000000002</v>
      </c>
      <c r="I89" s="317">
        <v>287.35000000000002</v>
      </c>
      <c r="J89" s="317">
        <v>297.29999999999995</v>
      </c>
      <c r="K89" s="317">
        <v>303.10000000000002</v>
      </c>
      <c r="L89" s="304">
        <v>291.5</v>
      </c>
      <c r="M89" s="304">
        <v>275.75</v>
      </c>
      <c r="N89" s="319">
        <v>11150000</v>
      </c>
      <c r="O89" s="320">
        <v>-1.6407904022582923E-2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892.15</v>
      </c>
      <c r="E90" s="316">
        <v>901.51666666666677</v>
      </c>
      <c r="F90" s="317">
        <v>880.63333333333355</v>
      </c>
      <c r="G90" s="317">
        <v>869.11666666666679</v>
      </c>
      <c r="H90" s="317">
        <v>848.23333333333358</v>
      </c>
      <c r="I90" s="317">
        <v>913.03333333333353</v>
      </c>
      <c r="J90" s="317">
        <v>933.91666666666674</v>
      </c>
      <c r="K90" s="317">
        <v>945.43333333333351</v>
      </c>
      <c r="L90" s="304">
        <v>922.4</v>
      </c>
      <c r="M90" s="304">
        <v>890</v>
      </c>
      <c r="N90" s="319">
        <v>16215650</v>
      </c>
      <c r="O90" s="320">
        <v>5.0263607865488745E-2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1006.3</v>
      </c>
      <c r="E91" s="316">
        <v>1016.8166666666667</v>
      </c>
      <c r="F91" s="317">
        <v>990.63333333333344</v>
      </c>
      <c r="G91" s="317">
        <v>974.9666666666667</v>
      </c>
      <c r="H91" s="317">
        <v>948.78333333333342</v>
      </c>
      <c r="I91" s="317">
        <v>1032.4833333333336</v>
      </c>
      <c r="J91" s="317">
        <v>1058.6666666666665</v>
      </c>
      <c r="K91" s="317">
        <v>1074.3333333333335</v>
      </c>
      <c r="L91" s="304">
        <v>1043</v>
      </c>
      <c r="M91" s="304">
        <v>1001.15</v>
      </c>
      <c r="N91" s="319">
        <v>7217350</v>
      </c>
      <c r="O91" s="320">
        <v>-4.5720984759671747E-3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617.04999999999995</v>
      </c>
      <c r="E92" s="316">
        <v>622.19999999999993</v>
      </c>
      <c r="F92" s="317">
        <v>609.59999999999991</v>
      </c>
      <c r="G92" s="317">
        <v>602.15</v>
      </c>
      <c r="H92" s="317">
        <v>589.54999999999995</v>
      </c>
      <c r="I92" s="317">
        <v>629.64999999999986</v>
      </c>
      <c r="J92" s="317">
        <v>642.25</v>
      </c>
      <c r="K92" s="317">
        <v>649.69999999999982</v>
      </c>
      <c r="L92" s="304">
        <v>634.79999999999995</v>
      </c>
      <c r="M92" s="304">
        <v>614.75</v>
      </c>
      <c r="N92" s="319">
        <v>14415800</v>
      </c>
      <c r="O92" s="320">
        <v>-8.6646770000962745E-3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125.25</v>
      </c>
      <c r="E93" s="316">
        <v>126.98333333333335</v>
      </c>
      <c r="F93" s="317">
        <v>122.91666666666669</v>
      </c>
      <c r="G93" s="317">
        <v>120.58333333333334</v>
      </c>
      <c r="H93" s="317">
        <v>116.51666666666668</v>
      </c>
      <c r="I93" s="317">
        <v>129.31666666666669</v>
      </c>
      <c r="J93" s="317">
        <v>133.38333333333335</v>
      </c>
      <c r="K93" s="317">
        <v>135.7166666666667</v>
      </c>
      <c r="L93" s="304">
        <v>131.05000000000001</v>
      </c>
      <c r="M93" s="304">
        <v>124.65</v>
      </c>
      <c r="N93" s="319">
        <v>15928500</v>
      </c>
      <c r="O93" s="320">
        <v>2.255140393544108E-2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159.65</v>
      </c>
      <c r="E94" s="316">
        <v>162.1</v>
      </c>
      <c r="F94" s="317">
        <v>156.04999999999998</v>
      </c>
      <c r="G94" s="317">
        <v>152.44999999999999</v>
      </c>
      <c r="H94" s="317">
        <v>146.39999999999998</v>
      </c>
      <c r="I94" s="317">
        <v>165.7</v>
      </c>
      <c r="J94" s="317">
        <v>171.75</v>
      </c>
      <c r="K94" s="317">
        <v>175.35</v>
      </c>
      <c r="L94" s="304">
        <v>168.15</v>
      </c>
      <c r="M94" s="304">
        <v>158.5</v>
      </c>
      <c r="N94" s="319">
        <v>17064000</v>
      </c>
      <c r="O94" s="320">
        <v>5.4896142433234422E-2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363.5</v>
      </c>
      <c r="E95" s="316">
        <v>365</v>
      </c>
      <c r="F95" s="317">
        <v>359.65</v>
      </c>
      <c r="G95" s="317">
        <v>355.79999999999995</v>
      </c>
      <c r="H95" s="317">
        <v>350.44999999999993</v>
      </c>
      <c r="I95" s="317">
        <v>368.85</v>
      </c>
      <c r="J95" s="317">
        <v>374.20000000000005</v>
      </c>
      <c r="K95" s="317">
        <v>378.05000000000007</v>
      </c>
      <c r="L95" s="304">
        <v>370.35</v>
      </c>
      <c r="M95" s="304">
        <v>361.15</v>
      </c>
      <c r="N95" s="319">
        <v>9948000</v>
      </c>
      <c r="O95" s="320">
        <v>-9.3606851224855604E-3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6912.9</v>
      </c>
      <c r="E96" s="316">
        <v>6956.083333333333</v>
      </c>
      <c r="F96" s="317">
        <v>6838.0166666666664</v>
      </c>
      <c r="G96" s="317">
        <v>6763.1333333333332</v>
      </c>
      <c r="H96" s="317">
        <v>6645.0666666666666</v>
      </c>
      <c r="I96" s="317">
        <v>7030.9666666666662</v>
      </c>
      <c r="J96" s="317">
        <v>7149.0333333333338</v>
      </c>
      <c r="K96" s="317">
        <v>7223.9166666666661</v>
      </c>
      <c r="L96" s="304">
        <v>7074.15</v>
      </c>
      <c r="M96" s="304">
        <v>6881.2</v>
      </c>
      <c r="N96" s="319">
        <v>2464100</v>
      </c>
      <c r="O96" s="320">
        <v>5.1397103813991436E-3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508.15</v>
      </c>
      <c r="E97" s="316">
        <v>513.19999999999993</v>
      </c>
      <c r="F97" s="317">
        <v>499.94999999999982</v>
      </c>
      <c r="G97" s="317">
        <v>491.74999999999989</v>
      </c>
      <c r="H97" s="317">
        <v>478.49999999999977</v>
      </c>
      <c r="I97" s="317">
        <v>521.39999999999986</v>
      </c>
      <c r="J97" s="317">
        <v>534.65000000000009</v>
      </c>
      <c r="K97" s="317">
        <v>542.84999999999991</v>
      </c>
      <c r="L97" s="304">
        <v>526.45000000000005</v>
      </c>
      <c r="M97" s="304">
        <v>505</v>
      </c>
      <c r="N97" s="319">
        <v>13773750</v>
      </c>
      <c r="O97" s="320">
        <v>7.8660934784597087E-3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578.65</v>
      </c>
      <c r="E98" s="316">
        <v>586.7166666666667</v>
      </c>
      <c r="F98" s="317">
        <v>565.08333333333337</v>
      </c>
      <c r="G98" s="317">
        <v>551.51666666666665</v>
      </c>
      <c r="H98" s="317">
        <v>529.88333333333333</v>
      </c>
      <c r="I98" s="317">
        <v>600.28333333333342</v>
      </c>
      <c r="J98" s="317">
        <v>621.91666666666663</v>
      </c>
      <c r="K98" s="317">
        <v>635.48333333333346</v>
      </c>
      <c r="L98" s="304">
        <v>608.35</v>
      </c>
      <c r="M98" s="304">
        <v>573.15</v>
      </c>
      <c r="N98" s="319">
        <v>2199600</v>
      </c>
      <c r="O98" s="320">
        <v>4.7505938242280287E-3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814.6</v>
      </c>
      <c r="E99" s="316">
        <v>813.43333333333339</v>
      </c>
      <c r="F99" s="317">
        <v>798.01666666666677</v>
      </c>
      <c r="G99" s="317">
        <v>781.43333333333339</v>
      </c>
      <c r="H99" s="317">
        <v>766.01666666666677</v>
      </c>
      <c r="I99" s="317">
        <v>830.01666666666677</v>
      </c>
      <c r="J99" s="317">
        <v>845.43333333333328</v>
      </c>
      <c r="K99" s="317">
        <v>862.01666666666677</v>
      </c>
      <c r="L99" s="304">
        <v>828.85</v>
      </c>
      <c r="M99" s="304">
        <v>796.85</v>
      </c>
      <c r="N99" s="319">
        <v>1798200</v>
      </c>
      <c r="O99" s="320">
        <v>-9.2368261659600243E-2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1434.9</v>
      </c>
      <c r="E100" s="316">
        <v>1473.0666666666666</v>
      </c>
      <c r="F100" s="317">
        <v>1388.1333333333332</v>
      </c>
      <c r="G100" s="317">
        <v>1341.3666666666666</v>
      </c>
      <c r="H100" s="317">
        <v>1256.4333333333332</v>
      </c>
      <c r="I100" s="317">
        <v>1519.8333333333333</v>
      </c>
      <c r="J100" s="317">
        <v>1604.7666666666667</v>
      </c>
      <c r="K100" s="317">
        <v>1651.5333333333333</v>
      </c>
      <c r="L100" s="304">
        <v>1558</v>
      </c>
      <c r="M100" s="304">
        <v>1426.3</v>
      </c>
      <c r="N100" s="319">
        <v>1504800</v>
      </c>
      <c r="O100" s="320">
        <v>-0.22014925373134328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105.65</v>
      </c>
      <c r="E101" s="316">
        <v>107.46666666666665</v>
      </c>
      <c r="F101" s="317">
        <v>102.83333333333331</v>
      </c>
      <c r="G101" s="317">
        <v>100.01666666666667</v>
      </c>
      <c r="H101" s="317">
        <v>95.383333333333326</v>
      </c>
      <c r="I101" s="317">
        <v>110.2833333333333</v>
      </c>
      <c r="J101" s="317">
        <v>114.91666666666666</v>
      </c>
      <c r="K101" s="317">
        <v>117.73333333333329</v>
      </c>
      <c r="L101" s="304">
        <v>112.1</v>
      </c>
      <c r="M101" s="304">
        <v>104.65</v>
      </c>
      <c r="N101" s="319">
        <v>25389000</v>
      </c>
      <c r="O101" s="320">
        <v>3.9850917431192658E-2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58505.1</v>
      </c>
      <c r="E102" s="316">
        <v>58761.933333333327</v>
      </c>
      <c r="F102" s="317">
        <v>58054.166666666657</v>
      </c>
      <c r="G102" s="317">
        <v>57603.23333333333</v>
      </c>
      <c r="H102" s="317">
        <v>56895.46666666666</v>
      </c>
      <c r="I102" s="317">
        <v>59212.866666666654</v>
      </c>
      <c r="J102" s="317">
        <v>59920.633333333331</v>
      </c>
      <c r="K102" s="317">
        <v>60371.566666666651</v>
      </c>
      <c r="L102" s="304">
        <v>59469.7</v>
      </c>
      <c r="M102" s="304">
        <v>58311</v>
      </c>
      <c r="N102" s="319">
        <v>37710</v>
      </c>
      <c r="O102" s="320">
        <v>-8.1536033666491318E-3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1152.7</v>
      </c>
      <c r="E103" s="316">
        <v>1163.0333333333335</v>
      </c>
      <c r="F103" s="317">
        <v>1135.4666666666672</v>
      </c>
      <c r="G103" s="317">
        <v>1118.2333333333336</v>
      </c>
      <c r="H103" s="317">
        <v>1090.6666666666672</v>
      </c>
      <c r="I103" s="317">
        <v>1180.2666666666671</v>
      </c>
      <c r="J103" s="317">
        <v>1207.8333333333333</v>
      </c>
      <c r="K103" s="317">
        <v>1225.0666666666671</v>
      </c>
      <c r="L103" s="304">
        <v>1190.5999999999999</v>
      </c>
      <c r="M103" s="304">
        <v>1145.8</v>
      </c>
      <c r="N103" s="319">
        <v>3652500</v>
      </c>
      <c r="O103" s="320">
        <v>-2.5610244097639057E-2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29.8</v>
      </c>
      <c r="E104" s="316">
        <v>29.916666666666668</v>
      </c>
      <c r="F104" s="317">
        <v>29.483333333333334</v>
      </c>
      <c r="G104" s="317">
        <v>29.166666666666668</v>
      </c>
      <c r="H104" s="317">
        <v>28.733333333333334</v>
      </c>
      <c r="I104" s="317">
        <v>30.233333333333334</v>
      </c>
      <c r="J104" s="317">
        <v>30.666666666666664</v>
      </c>
      <c r="K104" s="317">
        <v>30.983333333333334</v>
      </c>
      <c r="L104" s="304">
        <v>30.35</v>
      </c>
      <c r="M104" s="304">
        <v>29.6</v>
      </c>
      <c r="N104" s="319">
        <v>51102000</v>
      </c>
      <c r="O104" s="320">
        <v>-4.3060616098045713E-3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3604.95</v>
      </c>
      <c r="E105" s="316">
        <v>3646.6</v>
      </c>
      <c r="F105" s="317">
        <v>3524.7999999999997</v>
      </c>
      <c r="G105" s="317">
        <v>3444.6499999999996</v>
      </c>
      <c r="H105" s="317">
        <v>3322.8499999999995</v>
      </c>
      <c r="I105" s="317">
        <v>3726.75</v>
      </c>
      <c r="J105" s="317">
        <v>3848.55</v>
      </c>
      <c r="K105" s="317">
        <v>3928.7000000000003</v>
      </c>
      <c r="L105" s="304">
        <v>3768.4</v>
      </c>
      <c r="M105" s="304">
        <v>3566.45</v>
      </c>
      <c r="N105" s="319">
        <v>690500</v>
      </c>
      <c r="O105" s="320">
        <v>-9.1447368421052638E-2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15640</v>
      </c>
      <c r="E106" s="316">
        <v>15694.133333333333</v>
      </c>
      <c r="F106" s="317">
        <v>15548.266666666666</v>
      </c>
      <c r="G106" s="317">
        <v>15456.533333333333</v>
      </c>
      <c r="H106" s="317">
        <v>15310.666666666666</v>
      </c>
      <c r="I106" s="317">
        <v>15785.866666666667</v>
      </c>
      <c r="J106" s="317">
        <v>15931.733333333332</v>
      </c>
      <c r="K106" s="317">
        <v>16023.466666666667</v>
      </c>
      <c r="L106" s="304">
        <v>15840</v>
      </c>
      <c r="M106" s="304">
        <v>15602.4</v>
      </c>
      <c r="N106" s="319">
        <v>422350</v>
      </c>
      <c r="O106" s="320">
        <v>-1.1468695143358689E-2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81</v>
      </c>
      <c r="E107" s="316">
        <v>81.266666666666666</v>
      </c>
      <c r="F107" s="317">
        <v>79.733333333333334</v>
      </c>
      <c r="G107" s="317">
        <v>78.466666666666669</v>
      </c>
      <c r="H107" s="317">
        <v>76.933333333333337</v>
      </c>
      <c r="I107" s="317">
        <v>82.533333333333331</v>
      </c>
      <c r="J107" s="317">
        <v>84.066666666666663</v>
      </c>
      <c r="K107" s="317">
        <v>85.333333333333329</v>
      </c>
      <c r="L107" s="304">
        <v>82.8</v>
      </c>
      <c r="M107" s="304">
        <v>80</v>
      </c>
      <c r="N107" s="319">
        <v>38263700</v>
      </c>
      <c r="O107" s="320">
        <v>-4.1939271934239221E-2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79.2</v>
      </c>
      <c r="E108" s="316">
        <v>79.533333333333346</v>
      </c>
      <c r="F108" s="317">
        <v>78.366666666666688</v>
      </c>
      <c r="G108" s="317">
        <v>77.533333333333346</v>
      </c>
      <c r="H108" s="317">
        <v>76.366666666666688</v>
      </c>
      <c r="I108" s="317">
        <v>80.366666666666688</v>
      </c>
      <c r="J108" s="317">
        <v>81.533333333333346</v>
      </c>
      <c r="K108" s="317">
        <v>82.366666666666688</v>
      </c>
      <c r="L108" s="304">
        <v>80.7</v>
      </c>
      <c r="M108" s="304">
        <v>78.7</v>
      </c>
      <c r="N108" s="319">
        <v>60670800</v>
      </c>
      <c r="O108" s="320">
        <v>-2.9451992340658338E-2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66.25</v>
      </c>
      <c r="E109" s="316">
        <v>66.95</v>
      </c>
      <c r="F109" s="317">
        <v>65.25</v>
      </c>
      <c r="G109" s="317">
        <v>64.25</v>
      </c>
      <c r="H109" s="317">
        <v>62.55</v>
      </c>
      <c r="I109" s="317">
        <v>67.95</v>
      </c>
      <c r="J109" s="317">
        <v>69.65000000000002</v>
      </c>
      <c r="K109" s="317">
        <v>70.650000000000006</v>
      </c>
      <c r="L109" s="304">
        <v>68.650000000000006</v>
      </c>
      <c r="M109" s="304">
        <v>65.95</v>
      </c>
      <c r="N109" s="319">
        <v>55624800</v>
      </c>
      <c r="O109" s="320">
        <v>1.5462468372223785E-2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20231.75</v>
      </c>
      <c r="E110" s="316">
        <v>20422.666666666668</v>
      </c>
      <c r="F110" s="317">
        <v>19920.333333333336</v>
      </c>
      <c r="G110" s="317">
        <v>19608.916666666668</v>
      </c>
      <c r="H110" s="317">
        <v>19106.583333333336</v>
      </c>
      <c r="I110" s="317">
        <v>20734.083333333336</v>
      </c>
      <c r="J110" s="317">
        <v>21236.416666666672</v>
      </c>
      <c r="K110" s="317">
        <v>21547.833333333336</v>
      </c>
      <c r="L110" s="304">
        <v>20925</v>
      </c>
      <c r="M110" s="304">
        <v>20111.25</v>
      </c>
      <c r="N110" s="319">
        <v>94110</v>
      </c>
      <c r="O110" s="320">
        <v>4.4828690361831576E-3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1252.7</v>
      </c>
      <c r="E111" s="316">
        <v>1271.8999999999999</v>
      </c>
      <c r="F111" s="317">
        <v>1227.0499999999997</v>
      </c>
      <c r="G111" s="317">
        <v>1201.3999999999999</v>
      </c>
      <c r="H111" s="317">
        <v>1156.5499999999997</v>
      </c>
      <c r="I111" s="317">
        <v>1297.5499999999997</v>
      </c>
      <c r="J111" s="317">
        <v>1342.3999999999996</v>
      </c>
      <c r="K111" s="317">
        <v>1368.0499999999997</v>
      </c>
      <c r="L111" s="304">
        <v>1316.75</v>
      </c>
      <c r="M111" s="304">
        <v>1246.25</v>
      </c>
      <c r="N111" s="319">
        <v>3227950</v>
      </c>
      <c r="O111" s="320">
        <v>-2.3797382287948326E-3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218.1</v>
      </c>
      <c r="E112" s="316">
        <v>217</v>
      </c>
      <c r="F112" s="317">
        <v>213.45</v>
      </c>
      <c r="G112" s="317">
        <v>208.79999999999998</v>
      </c>
      <c r="H112" s="317">
        <v>205.24999999999997</v>
      </c>
      <c r="I112" s="317">
        <v>221.65</v>
      </c>
      <c r="J112" s="317">
        <v>225.20000000000002</v>
      </c>
      <c r="K112" s="317">
        <v>229.85000000000002</v>
      </c>
      <c r="L112" s="304">
        <v>220.55</v>
      </c>
      <c r="M112" s="304">
        <v>212.35</v>
      </c>
      <c r="N112" s="319">
        <v>12297000</v>
      </c>
      <c r="O112" s="320">
        <v>-3.2113341204250294E-2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84.65</v>
      </c>
      <c r="E113" s="316">
        <v>85.399999999999991</v>
      </c>
      <c r="F113" s="317">
        <v>83.499999999999986</v>
      </c>
      <c r="G113" s="317">
        <v>82.35</v>
      </c>
      <c r="H113" s="317">
        <v>80.449999999999989</v>
      </c>
      <c r="I113" s="317">
        <v>86.549999999999983</v>
      </c>
      <c r="J113" s="317">
        <v>88.449999999999989</v>
      </c>
      <c r="K113" s="317">
        <v>89.59999999999998</v>
      </c>
      <c r="L113" s="304">
        <v>87.3</v>
      </c>
      <c r="M113" s="304">
        <v>84.25</v>
      </c>
      <c r="N113" s="319">
        <v>43598400</v>
      </c>
      <c r="O113" s="320">
        <v>-9.9957764324933134E-3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1476.3</v>
      </c>
      <c r="E114" s="316">
        <v>1485.1000000000001</v>
      </c>
      <c r="F114" s="317">
        <v>1462.2000000000003</v>
      </c>
      <c r="G114" s="317">
        <v>1448.1000000000001</v>
      </c>
      <c r="H114" s="317">
        <v>1425.2000000000003</v>
      </c>
      <c r="I114" s="317">
        <v>1499.2000000000003</v>
      </c>
      <c r="J114" s="317">
        <v>1522.1000000000004</v>
      </c>
      <c r="K114" s="317">
        <v>1536.2000000000003</v>
      </c>
      <c r="L114" s="304">
        <v>1508</v>
      </c>
      <c r="M114" s="304">
        <v>1471</v>
      </c>
      <c r="N114" s="319">
        <v>3430500</v>
      </c>
      <c r="O114" s="320">
        <v>-1.1098299221677717E-2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27.7</v>
      </c>
      <c r="E115" s="316">
        <v>27.866666666666664</v>
      </c>
      <c r="F115" s="317">
        <v>27.233333333333327</v>
      </c>
      <c r="G115" s="317">
        <v>26.766666666666662</v>
      </c>
      <c r="H115" s="317">
        <v>26.133333333333326</v>
      </c>
      <c r="I115" s="317">
        <v>28.333333333333329</v>
      </c>
      <c r="J115" s="317">
        <v>28.966666666666661</v>
      </c>
      <c r="K115" s="317">
        <v>29.43333333333333</v>
      </c>
      <c r="L115" s="304">
        <v>28.5</v>
      </c>
      <c r="M115" s="304">
        <v>27.4</v>
      </c>
      <c r="N115" s="319">
        <v>75432000</v>
      </c>
      <c r="O115" s="320">
        <v>-3.7513397642015008E-2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156.19999999999999</v>
      </c>
      <c r="E116" s="316">
        <v>156.25</v>
      </c>
      <c r="F116" s="317">
        <v>155.05000000000001</v>
      </c>
      <c r="G116" s="317">
        <v>153.9</v>
      </c>
      <c r="H116" s="317">
        <v>152.70000000000002</v>
      </c>
      <c r="I116" s="317">
        <v>157.4</v>
      </c>
      <c r="J116" s="317">
        <v>158.6</v>
      </c>
      <c r="K116" s="317">
        <v>159.75</v>
      </c>
      <c r="L116" s="304">
        <v>157.44999999999999</v>
      </c>
      <c r="M116" s="304">
        <v>155.1</v>
      </c>
      <c r="N116" s="319">
        <v>18724000</v>
      </c>
      <c r="O116" s="320">
        <v>-1.7061207080400938E-3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1205.05</v>
      </c>
      <c r="E117" s="316">
        <v>1217.3500000000001</v>
      </c>
      <c r="F117" s="317">
        <v>1182.7000000000003</v>
      </c>
      <c r="G117" s="317">
        <v>1160.3500000000001</v>
      </c>
      <c r="H117" s="317">
        <v>1125.7000000000003</v>
      </c>
      <c r="I117" s="317">
        <v>1239.7000000000003</v>
      </c>
      <c r="J117" s="317">
        <v>1274.3500000000004</v>
      </c>
      <c r="K117" s="317">
        <v>1296.7000000000003</v>
      </c>
      <c r="L117" s="304">
        <v>1252</v>
      </c>
      <c r="M117" s="304">
        <v>1195</v>
      </c>
      <c r="N117" s="319">
        <v>1692713</v>
      </c>
      <c r="O117" s="320">
        <v>-0.1167976215757061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761.9</v>
      </c>
      <c r="E118" s="316">
        <v>767.98333333333323</v>
      </c>
      <c r="F118" s="317">
        <v>753.01666666666642</v>
      </c>
      <c r="G118" s="317">
        <v>744.13333333333321</v>
      </c>
      <c r="H118" s="317">
        <v>729.1666666666664</v>
      </c>
      <c r="I118" s="317">
        <v>776.86666666666645</v>
      </c>
      <c r="J118" s="317">
        <v>791.83333333333337</v>
      </c>
      <c r="K118" s="317">
        <v>800.71666666666647</v>
      </c>
      <c r="L118" s="304">
        <v>782.95</v>
      </c>
      <c r="M118" s="304">
        <v>759.1</v>
      </c>
      <c r="N118" s="319">
        <v>1580150</v>
      </c>
      <c r="O118" s="320">
        <v>-2.3634453781512604E-2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167.05</v>
      </c>
      <c r="E119" s="316">
        <v>169.9</v>
      </c>
      <c r="F119" s="317">
        <v>163.30000000000001</v>
      </c>
      <c r="G119" s="317">
        <v>159.55000000000001</v>
      </c>
      <c r="H119" s="317">
        <v>152.95000000000002</v>
      </c>
      <c r="I119" s="317">
        <v>173.65</v>
      </c>
      <c r="J119" s="317">
        <v>180.24999999999997</v>
      </c>
      <c r="K119" s="317">
        <v>184</v>
      </c>
      <c r="L119" s="304">
        <v>176.5</v>
      </c>
      <c r="M119" s="304">
        <v>166.15</v>
      </c>
      <c r="N119" s="319">
        <v>16954600</v>
      </c>
      <c r="O119" s="320">
        <v>1.5890325595887211E-2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93.45</v>
      </c>
      <c r="E120" s="316">
        <v>94.533333333333346</v>
      </c>
      <c r="F120" s="317">
        <v>92.066666666666691</v>
      </c>
      <c r="G120" s="317">
        <v>90.683333333333351</v>
      </c>
      <c r="H120" s="317">
        <v>88.216666666666697</v>
      </c>
      <c r="I120" s="317">
        <v>95.916666666666686</v>
      </c>
      <c r="J120" s="317">
        <v>98.383333333333354</v>
      </c>
      <c r="K120" s="317">
        <v>99.76666666666668</v>
      </c>
      <c r="L120" s="304">
        <v>97</v>
      </c>
      <c r="M120" s="304">
        <v>93.15</v>
      </c>
      <c r="N120" s="319">
        <v>24390000</v>
      </c>
      <c r="O120" s="320">
        <v>4.3110084680523478E-2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2211.1999999999998</v>
      </c>
      <c r="E121" s="316">
        <v>2234.9500000000003</v>
      </c>
      <c r="F121" s="317">
        <v>2177.3500000000004</v>
      </c>
      <c r="G121" s="317">
        <v>2143.5</v>
      </c>
      <c r="H121" s="317">
        <v>2085.9</v>
      </c>
      <c r="I121" s="317">
        <v>2268.8000000000006</v>
      </c>
      <c r="J121" s="317">
        <v>2326.4</v>
      </c>
      <c r="K121" s="317">
        <v>2360.2500000000009</v>
      </c>
      <c r="L121" s="304">
        <v>2292.5500000000002</v>
      </c>
      <c r="M121" s="304">
        <v>2201.1</v>
      </c>
      <c r="N121" s="319">
        <v>30460085</v>
      </c>
      <c r="O121" s="320">
        <v>1.3067065284939283E-2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32.75</v>
      </c>
      <c r="E122" s="316">
        <v>33.066666666666663</v>
      </c>
      <c r="F122" s="317">
        <v>32.333333333333329</v>
      </c>
      <c r="G122" s="317">
        <v>31.916666666666664</v>
      </c>
      <c r="H122" s="317">
        <v>31.18333333333333</v>
      </c>
      <c r="I122" s="317">
        <v>33.483333333333327</v>
      </c>
      <c r="J122" s="317">
        <v>34.216666666666661</v>
      </c>
      <c r="K122" s="317">
        <v>34.633333333333326</v>
      </c>
      <c r="L122" s="304">
        <v>33.799999999999997</v>
      </c>
      <c r="M122" s="304">
        <v>32.65</v>
      </c>
      <c r="N122" s="319">
        <v>53998000</v>
      </c>
      <c r="O122" s="320">
        <v>-3.5956580732700139E-2</v>
      </c>
    </row>
    <row r="123" spans="1:15" ht="15">
      <c r="A123" s="277">
        <v>113</v>
      </c>
      <c r="B123" s="423" t="s">
        <v>57</v>
      </c>
      <c r="C123" s="277" t="s">
        <v>280</v>
      </c>
      <c r="D123" s="316">
        <v>807.1</v>
      </c>
      <c r="E123" s="316">
        <v>811.06666666666672</v>
      </c>
      <c r="F123" s="317">
        <v>799.68333333333339</v>
      </c>
      <c r="G123" s="317">
        <v>792.26666666666665</v>
      </c>
      <c r="H123" s="317">
        <v>780.88333333333333</v>
      </c>
      <c r="I123" s="317">
        <v>818.48333333333346</v>
      </c>
      <c r="J123" s="317">
        <v>829.8666666666669</v>
      </c>
      <c r="K123" s="317">
        <v>837.28333333333353</v>
      </c>
      <c r="L123" s="304">
        <v>822.45</v>
      </c>
      <c r="M123" s="304">
        <v>803.65</v>
      </c>
      <c r="N123" s="319">
        <v>5350500</v>
      </c>
      <c r="O123" s="320">
        <v>-2.1264919742077101E-2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193.05</v>
      </c>
      <c r="E124" s="316">
        <v>196.11666666666667</v>
      </c>
      <c r="F124" s="317">
        <v>189.03333333333336</v>
      </c>
      <c r="G124" s="317">
        <v>185.01666666666668</v>
      </c>
      <c r="H124" s="317">
        <v>177.93333333333337</v>
      </c>
      <c r="I124" s="317">
        <v>200.13333333333335</v>
      </c>
      <c r="J124" s="317">
        <v>207.21666666666667</v>
      </c>
      <c r="K124" s="317">
        <v>211.23333333333335</v>
      </c>
      <c r="L124" s="304">
        <v>203.2</v>
      </c>
      <c r="M124" s="304">
        <v>192.1</v>
      </c>
      <c r="N124" s="319">
        <v>103530000</v>
      </c>
      <c r="O124" s="320">
        <v>-3.363109406065358E-2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20678.599999999999</v>
      </c>
      <c r="E125" s="316">
        <v>20869.3</v>
      </c>
      <c r="F125" s="317">
        <v>20414.3</v>
      </c>
      <c r="G125" s="317">
        <v>20150</v>
      </c>
      <c r="H125" s="317">
        <v>19695</v>
      </c>
      <c r="I125" s="317">
        <v>21133.599999999999</v>
      </c>
      <c r="J125" s="317">
        <v>21588.6</v>
      </c>
      <c r="K125" s="317">
        <v>21852.899999999998</v>
      </c>
      <c r="L125" s="304">
        <v>21324.3</v>
      </c>
      <c r="M125" s="304">
        <v>20605</v>
      </c>
      <c r="N125" s="319">
        <v>138200</v>
      </c>
      <c r="O125" s="320">
        <v>3.2667876588021779E-3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1236.7</v>
      </c>
      <c r="E126" s="316">
        <v>1238.2833333333333</v>
      </c>
      <c r="F126" s="317">
        <v>1224.5666666666666</v>
      </c>
      <c r="G126" s="317">
        <v>1212.4333333333334</v>
      </c>
      <c r="H126" s="317">
        <v>1198.7166666666667</v>
      </c>
      <c r="I126" s="317">
        <v>1250.4166666666665</v>
      </c>
      <c r="J126" s="317">
        <v>1264.1333333333332</v>
      </c>
      <c r="K126" s="317">
        <v>1276.2666666666664</v>
      </c>
      <c r="L126" s="304">
        <v>1252</v>
      </c>
      <c r="M126" s="304">
        <v>1226.1500000000001</v>
      </c>
      <c r="N126" s="319">
        <v>1922800</v>
      </c>
      <c r="O126" s="320">
        <v>-1.6596343178621659E-2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4346.8999999999996</v>
      </c>
      <c r="E127" s="316">
        <v>4384.95</v>
      </c>
      <c r="F127" s="317">
        <v>4289.8999999999996</v>
      </c>
      <c r="G127" s="317">
        <v>4232.8999999999996</v>
      </c>
      <c r="H127" s="317">
        <v>4137.8499999999995</v>
      </c>
      <c r="I127" s="317">
        <v>4441.95</v>
      </c>
      <c r="J127" s="317">
        <v>4537.0000000000009</v>
      </c>
      <c r="K127" s="317">
        <v>4594</v>
      </c>
      <c r="L127" s="304">
        <v>4480</v>
      </c>
      <c r="M127" s="304">
        <v>4327.95</v>
      </c>
      <c r="N127" s="319">
        <v>579250</v>
      </c>
      <c r="O127" s="320">
        <v>-0.10712909441233141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632.45000000000005</v>
      </c>
      <c r="E128" s="316">
        <v>645.45000000000005</v>
      </c>
      <c r="F128" s="317">
        <v>615.05000000000007</v>
      </c>
      <c r="G128" s="317">
        <v>597.65</v>
      </c>
      <c r="H128" s="317">
        <v>567.25</v>
      </c>
      <c r="I128" s="317">
        <v>662.85000000000014</v>
      </c>
      <c r="J128" s="317">
        <v>693.25000000000023</v>
      </c>
      <c r="K128" s="317">
        <v>710.6500000000002</v>
      </c>
      <c r="L128" s="304">
        <v>675.85</v>
      </c>
      <c r="M128" s="304">
        <v>628.04999999999995</v>
      </c>
      <c r="N128" s="319">
        <v>4142737</v>
      </c>
      <c r="O128" s="320">
        <v>1.6863130320890634E-2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491.45</v>
      </c>
      <c r="E129" s="316">
        <v>495.7166666666667</v>
      </c>
      <c r="F129" s="317">
        <v>485.93333333333339</v>
      </c>
      <c r="G129" s="317">
        <v>480.41666666666669</v>
      </c>
      <c r="H129" s="317">
        <v>470.63333333333338</v>
      </c>
      <c r="I129" s="317">
        <v>501.23333333333341</v>
      </c>
      <c r="J129" s="317">
        <v>511.01666666666671</v>
      </c>
      <c r="K129" s="317">
        <v>516.53333333333342</v>
      </c>
      <c r="L129" s="304">
        <v>505.5</v>
      </c>
      <c r="M129" s="304">
        <v>490.2</v>
      </c>
      <c r="N129" s="319">
        <v>38262000</v>
      </c>
      <c r="O129" s="320">
        <v>5.9628975265017667E-3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431.7</v>
      </c>
      <c r="E130" s="316">
        <v>437.2166666666667</v>
      </c>
      <c r="F130" s="317">
        <v>424.43333333333339</v>
      </c>
      <c r="G130" s="317">
        <v>417.16666666666669</v>
      </c>
      <c r="H130" s="317">
        <v>404.38333333333338</v>
      </c>
      <c r="I130" s="317">
        <v>444.48333333333341</v>
      </c>
      <c r="J130" s="317">
        <v>457.26666666666671</v>
      </c>
      <c r="K130" s="317">
        <v>464.53333333333342</v>
      </c>
      <c r="L130" s="304">
        <v>450</v>
      </c>
      <c r="M130" s="304">
        <v>429.95</v>
      </c>
      <c r="N130" s="319">
        <v>4443000</v>
      </c>
      <c r="O130" s="320">
        <v>-3.3647375504710633E-3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315.25</v>
      </c>
      <c r="E131" s="316">
        <v>317.45</v>
      </c>
      <c r="F131" s="317">
        <v>310.89999999999998</v>
      </c>
      <c r="G131" s="317">
        <v>306.55</v>
      </c>
      <c r="H131" s="317">
        <v>300</v>
      </c>
      <c r="I131" s="317">
        <v>321.79999999999995</v>
      </c>
      <c r="J131" s="317">
        <v>328.35</v>
      </c>
      <c r="K131" s="317">
        <v>332.69999999999993</v>
      </c>
      <c r="L131" s="304">
        <v>324</v>
      </c>
      <c r="M131" s="304">
        <v>313.10000000000002</v>
      </c>
      <c r="N131" s="319">
        <v>5098000</v>
      </c>
      <c r="O131" s="320">
        <v>-0.1335825968728756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474</v>
      </c>
      <c r="E132" s="316">
        <v>480.34999999999997</v>
      </c>
      <c r="F132" s="317">
        <v>465.29999999999995</v>
      </c>
      <c r="G132" s="317">
        <v>456.59999999999997</v>
      </c>
      <c r="H132" s="317">
        <v>441.54999999999995</v>
      </c>
      <c r="I132" s="317">
        <v>489.04999999999995</v>
      </c>
      <c r="J132" s="317">
        <v>504.1</v>
      </c>
      <c r="K132" s="317">
        <v>512.79999999999995</v>
      </c>
      <c r="L132" s="304">
        <v>495.4</v>
      </c>
      <c r="M132" s="304">
        <v>471.65</v>
      </c>
      <c r="N132" s="319">
        <v>21691800</v>
      </c>
      <c r="O132" s="320">
        <v>-2.2746624498236223E-2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127</v>
      </c>
      <c r="E133" s="316">
        <v>129.31666666666666</v>
      </c>
      <c r="F133" s="317">
        <v>123.88333333333333</v>
      </c>
      <c r="G133" s="317">
        <v>120.76666666666667</v>
      </c>
      <c r="H133" s="317">
        <v>115.33333333333333</v>
      </c>
      <c r="I133" s="317">
        <v>132.43333333333334</v>
      </c>
      <c r="J133" s="317">
        <v>137.86666666666667</v>
      </c>
      <c r="K133" s="317">
        <v>140.98333333333332</v>
      </c>
      <c r="L133" s="304">
        <v>134.75</v>
      </c>
      <c r="M133" s="304">
        <v>126.2</v>
      </c>
      <c r="N133" s="319">
        <v>75348300</v>
      </c>
      <c r="O133" s="320">
        <v>1.8648377899360406E-2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52.95</v>
      </c>
      <c r="E134" s="316">
        <v>53.466666666666669</v>
      </c>
      <c r="F134" s="317">
        <v>52.233333333333334</v>
      </c>
      <c r="G134" s="317">
        <v>51.516666666666666</v>
      </c>
      <c r="H134" s="317">
        <v>50.283333333333331</v>
      </c>
      <c r="I134" s="317">
        <v>54.183333333333337</v>
      </c>
      <c r="J134" s="317">
        <v>55.416666666666671</v>
      </c>
      <c r="K134" s="317">
        <v>56.13333333333334</v>
      </c>
      <c r="L134" s="304">
        <v>54.7</v>
      </c>
      <c r="M134" s="304">
        <v>52.75</v>
      </c>
      <c r="N134" s="319">
        <v>72265500</v>
      </c>
      <c r="O134" s="320">
        <v>-1.6354281514149211E-2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373.75</v>
      </c>
      <c r="E135" s="316">
        <v>378.06666666666666</v>
      </c>
      <c r="F135" s="317">
        <v>367.13333333333333</v>
      </c>
      <c r="G135" s="317">
        <v>360.51666666666665</v>
      </c>
      <c r="H135" s="317">
        <v>349.58333333333331</v>
      </c>
      <c r="I135" s="317">
        <v>384.68333333333334</v>
      </c>
      <c r="J135" s="317">
        <v>395.61666666666662</v>
      </c>
      <c r="K135" s="317">
        <v>402.23333333333335</v>
      </c>
      <c r="L135" s="304">
        <v>389</v>
      </c>
      <c r="M135" s="304">
        <v>371.45</v>
      </c>
      <c r="N135" s="319">
        <v>24061800</v>
      </c>
      <c r="O135" s="320">
        <v>-7.5868372943327239E-2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2749.3</v>
      </c>
      <c r="E136" s="316">
        <v>2772.5833333333335</v>
      </c>
      <c r="F136" s="317">
        <v>2713.3666666666668</v>
      </c>
      <c r="G136" s="317">
        <v>2677.4333333333334</v>
      </c>
      <c r="H136" s="317">
        <v>2618.2166666666667</v>
      </c>
      <c r="I136" s="317">
        <v>2808.5166666666669</v>
      </c>
      <c r="J136" s="317">
        <v>2867.7333333333331</v>
      </c>
      <c r="K136" s="317">
        <v>2903.666666666667</v>
      </c>
      <c r="L136" s="304">
        <v>2831.8</v>
      </c>
      <c r="M136" s="304">
        <v>2736.65</v>
      </c>
      <c r="N136" s="319">
        <v>8072400</v>
      </c>
      <c r="O136" s="320">
        <v>1.7546513386779608E-2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813.7</v>
      </c>
      <c r="E137" s="316">
        <v>826.75</v>
      </c>
      <c r="F137" s="317">
        <v>794.05</v>
      </c>
      <c r="G137" s="317">
        <v>774.4</v>
      </c>
      <c r="H137" s="317">
        <v>741.69999999999993</v>
      </c>
      <c r="I137" s="317">
        <v>846.4</v>
      </c>
      <c r="J137" s="317">
        <v>879.1</v>
      </c>
      <c r="K137" s="317">
        <v>898.75</v>
      </c>
      <c r="L137" s="304">
        <v>859.45</v>
      </c>
      <c r="M137" s="304">
        <v>807.1</v>
      </c>
      <c r="N137" s="319">
        <v>11940000</v>
      </c>
      <c r="O137" s="320">
        <v>-2.7465545889942333E-2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1216.5999999999999</v>
      </c>
      <c r="E138" s="316">
        <v>1223.5</v>
      </c>
      <c r="F138" s="317">
        <v>1207</v>
      </c>
      <c r="G138" s="317">
        <v>1197.4000000000001</v>
      </c>
      <c r="H138" s="317">
        <v>1180.9000000000001</v>
      </c>
      <c r="I138" s="317">
        <v>1233.0999999999999</v>
      </c>
      <c r="J138" s="317">
        <v>1249.5999999999999</v>
      </c>
      <c r="K138" s="317">
        <v>1259.1999999999998</v>
      </c>
      <c r="L138" s="304">
        <v>1240</v>
      </c>
      <c r="M138" s="304">
        <v>1213.9000000000001</v>
      </c>
      <c r="N138" s="319">
        <v>5520000</v>
      </c>
      <c r="O138" s="320">
        <v>-2.0755721128259713E-2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2725.85</v>
      </c>
      <c r="E139" s="316">
        <v>2744.2166666666667</v>
      </c>
      <c r="F139" s="317">
        <v>2694.6333333333332</v>
      </c>
      <c r="G139" s="317">
        <v>2663.4166666666665</v>
      </c>
      <c r="H139" s="317">
        <v>2613.833333333333</v>
      </c>
      <c r="I139" s="317">
        <v>2775.4333333333334</v>
      </c>
      <c r="J139" s="317">
        <v>2825.0166666666664</v>
      </c>
      <c r="K139" s="317">
        <v>2856.2333333333336</v>
      </c>
      <c r="L139" s="304">
        <v>2793.8</v>
      </c>
      <c r="M139" s="304">
        <v>2713</v>
      </c>
      <c r="N139" s="319">
        <v>903000</v>
      </c>
      <c r="O139" s="320">
        <v>-1.0410958904109589E-2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295.89999999999998</v>
      </c>
      <c r="E140" s="316">
        <v>298.08333333333331</v>
      </c>
      <c r="F140" s="317">
        <v>292.86666666666662</v>
      </c>
      <c r="G140" s="317">
        <v>289.83333333333331</v>
      </c>
      <c r="H140" s="317">
        <v>284.61666666666662</v>
      </c>
      <c r="I140" s="317">
        <v>301.11666666666662</v>
      </c>
      <c r="J140" s="317">
        <v>306.33333333333331</v>
      </c>
      <c r="K140" s="317">
        <v>309.36666666666662</v>
      </c>
      <c r="L140" s="304">
        <v>303.3</v>
      </c>
      <c r="M140" s="304">
        <v>295.05</v>
      </c>
      <c r="N140" s="319">
        <v>2985000</v>
      </c>
      <c r="O140" s="320">
        <v>-1.7769002961500493E-2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458.75</v>
      </c>
      <c r="E141" s="316">
        <v>461.61666666666662</v>
      </c>
      <c r="F141" s="317">
        <v>454.13333333333321</v>
      </c>
      <c r="G141" s="317">
        <v>449.51666666666659</v>
      </c>
      <c r="H141" s="317">
        <v>442.03333333333319</v>
      </c>
      <c r="I141" s="317">
        <v>466.23333333333323</v>
      </c>
      <c r="J141" s="317">
        <v>473.7166666666667</v>
      </c>
      <c r="K141" s="317">
        <v>478.33333333333326</v>
      </c>
      <c r="L141" s="304">
        <v>469.1</v>
      </c>
      <c r="M141" s="304">
        <v>457</v>
      </c>
      <c r="N141" s="319">
        <v>5583200</v>
      </c>
      <c r="O141" s="320">
        <v>1.9427402862985686E-2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966.35</v>
      </c>
      <c r="E142" s="316">
        <v>969.7833333333333</v>
      </c>
      <c r="F142" s="317">
        <v>957.56666666666661</v>
      </c>
      <c r="G142" s="317">
        <v>948.7833333333333</v>
      </c>
      <c r="H142" s="317">
        <v>936.56666666666661</v>
      </c>
      <c r="I142" s="317">
        <v>978.56666666666661</v>
      </c>
      <c r="J142" s="317">
        <v>990.7833333333333</v>
      </c>
      <c r="K142" s="317">
        <v>999.56666666666661</v>
      </c>
      <c r="L142" s="304">
        <v>982</v>
      </c>
      <c r="M142" s="304">
        <v>961</v>
      </c>
      <c r="N142" s="319">
        <v>1225700</v>
      </c>
      <c r="O142" s="320">
        <v>-4.8886474741988047E-2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4384.5</v>
      </c>
      <c r="E143" s="316">
        <v>4412.5</v>
      </c>
      <c r="F143" s="317">
        <v>4341</v>
      </c>
      <c r="G143" s="317">
        <v>4297.5</v>
      </c>
      <c r="H143" s="317">
        <v>4226</v>
      </c>
      <c r="I143" s="317">
        <v>4456</v>
      </c>
      <c r="J143" s="317">
        <v>4527.5</v>
      </c>
      <c r="K143" s="317">
        <v>4571</v>
      </c>
      <c r="L143" s="304">
        <v>4484</v>
      </c>
      <c r="M143" s="304">
        <v>4369</v>
      </c>
      <c r="N143" s="319">
        <v>1919000</v>
      </c>
      <c r="O143" s="320">
        <v>-1.3164661112825259E-2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506.55</v>
      </c>
      <c r="E144" s="316">
        <v>510.23333333333329</v>
      </c>
      <c r="F144" s="317">
        <v>499.46666666666658</v>
      </c>
      <c r="G144" s="317">
        <v>492.38333333333327</v>
      </c>
      <c r="H144" s="317">
        <v>481.61666666666656</v>
      </c>
      <c r="I144" s="317">
        <v>517.31666666666661</v>
      </c>
      <c r="J144" s="317">
        <v>528.08333333333337</v>
      </c>
      <c r="K144" s="317">
        <v>535.16666666666663</v>
      </c>
      <c r="L144" s="304">
        <v>521</v>
      </c>
      <c r="M144" s="304">
        <v>503.15</v>
      </c>
      <c r="N144" s="319">
        <v>8749000</v>
      </c>
      <c r="O144" s="320">
        <v>-5.9267542633491752E-2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95.35</v>
      </c>
      <c r="E145" s="316">
        <v>96.933333333333337</v>
      </c>
      <c r="F145" s="317">
        <v>93.166666666666671</v>
      </c>
      <c r="G145" s="317">
        <v>90.983333333333334</v>
      </c>
      <c r="H145" s="317">
        <v>87.216666666666669</v>
      </c>
      <c r="I145" s="317">
        <v>99.116666666666674</v>
      </c>
      <c r="J145" s="317">
        <v>102.88333333333333</v>
      </c>
      <c r="K145" s="317">
        <v>105.06666666666668</v>
      </c>
      <c r="L145" s="304">
        <v>100.7</v>
      </c>
      <c r="M145" s="304">
        <v>94.75</v>
      </c>
      <c r="N145" s="319">
        <v>76291000</v>
      </c>
      <c r="O145" s="320">
        <v>4.0415997294326544E-2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672.65</v>
      </c>
      <c r="E146" s="316">
        <v>672.96666666666658</v>
      </c>
      <c r="F146" s="317">
        <v>667.63333333333321</v>
      </c>
      <c r="G146" s="317">
        <v>662.61666666666667</v>
      </c>
      <c r="H146" s="317">
        <v>657.2833333333333</v>
      </c>
      <c r="I146" s="317">
        <v>677.98333333333312</v>
      </c>
      <c r="J146" s="317">
        <v>683.31666666666638</v>
      </c>
      <c r="K146" s="317">
        <v>688.33333333333303</v>
      </c>
      <c r="L146" s="304">
        <v>678.3</v>
      </c>
      <c r="M146" s="304">
        <v>667.95</v>
      </c>
      <c r="N146" s="319">
        <v>2183000</v>
      </c>
      <c r="O146" s="320">
        <v>-6.0671256454388985E-2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342.75</v>
      </c>
      <c r="E147" s="316">
        <v>345.75</v>
      </c>
      <c r="F147" s="317">
        <v>337.05</v>
      </c>
      <c r="G147" s="317">
        <v>331.35</v>
      </c>
      <c r="H147" s="317">
        <v>322.65000000000003</v>
      </c>
      <c r="I147" s="317">
        <v>351.45</v>
      </c>
      <c r="J147" s="317">
        <v>360.15000000000003</v>
      </c>
      <c r="K147" s="317">
        <v>365.84999999999997</v>
      </c>
      <c r="L147" s="304">
        <v>354.45</v>
      </c>
      <c r="M147" s="304">
        <v>340.05</v>
      </c>
      <c r="N147" s="319">
        <v>31417600</v>
      </c>
      <c r="O147" s="320">
        <v>-6.397177995995805E-2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180.05</v>
      </c>
      <c r="E148" s="316">
        <v>182.58333333333334</v>
      </c>
      <c r="F148" s="317">
        <v>176.36666666666667</v>
      </c>
      <c r="G148" s="317">
        <v>172.68333333333334</v>
      </c>
      <c r="H148" s="317">
        <v>166.46666666666667</v>
      </c>
      <c r="I148" s="317">
        <v>186.26666666666668</v>
      </c>
      <c r="J148" s="317">
        <v>192.48333333333332</v>
      </c>
      <c r="K148" s="317">
        <v>196.16666666666669</v>
      </c>
      <c r="L148" s="304">
        <v>188.8</v>
      </c>
      <c r="M148" s="304">
        <v>178.9</v>
      </c>
      <c r="N148" s="319">
        <v>32691000</v>
      </c>
      <c r="O148" s="320">
        <v>-2.8441512125534949E-2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29" sqref="F2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44120</v>
      </c>
    </row>
    <row r="7" spans="1:15">
      <c r="A7"/>
    </row>
    <row r="8" spans="1:15" ht="28.5" customHeight="1">
      <c r="A8" s="537" t="s">
        <v>16</v>
      </c>
      <c r="B8" s="538" t="s">
        <v>18</v>
      </c>
      <c r="C8" s="536" t="s">
        <v>19</v>
      </c>
      <c r="D8" s="536" t="s">
        <v>20</v>
      </c>
      <c r="E8" s="536" t="s">
        <v>21</v>
      </c>
      <c r="F8" s="536"/>
      <c r="G8" s="536"/>
      <c r="H8" s="536" t="s">
        <v>22</v>
      </c>
      <c r="I8" s="536"/>
      <c r="J8" s="536"/>
      <c r="K8" s="274"/>
      <c r="L8" s="282"/>
      <c r="M8" s="282"/>
    </row>
    <row r="9" spans="1:15" ht="36" customHeight="1">
      <c r="A9" s="532"/>
      <c r="B9" s="534"/>
      <c r="C9" s="539" t="s">
        <v>23</v>
      </c>
      <c r="D9" s="539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11680.35</v>
      </c>
      <c r="D10" s="303">
        <v>11789.033333333335</v>
      </c>
      <c r="E10" s="303">
        <v>11552.616666666669</v>
      </c>
      <c r="F10" s="303">
        <v>11424.883333333333</v>
      </c>
      <c r="G10" s="303">
        <v>11188.466666666667</v>
      </c>
      <c r="H10" s="303">
        <v>11916.76666666667</v>
      </c>
      <c r="I10" s="303">
        <v>12153.183333333338</v>
      </c>
      <c r="J10" s="303">
        <v>12280.916666666672</v>
      </c>
      <c r="K10" s="302">
        <v>12025.45</v>
      </c>
      <c r="L10" s="302">
        <v>11661.3</v>
      </c>
      <c r="M10" s="307"/>
    </row>
    <row r="11" spans="1:15">
      <c r="A11" s="301">
        <v>2</v>
      </c>
      <c r="B11" s="277" t="s">
        <v>220</v>
      </c>
      <c r="C11" s="304">
        <v>23072.400000000001</v>
      </c>
      <c r="D11" s="279">
        <v>23377.066666666666</v>
      </c>
      <c r="E11" s="279">
        <v>22666.283333333333</v>
      </c>
      <c r="F11" s="279">
        <v>22260.166666666668</v>
      </c>
      <c r="G11" s="279">
        <v>21549.383333333335</v>
      </c>
      <c r="H11" s="279">
        <v>23783.183333333331</v>
      </c>
      <c r="I11" s="279">
        <v>24493.966666666664</v>
      </c>
      <c r="J11" s="279">
        <v>24900.083333333328</v>
      </c>
      <c r="K11" s="304">
        <v>24087.85</v>
      </c>
      <c r="L11" s="304">
        <v>22970.95</v>
      </c>
      <c r="M11" s="307"/>
    </row>
    <row r="12" spans="1:15">
      <c r="A12" s="301">
        <v>3</v>
      </c>
      <c r="B12" s="285" t="s">
        <v>221</v>
      </c>
      <c r="C12" s="304">
        <v>1256.1500000000001</v>
      </c>
      <c r="D12" s="279">
        <v>1262.4833333333333</v>
      </c>
      <c r="E12" s="279">
        <v>1246.0166666666667</v>
      </c>
      <c r="F12" s="279">
        <v>1235.8833333333332</v>
      </c>
      <c r="G12" s="279">
        <v>1219.4166666666665</v>
      </c>
      <c r="H12" s="279">
        <v>1272.6166666666668</v>
      </c>
      <c r="I12" s="279">
        <v>1289.0833333333335</v>
      </c>
      <c r="J12" s="279">
        <v>1299.2166666666669</v>
      </c>
      <c r="K12" s="304">
        <v>1278.95</v>
      </c>
      <c r="L12" s="304">
        <v>1252.3499999999999</v>
      </c>
      <c r="M12" s="307"/>
    </row>
    <row r="13" spans="1:15">
      <c r="A13" s="301">
        <v>4</v>
      </c>
      <c r="B13" s="277" t="s">
        <v>222</v>
      </c>
      <c r="C13" s="304">
        <v>3044.15</v>
      </c>
      <c r="D13" s="279">
        <v>3069.0333333333328</v>
      </c>
      <c r="E13" s="279">
        <v>3011.0666666666657</v>
      </c>
      <c r="F13" s="279">
        <v>2977.9833333333327</v>
      </c>
      <c r="G13" s="279">
        <v>2920.0166666666655</v>
      </c>
      <c r="H13" s="279">
        <v>3102.1166666666659</v>
      </c>
      <c r="I13" s="279">
        <v>3160.083333333333</v>
      </c>
      <c r="J13" s="279">
        <v>3193.1666666666661</v>
      </c>
      <c r="K13" s="304">
        <v>3127</v>
      </c>
      <c r="L13" s="304">
        <v>3035.95</v>
      </c>
      <c r="M13" s="307"/>
    </row>
    <row r="14" spans="1:15">
      <c r="A14" s="301">
        <v>5</v>
      </c>
      <c r="B14" s="277" t="s">
        <v>223</v>
      </c>
      <c r="C14" s="304">
        <v>21567.3</v>
      </c>
      <c r="D14" s="279">
        <v>21833.983333333334</v>
      </c>
      <c r="E14" s="279">
        <v>21097.466666666667</v>
      </c>
      <c r="F14" s="279">
        <v>20627.633333333335</v>
      </c>
      <c r="G14" s="279">
        <v>19891.116666666669</v>
      </c>
      <c r="H14" s="279">
        <v>22303.816666666666</v>
      </c>
      <c r="I14" s="279">
        <v>23040.333333333336</v>
      </c>
      <c r="J14" s="279">
        <v>23510.166666666664</v>
      </c>
      <c r="K14" s="304">
        <v>22570.5</v>
      </c>
      <c r="L14" s="304">
        <v>21364.15</v>
      </c>
      <c r="M14" s="307"/>
    </row>
    <row r="15" spans="1:15">
      <c r="A15" s="301">
        <v>6</v>
      </c>
      <c r="B15" s="277" t="s">
        <v>224</v>
      </c>
      <c r="C15" s="304">
        <v>2148.8000000000002</v>
      </c>
      <c r="D15" s="279">
        <v>2161.2166666666667</v>
      </c>
      <c r="E15" s="279">
        <v>2128.7833333333333</v>
      </c>
      <c r="F15" s="279">
        <v>2108.7666666666664</v>
      </c>
      <c r="G15" s="279">
        <v>2076.333333333333</v>
      </c>
      <c r="H15" s="279">
        <v>2181.2333333333336</v>
      </c>
      <c r="I15" s="279">
        <v>2213.666666666667</v>
      </c>
      <c r="J15" s="279">
        <v>2233.6833333333338</v>
      </c>
      <c r="K15" s="304">
        <v>2193.65</v>
      </c>
      <c r="L15" s="304">
        <v>2141.1999999999998</v>
      </c>
      <c r="M15" s="307"/>
    </row>
    <row r="16" spans="1:15">
      <c r="A16" s="301">
        <v>7</v>
      </c>
      <c r="B16" s="277" t="s">
        <v>225</v>
      </c>
      <c r="C16" s="304">
        <v>4550.1000000000004</v>
      </c>
      <c r="D16" s="279">
        <v>4592.9833333333336</v>
      </c>
      <c r="E16" s="279">
        <v>4494.3166666666675</v>
      </c>
      <c r="F16" s="279">
        <v>4438.5333333333338</v>
      </c>
      <c r="G16" s="279">
        <v>4339.8666666666677</v>
      </c>
      <c r="H16" s="279">
        <v>4648.7666666666673</v>
      </c>
      <c r="I16" s="279">
        <v>4747.4333333333334</v>
      </c>
      <c r="J16" s="279">
        <v>4803.2166666666672</v>
      </c>
      <c r="K16" s="304">
        <v>4691.6499999999996</v>
      </c>
      <c r="L16" s="304">
        <v>4537.2</v>
      </c>
      <c r="M16" s="307"/>
    </row>
    <row r="17" spans="1:13">
      <c r="A17" s="301">
        <v>8</v>
      </c>
      <c r="B17" s="277" t="s">
        <v>802</v>
      </c>
      <c r="C17" s="277">
        <v>976.2</v>
      </c>
      <c r="D17" s="279">
        <v>983</v>
      </c>
      <c r="E17" s="279">
        <v>962.65</v>
      </c>
      <c r="F17" s="279">
        <v>949.1</v>
      </c>
      <c r="G17" s="279">
        <v>928.75</v>
      </c>
      <c r="H17" s="279">
        <v>996.55</v>
      </c>
      <c r="I17" s="279">
        <v>1016.8999999999999</v>
      </c>
      <c r="J17" s="279">
        <v>1030.4499999999998</v>
      </c>
      <c r="K17" s="277">
        <v>1003.35</v>
      </c>
      <c r="L17" s="277">
        <v>969.45</v>
      </c>
      <c r="M17" s="277">
        <v>3.2988200000000001</v>
      </c>
    </row>
    <row r="18" spans="1:13">
      <c r="A18" s="301">
        <v>9</v>
      </c>
      <c r="B18" s="277" t="s">
        <v>295</v>
      </c>
      <c r="C18" s="277">
        <v>15957.45</v>
      </c>
      <c r="D18" s="279">
        <v>16029.5</v>
      </c>
      <c r="E18" s="279">
        <v>15828.95</v>
      </c>
      <c r="F18" s="279">
        <v>15700.45</v>
      </c>
      <c r="G18" s="279">
        <v>15499.900000000001</v>
      </c>
      <c r="H18" s="279">
        <v>16158</v>
      </c>
      <c r="I18" s="279">
        <v>16358.55</v>
      </c>
      <c r="J18" s="279">
        <v>16487.05</v>
      </c>
      <c r="K18" s="277">
        <v>16230.05</v>
      </c>
      <c r="L18" s="277">
        <v>15901</v>
      </c>
      <c r="M18" s="277">
        <v>7.127E-2</v>
      </c>
    </row>
    <row r="19" spans="1:13">
      <c r="A19" s="301">
        <v>10</v>
      </c>
      <c r="B19" s="277" t="s">
        <v>227</v>
      </c>
      <c r="C19" s="277">
        <v>60.8</v>
      </c>
      <c r="D19" s="279">
        <v>61.433333333333337</v>
      </c>
      <c r="E19" s="279">
        <v>60.016666666666673</v>
      </c>
      <c r="F19" s="279">
        <v>59.233333333333334</v>
      </c>
      <c r="G19" s="279">
        <v>57.81666666666667</v>
      </c>
      <c r="H19" s="279">
        <v>62.216666666666676</v>
      </c>
      <c r="I19" s="279">
        <v>63.633333333333333</v>
      </c>
      <c r="J19" s="279">
        <v>64.416666666666686</v>
      </c>
      <c r="K19" s="277">
        <v>62.85</v>
      </c>
      <c r="L19" s="277">
        <v>60.65</v>
      </c>
      <c r="M19" s="277">
        <v>9.5447699999999998</v>
      </c>
    </row>
    <row r="20" spans="1:13">
      <c r="A20" s="301">
        <v>11</v>
      </c>
      <c r="B20" s="277" t="s">
        <v>228</v>
      </c>
      <c r="C20" s="277">
        <v>132.19999999999999</v>
      </c>
      <c r="D20" s="279">
        <v>132.9</v>
      </c>
      <c r="E20" s="279">
        <v>130.35000000000002</v>
      </c>
      <c r="F20" s="279">
        <v>128.50000000000003</v>
      </c>
      <c r="G20" s="279">
        <v>125.95000000000005</v>
      </c>
      <c r="H20" s="279">
        <v>134.75</v>
      </c>
      <c r="I20" s="279">
        <v>137.30000000000001</v>
      </c>
      <c r="J20" s="279">
        <v>139.14999999999998</v>
      </c>
      <c r="K20" s="277">
        <v>135.44999999999999</v>
      </c>
      <c r="L20" s="277">
        <v>131.05000000000001</v>
      </c>
      <c r="M20" s="277">
        <v>10.94284</v>
      </c>
    </row>
    <row r="21" spans="1:13">
      <c r="A21" s="301">
        <v>12</v>
      </c>
      <c r="B21" s="277" t="s">
        <v>38</v>
      </c>
      <c r="C21" s="277">
        <v>1522.4</v>
      </c>
      <c r="D21" s="279">
        <v>1532.4333333333334</v>
      </c>
      <c r="E21" s="279">
        <v>1502.4666666666667</v>
      </c>
      <c r="F21" s="279">
        <v>1482.5333333333333</v>
      </c>
      <c r="G21" s="279">
        <v>1452.5666666666666</v>
      </c>
      <c r="H21" s="279">
        <v>1552.3666666666668</v>
      </c>
      <c r="I21" s="279">
        <v>1582.3333333333335</v>
      </c>
      <c r="J21" s="279">
        <v>1602.2666666666669</v>
      </c>
      <c r="K21" s="277">
        <v>1562.4</v>
      </c>
      <c r="L21" s="277">
        <v>1512.5</v>
      </c>
      <c r="M21" s="277">
        <v>8.0182099999999998</v>
      </c>
    </row>
    <row r="22" spans="1:13">
      <c r="A22" s="301">
        <v>13</v>
      </c>
      <c r="B22" s="277" t="s">
        <v>296</v>
      </c>
      <c r="C22" s="277">
        <v>181.45</v>
      </c>
      <c r="D22" s="279">
        <v>183.9</v>
      </c>
      <c r="E22" s="279">
        <v>177.8</v>
      </c>
      <c r="F22" s="279">
        <v>174.15</v>
      </c>
      <c r="G22" s="279">
        <v>168.05</v>
      </c>
      <c r="H22" s="279">
        <v>187.55</v>
      </c>
      <c r="I22" s="279">
        <v>193.64999999999998</v>
      </c>
      <c r="J22" s="279">
        <v>197.3</v>
      </c>
      <c r="K22" s="277">
        <v>190</v>
      </c>
      <c r="L22" s="277">
        <v>180.25</v>
      </c>
      <c r="M22" s="277">
        <v>14.50765</v>
      </c>
    </row>
    <row r="23" spans="1:13">
      <c r="A23" s="301">
        <v>14</v>
      </c>
      <c r="B23" s="277" t="s">
        <v>41</v>
      </c>
      <c r="C23" s="277">
        <v>342.8</v>
      </c>
      <c r="D23" s="279">
        <v>345.9666666666667</v>
      </c>
      <c r="E23" s="279">
        <v>338.08333333333337</v>
      </c>
      <c r="F23" s="279">
        <v>333.36666666666667</v>
      </c>
      <c r="G23" s="279">
        <v>325.48333333333335</v>
      </c>
      <c r="H23" s="279">
        <v>350.68333333333339</v>
      </c>
      <c r="I23" s="279">
        <v>358.56666666666672</v>
      </c>
      <c r="J23" s="279">
        <v>363.28333333333342</v>
      </c>
      <c r="K23" s="277">
        <v>353.85</v>
      </c>
      <c r="L23" s="277">
        <v>341.25</v>
      </c>
      <c r="M23" s="277">
        <v>28.55273</v>
      </c>
    </row>
    <row r="24" spans="1:13">
      <c r="A24" s="301">
        <v>15</v>
      </c>
      <c r="B24" s="277" t="s">
        <v>43</v>
      </c>
      <c r="C24" s="277">
        <v>36.1</v>
      </c>
      <c r="D24" s="279">
        <v>36.31666666666667</v>
      </c>
      <c r="E24" s="279">
        <v>35.833333333333343</v>
      </c>
      <c r="F24" s="279">
        <v>35.56666666666667</v>
      </c>
      <c r="G24" s="279">
        <v>35.083333333333343</v>
      </c>
      <c r="H24" s="279">
        <v>36.583333333333343</v>
      </c>
      <c r="I24" s="279">
        <v>37.066666666666677</v>
      </c>
      <c r="J24" s="279">
        <v>37.333333333333343</v>
      </c>
      <c r="K24" s="277">
        <v>36.799999999999997</v>
      </c>
      <c r="L24" s="277">
        <v>36.049999999999997</v>
      </c>
      <c r="M24" s="277">
        <v>11.00235</v>
      </c>
    </row>
    <row r="25" spans="1:13">
      <c r="A25" s="301">
        <v>16</v>
      </c>
      <c r="B25" s="277" t="s">
        <v>298</v>
      </c>
      <c r="C25" s="277">
        <v>288.10000000000002</v>
      </c>
      <c r="D25" s="279">
        <v>290.86666666666667</v>
      </c>
      <c r="E25" s="279">
        <v>284.13333333333333</v>
      </c>
      <c r="F25" s="279">
        <v>280.16666666666663</v>
      </c>
      <c r="G25" s="279">
        <v>273.43333333333328</v>
      </c>
      <c r="H25" s="279">
        <v>294.83333333333337</v>
      </c>
      <c r="I25" s="279">
        <v>301.56666666666672</v>
      </c>
      <c r="J25" s="279">
        <v>305.53333333333342</v>
      </c>
      <c r="K25" s="277">
        <v>297.60000000000002</v>
      </c>
      <c r="L25" s="277">
        <v>286.89999999999998</v>
      </c>
      <c r="M25" s="277">
        <v>7.5827299999999997</v>
      </c>
    </row>
    <row r="26" spans="1:13">
      <c r="A26" s="301">
        <v>17</v>
      </c>
      <c r="B26" s="277" t="s">
        <v>229</v>
      </c>
      <c r="C26" s="277">
        <v>1546.85</v>
      </c>
      <c r="D26" s="279">
        <v>1558.5666666666666</v>
      </c>
      <c r="E26" s="279">
        <v>1526.1333333333332</v>
      </c>
      <c r="F26" s="279">
        <v>1505.4166666666665</v>
      </c>
      <c r="G26" s="279">
        <v>1472.9833333333331</v>
      </c>
      <c r="H26" s="279">
        <v>1579.2833333333333</v>
      </c>
      <c r="I26" s="279">
        <v>1611.7166666666667</v>
      </c>
      <c r="J26" s="279">
        <v>1632.4333333333334</v>
      </c>
      <c r="K26" s="277">
        <v>1591</v>
      </c>
      <c r="L26" s="277">
        <v>1537.85</v>
      </c>
      <c r="M26" s="277">
        <v>0.84277000000000002</v>
      </c>
    </row>
    <row r="27" spans="1:13">
      <c r="A27" s="301">
        <v>18</v>
      </c>
      <c r="B27" s="277" t="s">
        <v>230</v>
      </c>
      <c r="C27" s="277">
        <v>2659.35</v>
      </c>
      <c r="D27" s="279">
        <v>2670.1166666666668</v>
      </c>
      <c r="E27" s="279">
        <v>2640.2333333333336</v>
      </c>
      <c r="F27" s="279">
        <v>2621.1166666666668</v>
      </c>
      <c r="G27" s="279">
        <v>2591.2333333333336</v>
      </c>
      <c r="H27" s="279">
        <v>2689.2333333333336</v>
      </c>
      <c r="I27" s="279">
        <v>2719.1166666666668</v>
      </c>
      <c r="J27" s="279">
        <v>2738.2333333333336</v>
      </c>
      <c r="K27" s="277">
        <v>2700</v>
      </c>
      <c r="L27" s="277">
        <v>2651</v>
      </c>
      <c r="M27" s="277">
        <v>0.34322999999999998</v>
      </c>
    </row>
    <row r="28" spans="1:13">
      <c r="A28" s="301">
        <v>19</v>
      </c>
      <c r="B28" s="277" t="s">
        <v>45</v>
      </c>
      <c r="C28" s="277">
        <v>719.9</v>
      </c>
      <c r="D28" s="279">
        <v>725.75</v>
      </c>
      <c r="E28" s="279">
        <v>709.5</v>
      </c>
      <c r="F28" s="279">
        <v>699.1</v>
      </c>
      <c r="G28" s="279">
        <v>682.85</v>
      </c>
      <c r="H28" s="279">
        <v>736.15</v>
      </c>
      <c r="I28" s="279">
        <v>752.4</v>
      </c>
      <c r="J28" s="279">
        <v>762.8</v>
      </c>
      <c r="K28" s="277">
        <v>742</v>
      </c>
      <c r="L28" s="277">
        <v>715.35</v>
      </c>
      <c r="M28" s="277">
        <v>7.3883299999999998</v>
      </c>
    </row>
    <row r="29" spans="1:13">
      <c r="A29" s="301">
        <v>20</v>
      </c>
      <c r="B29" s="277" t="s">
        <v>46</v>
      </c>
      <c r="C29" s="277">
        <v>243.35</v>
      </c>
      <c r="D29" s="279">
        <v>244.7166666666667</v>
      </c>
      <c r="E29" s="279">
        <v>239.43333333333339</v>
      </c>
      <c r="F29" s="279">
        <v>235.51666666666671</v>
      </c>
      <c r="G29" s="279">
        <v>230.23333333333341</v>
      </c>
      <c r="H29" s="279">
        <v>248.63333333333338</v>
      </c>
      <c r="I29" s="279">
        <v>253.91666666666669</v>
      </c>
      <c r="J29" s="279">
        <v>257.83333333333337</v>
      </c>
      <c r="K29" s="277">
        <v>250</v>
      </c>
      <c r="L29" s="277">
        <v>240.8</v>
      </c>
      <c r="M29" s="277">
        <v>80.317260000000005</v>
      </c>
    </row>
    <row r="30" spans="1:13">
      <c r="A30" s="301">
        <v>21</v>
      </c>
      <c r="B30" s="277" t="s">
        <v>47</v>
      </c>
      <c r="C30" s="277">
        <v>2182.6</v>
      </c>
      <c r="D30" s="279">
        <v>2215.8666666666668</v>
      </c>
      <c r="E30" s="279">
        <v>2141.7333333333336</v>
      </c>
      <c r="F30" s="279">
        <v>2100.8666666666668</v>
      </c>
      <c r="G30" s="279">
        <v>2026.7333333333336</v>
      </c>
      <c r="H30" s="279">
        <v>2256.7333333333336</v>
      </c>
      <c r="I30" s="279">
        <v>2330.8666666666668</v>
      </c>
      <c r="J30" s="279">
        <v>2371.7333333333336</v>
      </c>
      <c r="K30" s="277">
        <v>2290</v>
      </c>
      <c r="L30" s="277">
        <v>2175</v>
      </c>
      <c r="M30" s="277">
        <v>27.82525</v>
      </c>
    </row>
    <row r="31" spans="1:13">
      <c r="A31" s="301">
        <v>22</v>
      </c>
      <c r="B31" s="277" t="s">
        <v>48</v>
      </c>
      <c r="C31" s="277">
        <v>124.85</v>
      </c>
      <c r="D31" s="279">
        <v>126.41666666666667</v>
      </c>
      <c r="E31" s="279">
        <v>122.73333333333335</v>
      </c>
      <c r="F31" s="279">
        <v>120.61666666666667</v>
      </c>
      <c r="G31" s="279">
        <v>116.93333333333335</v>
      </c>
      <c r="H31" s="279">
        <v>128.53333333333336</v>
      </c>
      <c r="I31" s="279">
        <v>132.21666666666664</v>
      </c>
      <c r="J31" s="279">
        <v>134.33333333333334</v>
      </c>
      <c r="K31" s="277">
        <v>130.1</v>
      </c>
      <c r="L31" s="277">
        <v>124.3</v>
      </c>
      <c r="M31" s="277">
        <v>46.621879999999997</v>
      </c>
    </row>
    <row r="32" spans="1:13">
      <c r="A32" s="301">
        <v>23</v>
      </c>
      <c r="B32" s="277" t="s">
        <v>49</v>
      </c>
      <c r="C32" s="277">
        <v>72.349999999999994</v>
      </c>
      <c r="D32" s="279">
        <v>73.899999999999991</v>
      </c>
      <c r="E32" s="279">
        <v>70.449999999999989</v>
      </c>
      <c r="F32" s="279">
        <v>68.55</v>
      </c>
      <c r="G32" s="279">
        <v>65.099999999999994</v>
      </c>
      <c r="H32" s="279">
        <v>75.799999999999983</v>
      </c>
      <c r="I32" s="279">
        <v>79.25</v>
      </c>
      <c r="J32" s="279">
        <v>81.149999999999977</v>
      </c>
      <c r="K32" s="277">
        <v>77.349999999999994</v>
      </c>
      <c r="L32" s="277">
        <v>72</v>
      </c>
      <c r="M32" s="277">
        <v>652.01701000000003</v>
      </c>
    </row>
    <row r="33" spans="1:13">
      <c r="A33" s="301">
        <v>24</v>
      </c>
      <c r="B33" s="277" t="s">
        <v>51</v>
      </c>
      <c r="C33" s="277">
        <v>2090.4499999999998</v>
      </c>
      <c r="D33" s="279">
        <v>2093.5</v>
      </c>
      <c r="E33" s="279">
        <v>2063</v>
      </c>
      <c r="F33" s="279">
        <v>2035.5500000000002</v>
      </c>
      <c r="G33" s="279">
        <v>2005.0500000000002</v>
      </c>
      <c r="H33" s="279">
        <v>2120.9499999999998</v>
      </c>
      <c r="I33" s="279">
        <v>2151.4499999999998</v>
      </c>
      <c r="J33" s="279">
        <v>2178.8999999999996</v>
      </c>
      <c r="K33" s="277">
        <v>2124</v>
      </c>
      <c r="L33" s="277">
        <v>2066.0500000000002</v>
      </c>
      <c r="M33" s="277">
        <v>40.018830000000001</v>
      </c>
    </row>
    <row r="34" spans="1:13">
      <c r="A34" s="301">
        <v>25</v>
      </c>
      <c r="B34" s="277" t="s">
        <v>226</v>
      </c>
      <c r="C34" s="277">
        <v>725.6</v>
      </c>
      <c r="D34" s="279">
        <v>734.04999999999984</v>
      </c>
      <c r="E34" s="279">
        <v>714.09999999999968</v>
      </c>
      <c r="F34" s="279">
        <v>702.5999999999998</v>
      </c>
      <c r="G34" s="279">
        <v>682.64999999999964</v>
      </c>
      <c r="H34" s="279">
        <v>745.54999999999973</v>
      </c>
      <c r="I34" s="279">
        <v>765.49999999999977</v>
      </c>
      <c r="J34" s="279">
        <v>776.99999999999977</v>
      </c>
      <c r="K34" s="277">
        <v>754</v>
      </c>
      <c r="L34" s="277">
        <v>722.55</v>
      </c>
      <c r="M34" s="277">
        <v>3.7880199999999999</v>
      </c>
    </row>
    <row r="35" spans="1:13">
      <c r="A35" s="301">
        <v>26</v>
      </c>
      <c r="B35" s="277" t="s">
        <v>53</v>
      </c>
      <c r="C35" s="277">
        <v>791.75</v>
      </c>
      <c r="D35" s="279">
        <v>799.23333333333323</v>
      </c>
      <c r="E35" s="279">
        <v>779.46666666666647</v>
      </c>
      <c r="F35" s="279">
        <v>767.18333333333328</v>
      </c>
      <c r="G35" s="279">
        <v>747.41666666666652</v>
      </c>
      <c r="H35" s="279">
        <v>811.51666666666642</v>
      </c>
      <c r="I35" s="279">
        <v>831.28333333333308</v>
      </c>
      <c r="J35" s="279">
        <v>843.56666666666638</v>
      </c>
      <c r="K35" s="277">
        <v>819</v>
      </c>
      <c r="L35" s="277">
        <v>786.95</v>
      </c>
      <c r="M35" s="277">
        <v>24.303149999999999</v>
      </c>
    </row>
    <row r="36" spans="1:13">
      <c r="A36" s="301">
        <v>27</v>
      </c>
      <c r="B36" s="277" t="s">
        <v>55</v>
      </c>
      <c r="C36" s="277">
        <v>462.6</v>
      </c>
      <c r="D36" s="279">
        <v>468.18333333333334</v>
      </c>
      <c r="E36" s="279">
        <v>454.41666666666669</v>
      </c>
      <c r="F36" s="279">
        <v>446.23333333333335</v>
      </c>
      <c r="G36" s="279">
        <v>432.4666666666667</v>
      </c>
      <c r="H36" s="279">
        <v>476.36666666666667</v>
      </c>
      <c r="I36" s="279">
        <v>490.13333333333333</v>
      </c>
      <c r="J36" s="279">
        <v>498.31666666666666</v>
      </c>
      <c r="K36" s="277">
        <v>481.95</v>
      </c>
      <c r="L36" s="277">
        <v>460</v>
      </c>
      <c r="M36" s="277">
        <v>289.87002999999999</v>
      </c>
    </row>
    <row r="37" spans="1:13">
      <c r="A37" s="301">
        <v>28</v>
      </c>
      <c r="B37" s="277" t="s">
        <v>56</v>
      </c>
      <c r="C37" s="277">
        <v>3027.4</v>
      </c>
      <c r="D37" s="279">
        <v>3058.9499999999994</v>
      </c>
      <c r="E37" s="279">
        <v>2987.8999999999987</v>
      </c>
      <c r="F37" s="279">
        <v>2948.3999999999992</v>
      </c>
      <c r="G37" s="279">
        <v>2877.3499999999985</v>
      </c>
      <c r="H37" s="279">
        <v>3098.4499999999989</v>
      </c>
      <c r="I37" s="279">
        <v>3169.4999999999991</v>
      </c>
      <c r="J37" s="279">
        <v>3208.9999999999991</v>
      </c>
      <c r="K37" s="277">
        <v>3130</v>
      </c>
      <c r="L37" s="277">
        <v>3019.45</v>
      </c>
      <c r="M37" s="277">
        <v>10.760999999999999</v>
      </c>
    </row>
    <row r="38" spans="1:13">
      <c r="A38" s="301">
        <v>29</v>
      </c>
      <c r="B38" s="277" t="s">
        <v>58</v>
      </c>
      <c r="C38" s="277">
        <v>5899.05</v>
      </c>
      <c r="D38" s="279">
        <v>5982.3833333333341</v>
      </c>
      <c r="E38" s="279">
        <v>5796.7666666666682</v>
      </c>
      <c r="F38" s="279">
        <v>5694.4833333333345</v>
      </c>
      <c r="G38" s="279">
        <v>5508.8666666666686</v>
      </c>
      <c r="H38" s="279">
        <v>6084.6666666666679</v>
      </c>
      <c r="I38" s="279">
        <v>6270.2833333333347</v>
      </c>
      <c r="J38" s="279">
        <v>6372.5666666666675</v>
      </c>
      <c r="K38" s="277">
        <v>6168</v>
      </c>
      <c r="L38" s="277">
        <v>5880.1</v>
      </c>
      <c r="M38" s="277">
        <v>7.8198999999999996</v>
      </c>
    </row>
    <row r="39" spans="1:13">
      <c r="A39" s="301">
        <v>30</v>
      </c>
      <c r="B39" s="277" t="s">
        <v>232</v>
      </c>
      <c r="C39" s="277">
        <v>2376.6</v>
      </c>
      <c r="D39" s="279">
        <v>2379.3333333333335</v>
      </c>
      <c r="E39" s="279">
        <v>2338.666666666667</v>
      </c>
      <c r="F39" s="279">
        <v>2300.7333333333336</v>
      </c>
      <c r="G39" s="279">
        <v>2260.0666666666671</v>
      </c>
      <c r="H39" s="279">
        <v>2417.2666666666669</v>
      </c>
      <c r="I39" s="279">
        <v>2457.9333333333338</v>
      </c>
      <c r="J39" s="279">
        <v>2495.8666666666668</v>
      </c>
      <c r="K39" s="277">
        <v>2420</v>
      </c>
      <c r="L39" s="277">
        <v>2341.4</v>
      </c>
      <c r="M39" s="277">
        <v>0.85192000000000001</v>
      </c>
    </row>
    <row r="40" spans="1:13">
      <c r="A40" s="301">
        <v>31</v>
      </c>
      <c r="B40" s="277" t="s">
        <v>59</v>
      </c>
      <c r="C40" s="277">
        <v>3214.75</v>
      </c>
      <c r="D40" s="279">
        <v>3261.9166666666665</v>
      </c>
      <c r="E40" s="279">
        <v>3153.833333333333</v>
      </c>
      <c r="F40" s="279">
        <v>3092.9166666666665</v>
      </c>
      <c r="G40" s="279">
        <v>2984.833333333333</v>
      </c>
      <c r="H40" s="279">
        <v>3322.833333333333</v>
      </c>
      <c r="I40" s="279">
        <v>3430.9166666666661</v>
      </c>
      <c r="J40" s="279">
        <v>3491.833333333333</v>
      </c>
      <c r="K40" s="277">
        <v>3370</v>
      </c>
      <c r="L40" s="277">
        <v>3201</v>
      </c>
      <c r="M40" s="277">
        <v>52.681710000000002</v>
      </c>
    </row>
    <row r="41" spans="1:13">
      <c r="A41" s="301">
        <v>32</v>
      </c>
      <c r="B41" s="277" t="s">
        <v>60</v>
      </c>
      <c r="C41" s="277">
        <v>1366.8</v>
      </c>
      <c r="D41" s="279">
        <v>1379.2666666666667</v>
      </c>
      <c r="E41" s="279">
        <v>1345.5333333333333</v>
      </c>
      <c r="F41" s="279">
        <v>1324.2666666666667</v>
      </c>
      <c r="G41" s="279">
        <v>1290.5333333333333</v>
      </c>
      <c r="H41" s="279">
        <v>1400.5333333333333</v>
      </c>
      <c r="I41" s="279">
        <v>1434.2666666666664</v>
      </c>
      <c r="J41" s="279">
        <v>1455.5333333333333</v>
      </c>
      <c r="K41" s="277">
        <v>1413</v>
      </c>
      <c r="L41" s="277">
        <v>1358</v>
      </c>
      <c r="M41" s="277">
        <v>6.3724699999999999</v>
      </c>
    </row>
    <row r="42" spans="1:13">
      <c r="A42" s="301">
        <v>33</v>
      </c>
      <c r="B42" s="277" t="s">
        <v>233</v>
      </c>
      <c r="C42" s="277">
        <v>303.75</v>
      </c>
      <c r="D42" s="279">
        <v>310.7166666666667</v>
      </c>
      <c r="E42" s="279">
        <v>294.23333333333341</v>
      </c>
      <c r="F42" s="279">
        <v>284.7166666666667</v>
      </c>
      <c r="G42" s="279">
        <v>268.23333333333341</v>
      </c>
      <c r="H42" s="279">
        <v>320.23333333333341</v>
      </c>
      <c r="I42" s="279">
        <v>336.71666666666675</v>
      </c>
      <c r="J42" s="279">
        <v>346.23333333333341</v>
      </c>
      <c r="K42" s="277">
        <v>327.2</v>
      </c>
      <c r="L42" s="277">
        <v>301.2</v>
      </c>
      <c r="M42" s="277">
        <v>111.04844</v>
      </c>
    </row>
    <row r="43" spans="1:13">
      <c r="A43" s="301">
        <v>34</v>
      </c>
      <c r="B43" s="277" t="s">
        <v>61</v>
      </c>
      <c r="C43" s="277">
        <v>40.35</v>
      </c>
      <c r="D43" s="279">
        <v>41.033333333333331</v>
      </c>
      <c r="E43" s="279">
        <v>39.316666666666663</v>
      </c>
      <c r="F43" s="279">
        <v>38.283333333333331</v>
      </c>
      <c r="G43" s="279">
        <v>36.566666666666663</v>
      </c>
      <c r="H43" s="279">
        <v>42.066666666666663</v>
      </c>
      <c r="I43" s="279">
        <v>43.783333333333331</v>
      </c>
      <c r="J43" s="279">
        <v>44.816666666666663</v>
      </c>
      <c r="K43" s="277">
        <v>42.75</v>
      </c>
      <c r="L43" s="277">
        <v>40</v>
      </c>
      <c r="M43" s="277">
        <v>220.11058</v>
      </c>
    </row>
    <row r="44" spans="1:13">
      <c r="A44" s="301">
        <v>35</v>
      </c>
      <c r="B44" s="277" t="s">
        <v>62</v>
      </c>
      <c r="C44" s="277">
        <v>39.549999999999997</v>
      </c>
      <c r="D44" s="279">
        <v>39.983333333333327</v>
      </c>
      <c r="E44" s="279">
        <v>38.966666666666654</v>
      </c>
      <c r="F44" s="279">
        <v>38.383333333333326</v>
      </c>
      <c r="G44" s="279">
        <v>37.366666666666653</v>
      </c>
      <c r="H44" s="279">
        <v>40.566666666666656</v>
      </c>
      <c r="I44" s="279">
        <v>41.583333333333321</v>
      </c>
      <c r="J44" s="279">
        <v>42.166666666666657</v>
      </c>
      <c r="K44" s="277">
        <v>41</v>
      </c>
      <c r="L44" s="277">
        <v>39.4</v>
      </c>
      <c r="M44" s="277">
        <v>17.116140000000001</v>
      </c>
    </row>
    <row r="45" spans="1:13">
      <c r="A45" s="301">
        <v>36</v>
      </c>
      <c r="B45" s="277" t="s">
        <v>63</v>
      </c>
      <c r="C45" s="277">
        <v>1350.7</v>
      </c>
      <c r="D45" s="279">
        <v>1354.0666666666666</v>
      </c>
      <c r="E45" s="279">
        <v>1328.1333333333332</v>
      </c>
      <c r="F45" s="279">
        <v>1305.5666666666666</v>
      </c>
      <c r="G45" s="279">
        <v>1279.6333333333332</v>
      </c>
      <c r="H45" s="279">
        <v>1376.6333333333332</v>
      </c>
      <c r="I45" s="279">
        <v>1402.5666666666666</v>
      </c>
      <c r="J45" s="279">
        <v>1425.1333333333332</v>
      </c>
      <c r="K45" s="277">
        <v>1380</v>
      </c>
      <c r="L45" s="277">
        <v>1331.5</v>
      </c>
      <c r="M45" s="277">
        <v>9.0620799999999999</v>
      </c>
    </row>
    <row r="46" spans="1:13">
      <c r="A46" s="301">
        <v>37</v>
      </c>
      <c r="B46" s="277" t="s">
        <v>234</v>
      </c>
      <c r="C46" s="277">
        <v>1233.3499999999999</v>
      </c>
      <c r="D46" s="279">
        <v>1240.4666666666665</v>
      </c>
      <c r="E46" s="279">
        <v>1212.883333333333</v>
      </c>
      <c r="F46" s="279">
        <v>1192.4166666666665</v>
      </c>
      <c r="G46" s="279">
        <v>1164.833333333333</v>
      </c>
      <c r="H46" s="279">
        <v>1260.9333333333329</v>
      </c>
      <c r="I46" s="279">
        <v>1288.5166666666664</v>
      </c>
      <c r="J46" s="279">
        <v>1308.9833333333329</v>
      </c>
      <c r="K46" s="277">
        <v>1268.05</v>
      </c>
      <c r="L46" s="277">
        <v>1220</v>
      </c>
      <c r="M46" s="277">
        <v>0.54242000000000001</v>
      </c>
    </row>
    <row r="47" spans="1:13">
      <c r="A47" s="301">
        <v>38</v>
      </c>
      <c r="B47" s="277" t="s">
        <v>65</v>
      </c>
      <c r="C47" s="277">
        <v>88.4</v>
      </c>
      <c r="D47" s="279">
        <v>89.566666666666677</v>
      </c>
      <c r="E47" s="279">
        <v>86.683333333333351</v>
      </c>
      <c r="F47" s="279">
        <v>84.966666666666669</v>
      </c>
      <c r="G47" s="279">
        <v>82.083333333333343</v>
      </c>
      <c r="H47" s="279">
        <v>91.28333333333336</v>
      </c>
      <c r="I47" s="279">
        <v>94.166666666666686</v>
      </c>
      <c r="J47" s="279">
        <v>95.883333333333368</v>
      </c>
      <c r="K47" s="277">
        <v>92.45</v>
      </c>
      <c r="L47" s="277">
        <v>87.85</v>
      </c>
      <c r="M47" s="277">
        <v>52.863790000000002</v>
      </c>
    </row>
    <row r="48" spans="1:13">
      <c r="A48" s="301">
        <v>39</v>
      </c>
      <c r="B48" s="277" t="s">
        <v>66</v>
      </c>
      <c r="C48" s="277">
        <v>597.45000000000005</v>
      </c>
      <c r="D48" s="279">
        <v>602.98333333333335</v>
      </c>
      <c r="E48" s="279">
        <v>587.4666666666667</v>
      </c>
      <c r="F48" s="279">
        <v>577.48333333333335</v>
      </c>
      <c r="G48" s="279">
        <v>561.9666666666667</v>
      </c>
      <c r="H48" s="279">
        <v>612.9666666666667</v>
      </c>
      <c r="I48" s="279">
        <v>628.48333333333335</v>
      </c>
      <c r="J48" s="279">
        <v>638.4666666666667</v>
      </c>
      <c r="K48" s="277">
        <v>618.5</v>
      </c>
      <c r="L48" s="277">
        <v>593</v>
      </c>
      <c r="M48" s="277">
        <v>19.581569999999999</v>
      </c>
    </row>
    <row r="49" spans="1:13">
      <c r="A49" s="301">
        <v>40</v>
      </c>
      <c r="B49" s="277" t="s">
        <v>67</v>
      </c>
      <c r="C49" s="277">
        <v>444.95</v>
      </c>
      <c r="D49" s="279">
        <v>448.09999999999997</v>
      </c>
      <c r="E49" s="279">
        <v>437.89999999999992</v>
      </c>
      <c r="F49" s="279">
        <v>430.84999999999997</v>
      </c>
      <c r="G49" s="279">
        <v>420.64999999999992</v>
      </c>
      <c r="H49" s="279">
        <v>455.14999999999992</v>
      </c>
      <c r="I49" s="279">
        <v>465.34999999999997</v>
      </c>
      <c r="J49" s="279">
        <v>472.39999999999992</v>
      </c>
      <c r="K49" s="277">
        <v>458.3</v>
      </c>
      <c r="L49" s="277">
        <v>441.05</v>
      </c>
      <c r="M49" s="277">
        <v>31.17597</v>
      </c>
    </row>
    <row r="50" spans="1:13">
      <c r="A50" s="301">
        <v>41</v>
      </c>
      <c r="B50" s="277" t="s">
        <v>69</v>
      </c>
      <c r="C50" s="277">
        <v>399.2</v>
      </c>
      <c r="D50" s="279">
        <v>403.23333333333335</v>
      </c>
      <c r="E50" s="279">
        <v>390.9666666666667</v>
      </c>
      <c r="F50" s="279">
        <v>382.73333333333335</v>
      </c>
      <c r="G50" s="279">
        <v>370.4666666666667</v>
      </c>
      <c r="H50" s="279">
        <v>411.4666666666667</v>
      </c>
      <c r="I50" s="279">
        <v>423.73333333333335</v>
      </c>
      <c r="J50" s="279">
        <v>431.9666666666667</v>
      </c>
      <c r="K50" s="277">
        <v>415.5</v>
      </c>
      <c r="L50" s="277">
        <v>395</v>
      </c>
      <c r="M50" s="277">
        <v>278.55540000000002</v>
      </c>
    </row>
    <row r="51" spans="1:13">
      <c r="A51" s="301">
        <v>42</v>
      </c>
      <c r="B51" s="277" t="s">
        <v>70</v>
      </c>
      <c r="C51" s="277">
        <v>27.15</v>
      </c>
      <c r="D51" s="279">
        <v>27.349999999999998</v>
      </c>
      <c r="E51" s="279">
        <v>26.799999999999997</v>
      </c>
      <c r="F51" s="279">
        <v>26.45</v>
      </c>
      <c r="G51" s="279">
        <v>25.9</v>
      </c>
      <c r="H51" s="279">
        <v>27.699999999999996</v>
      </c>
      <c r="I51" s="279">
        <v>28.25</v>
      </c>
      <c r="J51" s="279">
        <v>28.599999999999994</v>
      </c>
      <c r="K51" s="277">
        <v>27.9</v>
      </c>
      <c r="L51" s="277">
        <v>27</v>
      </c>
      <c r="M51" s="277">
        <v>204.36825999999999</v>
      </c>
    </row>
    <row r="52" spans="1:13">
      <c r="A52" s="301">
        <v>43</v>
      </c>
      <c r="B52" s="277" t="s">
        <v>71</v>
      </c>
      <c r="C52" s="277">
        <v>433.45</v>
      </c>
      <c r="D52" s="279">
        <v>438.61666666666662</v>
      </c>
      <c r="E52" s="279">
        <v>426.23333333333323</v>
      </c>
      <c r="F52" s="279">
        <v>419.01666666666659</v>
      </c>
      <c r="G52" s="279">
        <v>406.63333333333321</v>
      </c>
      <c r="H52" s="279">
        <v>445.83333333333326</v>
      </c>
      <c r="I52" s="279">
        <v>458.21666666666658</v>
      </c>
      <c r="J52" s="279">
        <v>465.43333333333328</v>
      </c>
      <c r="K52" s="277">
        <v>451</v>
      </c>
      <c r="L52" s="277">
        <v>431.4</v>
      </c>
      <c r="M52" s="277">
        <v>34.030349999999999</v>
      </c>
    </row>
    <row r="53" spans="1:13">
      <c r="A53" s="301">
        <v>44</v>
      </c>
      <c r="B53" s="277" t="s">
        <v>72</v>
      </c>
      <c r="C53" s="277">
        <v>11856.5</v>
      </c>
      <c r="D53" s="279">
        <v>11962.833333333334</v>
      </c>
      <c r="E53" s="279">
        <v>11693.666666666668</v>
      </c>
      <c r="F53" s="279">
        <v>11530.833333333334</v>
      </c>
      <c r="G53" s="279">
        <v>11261.666666666668</v>
      </c>
      <c r="H53" s="279">
        <v>12125.666666666668</v>
      </c>
      <c r="I53" s="279">
        <v>12394.833333333336</v>
      </c>
      <c r="J53" s="279">
        <v>12557.666666666668</v>
      </c>
      <c r="K53" s="277">
        <v>12232</v>
      </c>
      <c r="L53" s="277">
        <v>11800</v>
      </c>
      <c r="M53" s="277">
        <v>0.51324000000000003</v>
      </c>
    </row>
    <row r="54" spans="1:13">
      <c r="A54" s="301">
        <v>45</v>
      </c>
      <c r="B54" s="277" t="s">
        <v>74</v>
      </c>
      <c r="C54" s="277">
        <v>326.64999999999998</v>
      </c>
      <c r="D54" s="279">
        <v>330.11666666666662</v>
      </c>
      <c r="E54" s="279">
        <v>321.53333333333325</v>
      </c>
      <c r="F54" s="279">
        <v>316.41666666666663</v>
      </c>
      <c r="G54" s="279">
        <v>307.83333333333326</v>
      </c>
      <c r="H54" s="279">
        <v>335.23333333333323</v>
      </c>
      <c r="I54" s="279">
        <v>343.81666666666661</v>
      </c>
      <c r="J54" s="279">
        <v>348.93333333333322</v>
      </c>
      <c r="K54" s="277">
        <v>338.7</v>
      </c>
      <c r="L54" s="277">
        <v>325</v>
      </c>
      <c r="M54" s="277">
        <v>54.113410000000002</v>
      </c>
    </row>
    <row r="55" spans="1:13">
      <c r="A55" s="301">
        <v>46</v>
      </c>
      <c r="B55" s="277" t="s">
        <v>75</v>
      </c>
      <c r="C55" s="277">
        <v>3731</v>
      </c>
      <c r="D55" s="279">
        <v>3760.65</v>
      </c>
      <c r="E55" s="279">
        <v>3685.3500000000004</v>
      </c>
      <c r="F55" s="279">
        <v>3639.7000000000003</v>
      </c>
      <c r="G55" s="279">
        <v>3564.4000000000005</v>
      </c>
      <c r="H55" s="279">
        <v>3806.3</v>
      </c>
      <c r="I55" s="279">
        <v>3881.6000000000004</v>
      </c>
      <c r="J55" s="279">
        <v>3927.25</v>
      </c>
      <c r="K55" s="277">
        <v>3835.95</v>
      </c>
      <c r="L55" s="277">
        <v>3715</v>
      </c>
      <c r="M55" s="277">
        <v>5.2641099999999996</v>
      </c>
    </row>
    <row r="56" spans="1:13">
      <c r="A56" s="301">
        <v>47</v>
      </c>
      <c r="B56" s="277" t="s">
        <v>76</v>
      </c>
      <c r="C56" s="277">
        <v>415.9</v>
      </c>
      <c r="D56" s="279">
        <v>421.23333333333335</v>
      </c>
      <c r="E56" s="279">
        <v>409.4666666666667</v>
      </c>
      <c r="F56" s="279">
        <v>403.03333333333336</v>
      </c>
      <c r="G56" s="279">
        <v>391.26666666666671</v>
      </c>
      <c r="H56" s="279">
        <v>427.66666666666669</v>
      </c>
      <c r="I56" s="279">
        <v>439.43333333333334</v>
      </c>
      <c r="J56" s="279">
        <v>445.86666666666667</v>
      </c>
      <c r="K56" s="277">
        <v>433</v>
      </c>
      <c r="L56" s="277">
        <v>414.8</v>
      </c>
      <c r="M56" s="277">
        <v>38.280639999999998</v>
      </c>
    </row>
    <row r="57" spans="1:13">
      <c r="A57" s="301">
        <v>48</v>
      </c>
      <c r="B57" s="277" t="s">
        <v>77</v>
      </c>
      <c r="C57" s="277">
        <v>87.7</v>
      </c>
      <c r="D57" s="279">
        <v>88.416666666666671</v>
      </c>
      <c r="E57" s="279">
        <v>86.683333333333337</v>
      </c>
      <c r="F57" s="279">
        <v>85.666666666666671</v>
      </c>
      <c r="G57" s="279">
        <v>83.933333333333337</v>
      </c>
      <c r="H57" s="279">
        <v>89.433333333333337</v>
      </c>
      <c r="I57" s="279">
        <v>91.166666666666657</v>
      </c>
      <c r="J57" s="279">
        <v>92.183333333333337</v>
      </c>
      <c r="K57" s="277">
        <v>90.15</v>
      </c>
      <c r="L57" s="277">
        <v>87.4</v>
      </c>
      <c r="M57" s="277">
        <v>47.858420000000002</v>
      </c>
    </row>
    <row r="58" spans="1:13">
      <c r="A58" s="301">
        <v>49</v>
      </c>
      <c r="B58" s="277" t="s">
        <v>78</v>
      </c>
      <c r="C58" s="277">
        <v>104.3</v>
      </c>
      <c r="D58" s="279">
        <v>105.31666666666666</v>
      </c>
      <c r="E58" s="279">
        <v>102.98333333333332</v>
      </c>
      <c r="F58" s="279">
        <v>101.66666666666666</v>
      </c>
      <c r="G58" s="279">
        <v>99.333333333333314</v>
      </c>
      <c r="H58" s="279">
        <v>106.63333333333333</v>
      </c>
      <c r="I58" s="279">
        <v>108.96666666666667</v>
      </c>
      <c r="J58" s="279">
        <v>110.28333333333333</v>
      </c>
      <c r="K58" s="277">
        <v>107.65</v>
      </c>
      <c r="L58" s="277">
        <v>104</v>
      </c>
      <c r="M58" s="277">
        <v>13.55115</v>
      </c>
    </row>
    <row r="59" spans="1:13">
      <c r="A59" s="301">
        <v>50</v>
      </c>
      <c r="B59" s="277" t="s">
        <v>81</v>
      </c>
      <c r="C59" s="277">
        <v>573.4</v>
      </c>
      <c r="D59" s="279">
        <v>579.13333333333333</v>
      </c>
      <c r="E59" s="279">
        <v>566.26666666666665</v>
      </c>
      <c r="F59" s="279">
        <v>559.13333333333333</v>
      </c>
      <c r="G59" s="279">
        <v>546.26666666666665</v>
      </c>
      <c r="H59" s="279">
        <v>586.26666666666665</v>
      </c>
      <c r="I59" s="279">
        <v>599.13333333333321</v>
      </c>
      <c r="J59" s="279">
        <v>606.26666666666665</v>
      </c>
      <c r="K59" s="277">
        <v>592</v>
      </c>
      <c r="L59" s="277">
        <v>572</v>
      </c>
      <c r="M59" s="277">
        <v>1.0389999999999999</v>
      </c>
    </row>
    <row r="60" spans="1:13">
      <c r="A60" s="301">
        <v>51</v>
      </c>
      <c r="B60" s="277" t="s">
        <v>82</v>
      </c>
      <c r="C60" s="277">
        <v>237.3</v>
      </c>
      <c r="D60" s="279">
        <v>241.4</v>
      </c>
      <c r="E60" s="279">
        <v>231.20000000000002</v>
      </c>
      <c r="F60" s="279">
        <v>225.10000000000002</v>
      </c>
      <c r="G60" s="279">
        <v>214.90000000000003</v>
      </c>
      <c r="H60" s="279">
        <v>247.5</v>
      </c>
      <c r="I60" s="279">
        <v>257.7</v>
      </c>
      <c r="J60" s="279">
        <v>263.79999999999995</v>
      </c>
      <c r="K60" s="277">
        <v>251.6</v>
      </c>
      <c r="L60" s="277">
        <v>235.3</v>
      </c>
      <c r="M60" s="277">
        <v>47.579900000000002</v>
      </c>
    </row>
    <row r="61" spans="1:13">
      <c r="A61" s="301">
        <v>52</v>
      </c>
      <c r="B61" s="277" t="s">
        <v>83</v>
      </c>
      <c r="C61" s="277">
        <v>768.3</v>
      </c>
      <c r="D61" s="279">
        <v>773.06666666666661</v>
      </c>
      <c r="E61" s="279">
        <v>758.13333333333321</v>
      </c>
      <c r="F61" s="279">
        <v>747.96666666666658</v>
      </c>
      <c r="G61" s="279">
        <v>733.03333333333319</v>
      </c>
      <c r="H61" s="279">
        <v>783.23333333333323</v>
      </c>
      <c r="I61" s="279">
        <v>798.16666666666663</v>
      </c>
      <c r="J61" s="279">
        <v>808.33333333333326</v>
      </c>
      <c r="K61" s="277">
        <v>788</v>
      </c>
      <c r="L61" s="277">
        <v>762.9</v>
      </c>
      <c r="M61" s="277">
        <v>62.911969999999997</v>
      </c>
    </row>
    <row r="62" spans="1:13">
      <c r="A62" s="301">
        <v>53</v>
      </c>
      <c r="B62" s="277" t="s">
        <v>84</v>
      </c>
      <c r="C62" s="277">
        <v>110.6</v>
      </c>
      <c r="D62" s="279">
        <v>110.95</v>
      </c>
      <c r="E62" s="279">
        <v>109.2</v>
      </c>
      <c r="F62" s="279">
        <v>107.8</v>
      </c>
      <c r="G62" s="279">
        <v>106.05</v>
      </c>
      <c r="H62" s="279">
        <v>112.35000000000001</v>
      </c>
      <c r="I62" s="279">
        <v>114.10000000000001</v>
      </c>
      <c r="J62" s="279">
        <v>115.50000000000001</v>
      </c>
      <c r="K62" s="277">
        <v>112.7</v>
      </c>
      <c r="L62" s="277">
        <v>109.55</v>
      </c>
      <c r="M62" s="277">
        <v>154.81820999999999</v>
      </c>
    </row>
    <row r="63" spans="1:13">
      <c r="A63" s="301">
        <v>54</v>
      </c>
      <c r="B63" s="277" t="s">
        <v>3634</v>
      </c>
      <c r="C63" s="277">
        <v>2508.65</v>
      </c>
      <c r="D63" s="279">
        <v>2547.166666666667</v>
      </c>
      <c r="E63" s="279">
        <v>2444.5333333333338</v>
      </c>
      <c r="F63" s="279">
        <v>2380.416666666667</v>
      </c>
      <c r="G63" s="279">
        <v>2277.7833333333338</v>
      </c>
      <c r="H63" s="279">
        <v>2611.2833333333338</v>
      </c>
      <c r="I63" s="279">
        <v>2713.916666666667</v>
      </c>
      <c r="J63" s="279">
        <v>2778.0333333333338</v>
      </c>
      <c r="K63" s="277">
        <v>2649.8</v>
      </c>
      <c r="L63" s="277">
        <v>2483.0500000000002</v>
      </c>
      <c r="M63" s="277">
        <v>10.55096</v>
      </c>
    </row>
    <row r="64" spans="1:13">
      <c r="A64" s="301">
        <v>55</v>
      </c>
      <c r="B64" s="277" t="s">
        <v>85</v>
      </c>
      <c r="C64" s="277">
        <v>1421.5</v>
      </c>
      <c r="D64" s="279">
        <v>1432.8833333333332</v>
      </c>
      <c r="E64" s="279">
        <v>1403.9166666666665</v>
      </c>
      <c r="F64" s="279">
        <v>1386.3333333333333</v>
      </c>
      <c r="G64" s="279">
        <v>1357.3666666666666</v>
      </c>
      <c r="H64" s="279">
        <v>1450.4666666666665</v>
      </c>
      <c r="I64" s="279">
        <v>1479.4333333333332</v>
      </c>
      <c r="J64" s="279">
        <v>1497.0166666666664</v>
      </c>
      <c r="K64" s="277">
        <v>1461.85</v>
      </c>
      <c r="L64" s="277">
        <v>1415.3</v>
      </c>
      <c r="M64" s="277">
        <v>6.4514199999999997</v>
      </c>
    </row>
    <row r="65" spans="1:13">
      <c r="A65" s="301">
        <v>56</v>
      </c>
      <c r="B65" s="277" t="s">
        <v>86</v>
      </c>
      <c r="C65" s="277">
        <v>357.9</v>
      </c>
      <c r="D65" s="279">
        <v>360.8</v>
      </c>
      <c r="E65" s="279">
        <v>353.1</v>
      </c>
      <c r="F65" s="279">
        <v>348.3</v>
      </c>
      <c r="G65" s="279">
        <v>340.6</v>
      </c>
      <c r="H65" s="279">
        <v>365.6</v>
      </c>
      <c r="I65" s="279">
        <v>373.29999999999995</v>
      </c>
      <c r="J65" s="279">
        <v>378.1</v>
      </c>
      <c r="K65" s="277">
        <v>368.5</v>
      </c>
      <c r="L65" s="277">
        <v>356</v>
      </c>
      <c r="M65" s="277">
        <v>10.374700000000001</v>
      </c>
    </row>
    <row r="66" spans="1:13">
      <c r="A66" s="301">
        <v>57</v>
      </c>
      <c r="B66" s="277" t="s">
        <v>236</v>
      </c>
      <c r="C66" s="277">
        <v>710.6</v>
      </c>
      <c r="D66" s="279">
        <v>716.5333333333333</v>
      </c>
      <c r="E66" s="279">
        <v>701.06666666666661</v>
      </c>
      <c r="F66" s="279">
        <v>691.5333333333333</v>
      </c>
      <c r="G66" s="279">
        <v>676.06666666666661</v>
      </c>
      <c r="H66" s="279">
        <v>726.06666666666661</v>
      </c>
      <c r="I66" s="279">
        <v>741.5333333333333</v>
      </c>
      <c r="J66" s="279">
        <v>751.06666666666661</v>
      </c>
      <c r="K66" s="277">
        <v>732</v>
      </c>
      <c r="L66" s="277">
        <v>707</v>
      </c>
      <c r="M66" s="277">
        <v>2.70669</v>
      </c>
    </row>
    <row r="67" spans="1:13">
      <c r="A67" s="301">
        <v>58</v>
      </c>
      <c r="B67" s="277" t="s">
        <v>237</v>
      </c>
      <c r="C67" s="277">
        <v>281</v>
      </c>
      <c r="D67" s="279">
        <v>280.21666666666664</v>
      </c>
      <c r="E67" s="279">
        <v>276.88333333333327</v>
      </c>
      <c r="F67" s="279">
        <v>272.76666666666665</v>
      </c>
      <c r="G67" s="279">
        <v>269.43333333333328</v>
      </c>
      <c r="H67" s="279">
        <v>284.33333333333326</v>
      </c>
      <c r="I67" s="279">
        <v>287.66666666666663</v>
      </c>
      <c r="J67" s="279">
        <v>291.78333333333325</v>
      </c>
      <c r="K67" s="277">
        <v>283.55</v>
      </c>
      <c r="L67" s="277">
        <v>276.10000000000002</v>
      </c>
      <c r="M67" s="277">
        <v>6.0627300000000002</v>
      </c>
    </row>
    <row r="68" spans="1:13">
      <c r="A68" s="301">
        <v>59</v>
      </c>
      <c r="B68" s="277" t="s">
        <v>235</v>
      </c>
      <c r="C68" s="277">
        <v>141.1</v>
      </c>
      <c r="D68" s="279">
        <v>141.33333333333334</v>
      </c>
      <c r="E68" s="279">
        <v>138.86666666666667</v>
      </c>
      <c r="F68" s="279">
        <v>136.63333333333333</v>
      </c>
      <c r="G68" s="279">
        <v>134.16666666666666</v>
      </c>
      <c r="H68" s="279">
        <v>143.56666666666669</v>
      </c>
      <c r="I68" s="279">
        <v>146.03333333333333</v>
      </c>
      <c r="J68" s="279">
        <v>148.26666666666671</v>
      </c>
      <c r="K68" s="277">
        <v>143.80000000000001</v>
      </c>
      <c r="L68" s="277">
        <v>139.1</v>
      </c>
      <c r="M68" s="277">
        <v>7.7739599999999998</v>
      </c>
    </row>
    <row r="69" spans="1:13">
      <c r="A69" s="301">
        <v>60</v>
      </c>
      <c r="B69" s="277" t="s">
        <v>87</v>
      </c>
      <c r="C69" s="277">
        <v>442.95</v>
      </c>
      <c r="D69" s="279">
        <v>445.2</v>
      </c>
      <c r="E69" s="279">
        <v>435.09999999999997</v>
      </c>
      <c r="F69" s="279">
        <v>427.25</v>
      </c>
      <c r="G69" s="279">
        <v>417.15</v>
      </c>
      <c r="H69" s="279">
        <v>453.04999999999995</v>
      </c>
      <c r="I69" s="279">
        <v>463.15</v>
      </c>
      <c r="J69" s="279">
        <v>470.99999999999994</v>
      </c>
      <c r="K69" s="277">
        <v>455.3</v>
      </c>
      <c r="L69" s="277">
        <v>437.35</v>
      </c>
      <c r="M69" s="277">
        <v>11.507300000000001</v>
      </c>
    </row>
    <row r="70" spans="1:13">
      <c r="A70" s="301">
        <v>61</v>
      </c>
      <c r="B70" s="277" t="s">
        <v>88</v>
      </c>
      <c r="C70" s="277">
        <v>517.6</v>
      </c>
      <c r="D70" s="279">
        <v>519.5</v>
      </c>
      <c r="E70" s="279">
        <v>513.35</v>
      </c>
      <c r="F70" s="279">
        <v>509.1</v>
      </c>
      <c r="G70" s="279">
        <v>502.95000000000005</v>
      </c>
      <c r="H70" s="279">
        <v>523.75</v>
      </c>
      <c r="I70" s="279">
        <v>529.90000000000009</v>
      </c>
      <c r="J70" s="279">
        <v>534.15</v>
      </c>
      <c r="K70" s="277">
        <v>525.65</v>
      </c>
      <c r="L70" s="277">
        <v>515.25</v>
      </c>
      <c r="M70" s="277">
        <v>38.24212</v>
      </c>
    </row>
    <row r="71" spans="1:13">
      <c r="A71" s="301">
        <v>62</v>
      </c>
      <c r="B71" s="277" t="s">
        <v>238</v>
      </c>
      <c r="C71" s="277">
        <v>773.1</v>
      </c>
      <c r="D71" s="279">
        <v>785.36666666666667</v>
      </c>
      <c r="E71" s="279">
        <v>757.73333333333335</v>
      </c>
      <c r="F71" s="279">
        <v>742.36666666666667</v>
      </c>
      <c r="G71" s="279">
        <v>714.73333333333335</v>
      </c>
      <c r="H71" s="279">
        <v>800.73333333333335</v>
      </c>
      <c r="I71" s="279">
        <v>828.36666666666679</v>
      </c>
      <c r="J71" s="279">
        <v>843.73333333333335</v>
      </c>
      <c r="K71" s="277">
        <v>813</v>
      </c>
      <c r="L71" s="277">
        <v>770</v>
      </c>
      <c r="M71" s="277">
        <v>2.25766</v>
      </c>
    </row>
    <row r="72" spans="1:13">
      <c r="A72" s="301">
        <v>63</v>
      </c>
      <c r="B72" s="277" t="s">
        <v>91</v>
      </c>
      <c r="C72" s="277">
        <v>3111.4</v>
      </c>
      <c r="D72" s="279">
        <v>3102.1333333333332</v>
      </c>
      <c r="E72" s="279">
        <v>3054.2666666666664</v>
      </c>
      <c r="F72" s="279">
        <v>2997.1333333333332</v>
      </c>
      <c r="G72" s="279">
        <v>2949.2666666666664</v>
      </c>
      <c r="H72" s="279">
        <v>3159.2666666666664</v>
      </c>
      <c r="I72" s="279">
        <v>3207.1333333333332</v>
      </c>
      <c r="J72" s="279">
        <v>3264.2666666666664</v>
      </c>
      <c r="K72" s="277">
        <v>3150</v>
      </c>
      <c r="L72" s="277">
        <v>3045</v>
      </c>
      <c r="M72" s="277">
        <v>9.9278099999999991</v>
      </c>
    </row>
    <row r="73" spans="1:13">
      <c r="A73" s="301">
        <v>64</v>
      </c>
      <c r="B73" s="277" t="s">
        <v>93</v>
      </c>
      <c r="C73" s="277">
        <v>155.44999999999999</v>
      </c>
      <c r="D73" s="279">
        <v>156.86666666666667</v>
      </c>
      <c r="E73" s="279">
        <v>152.93333333333334</v>
      </c>
      <c r="F73" s="279">
        <v>150.41666666666666</v>
      </c>
      <c r="G73" s="279">
        <v>146.48333333333332</v>
      </c>
      <c r="H73" s="279">
        <v>159.38333333333335</v>
      </c>
      <c r="I73" s="279">
        <v>163.31666666666669</v>
      </c>
      <c r="J73" s="279">
        <v>165.83333333333337</v>
      </c>
      <c r="K73" s="277">
        <v>160.80000000000001</v>
      </c>
      <c r="L73" s="277">
        <v>154.35</v>
      </c>
      <c r="M73" s="277">
        <v>156.76742999999999</v>
      </c>
    </row>
    <row r="74" spans="1:13">
      <c r="A74" s="301">
        <v>65</v>
      </c>
      <c r="B74" s="277" t="s">
        <v>231</v>
      </c>
      <c r="C74" s="277">
        <v>1977.7</v>
      </c>
      <c r="D74" s="279">
        <v>1982.0833333333333</v>
      </c>
      <c r="E74" s="279">
        <v>1965.6666666666665</v>
      </c>
      <c r="F74" s="279">
        <v>1953.6333333333332</v>
      </c>
      <c r="G74" s="279">
        <v>1937.2166666666665</v>
      </c>
      <c r="H74" s="279">
        <v>1994.1166666666666</v>
      </c>
      <c r="I74" s="279">
        <v>2010.5333333333331</v>
      </c>
      <c r="J74" s="279">
        <v>2022.5666666666666</v>
      </c>
      <c r="K74" s="277">
        <v>1998.5</v>
      </c>
      <c r="L74" s="277">
        <v>1970.05</v>
      </c>
      <c r="M74" s="277">
        <v>7.4486600000000003</v>
      </c>
    </row>
    <row r="75" spans="1:13">
      <c r="A75" s="301">
        <v>66</v>
      </c>
      <c r="B75" s="277" t="s">
        <v>94</v>
      </c>
      <c r="C75" s="277">
        <v>5056.25</v>
      </c>
      <c r="D75" s="279">
        <v>5080.45</v>
      </c>
      <c r="E75" s="279">
        <v>4995.8999999999996</v>
      </c>
      <c r="F75" s="279">
        <v>4935.55</v>
      </c>
      <c r="G75" s="279">
        <v>4851</v>
      </c>
      <c r="H75" s="279">
        <v>5140.7999999999993</v>
      </c>
      <c r="I75" s="279">
        <v>5225.3500000000004</v>
      </c>
      <c r="J75" s="279">
        <v>5285.6999999999989</v>
      </c>
      <c r="K75" s="277">
        <v>5165</v>
      </c>
      <c r="L75" s="277">
        <v>5020.1000000000004</v>
      </c>
      <c r="M75" s="277">
        <v>17.68628</v>
      </c>
    </row>
    <row r="76" spans="1:13">
      <c r="A76" s="301">
        <v>67</v>
      </c>
      <c r="B76" s="277" t="s">
        <v>239</v>
      </c>
      <c r="C76" s="277">
        <v>57</v>
      </c>
      <c r="D76" s="279">
        <v>57.966666666666669</v>
      </c>
      <c r="E76" s="279">
        <v>55.533333333333339</v>
      </c>
      <c r="F76" s="279">
        <v>54.06666666666667</v>
      </c>
      <c r="G76" s="279">
        <v>51.63333333333334</v>
      </c>
      <c r="H76" s="279">
        <v>59.433333333333337</v>
      </c>
      <c r="I76" s="279">
        <v>61.866666666666674</v>
      </c>
      <c r="J76" s="279">
        <v>63.333333333333336</v>
      </c>
      <c r="K76" s="277">
        <v>60.4</v>
      </c>
      <c r="L76" s="277">
        <v>56.5</v>
      </c>
      <c r="M76" s="277">
        <v>5.2100299999999997</v>
      </c>
    </row>
    <row r="77" spans="1:13">
      <c r="A77" s="301">
        <v>68</v>
      </c>
      <c r="B77" s="277" t="s">
        <v>95</v>
      </c>
      <c r="C77" s="277">
        <v>2248.6</v>
      </c>
      <c r="D77" s="279">
        <v>2259.2166666666667</v>
      </c>
      <c r="E77" s="279">
        <v>2215.4333333333334</v>
      </c>
      <c r="F77" s="279">
        <v>2182.2666666666669</v>
      </c>
      <c r="G77" s="279">
        <v>2138.4833333333336</v>
      </c>
      <c r="H77" s="279">
        <v>2292.3833333333332</v>
      </c>
      <c r="I77" s="279">
        <v>2336.166666666667</v>
      </c>
      <c r="J77" s="279">
        <v>2369.333333333333</v>
      </c>
      <c r="K77" s="277">
        <v>2303</v>
      </c>
      <c r="L77" s="277">
        <v>2226.0500000000002</v>
      </c>
      <c r="M77" s="277">
        <v>19.009309999999999</v>
      </c>
    </row>
    <row r="78" spans="1:13">
      <c r="A78" s="301">
        <v>69</v>
      </c>
      <c r="B78" s="277" t="s">
        <v>240</v>
      </c>
      <c r="C78" s="277">
        <v>339.3</v>
      </c>
      <c r="D78" s="279">
        <v>342.56666666666661</v>
      </c>
      <c r="E78" s="279">
        <v>331.13333333333321</v>
      </c>
      <c r="F78" s="279">
        <v>322.96666666666658</v>
      </c>
      <c r="G78" s="279">
        <v>311.53333333333319</v>
      </c>
      <c r="H78" s="279">
        <v>350.73333333333323</v>
      </c>
      <c r="I78" s="279">
        <v>362.16666666666663</v>
      </c>
      <c r="J78" s="279">
        <v>370.33333333333326</v>
      </c>
      <c r="K78" s="277">
        <v>354</v>
      </c>
      <c r="L78" s="277">
        <v>334.4</v>
      </c>
      <c r="M78" s="277">
        <v>1.8666</v>
      </c>
    </row>
    <row r="79" spans="1:13">
      <c r="A79" s="301">
        <v>70</v>
      </c>
      <c r="B79" s="277" t="s">
        <v>241</v>
      </c>
      <c r="C79" s="277">
        <v>1103.4000000000001</v>
      </c>
      <c r="D79" s="279">
        <v>1104.1333333333334</v>
      </c>
      <c r="E79" s="279">
        <v>1089.2666666666669</v>
      </c>
      <c r="F79" s="279">
        <v>1075.1333333333334</v>
      </c>
      <c r="G79" s="279">
        <v>1060.2666666666669</v>
      </c>
      <c r="H79" s="279">
        <v>1118.2666666666669</v>
      </c>
      <c r="I79" s="279">
        <v>1133.1333333333332</v>
      </c>
      <c r="J79" s="279">
        <v>1147.2666666666669</v>
      </c>
      <c r="K79" s="277">
        <v>1119</v>
      </c>
      <c r="L79" s="277">
        <v>1090</v>
      </c>
      <c r="M79" s="277">
        <v>0.72868999999999995</v>
      </c>
    </row>
    <row r="80" spans="1:13">
      <c r="A80" s="301">
        <v>71</v>
      </c>
      <c r="B80" s="277" t="s">
        <v>97</v>
      </c>
      <c r="C80" s="277">
        <v>1196.2</v>
      </c>
      <c r="D80" s="279">
        <v>1203.9333333333332</v>
      </c>
      <c r="E80" s="279">
        <v>1157.8666666666663</v>
      </c>
      <c r="F80" s="279">
        <v>1119.5333333333331</v>
      </c>
      <c r="G80" s="279">
        <v>1073.4666666666662</v>
      </c>
      <c r="H80" s="279">
        <v>1242.2666666666664</v>
      </c>
      <c r="I80" s="279">
        <v>1288.3333333333335</v>
      </c>
      <c r="J80" s="279">
        <v>1326.6666666666665</v>
      </c>
      <c r="K80" s="277">
        <v>1250</v>
      </c>
      <c r="L80" s="277">
        <v>1165.5999999999999</v>
      </c>
      <c r="M80" s="277">
        <v>13.426450000000001</v>
      </c>
    </row>
    <row r="81" spans="1:13">
      <c r="A81" s="301">
        <v>72</v>
      </c>
      <c r="B81" s="277" t="s">
        <v>98</v>
      </c>
      <c r="C81" s="277">
        <v>156.44999999999999</v>
      </c>
      <c r="D81" s="279">
        <v>158.23333333333332</v>
      </c>
      <c r="E81" s="279">
        <v>153.71666666666664</v>
      </c>
      <c r="F81" s="279">
        <v>150.98333333333332</v>
      </c>
      <c r="G81" s="279">
        <v>146.46666666666664</v>
      </c>
      <c r="H81" s="279">
        <v>160.96666666666664</v>
      </c>
      <c r="I81" s="279">
        <v>165.48333333333335</v>
      </c>
      <c r="J81" s="279">
        <v>168.21666666666664</v>
      </c>
      <c r="K81" s="277">
        <v>162.75</v>
      </c>
      <c r="L81" s="277">
        <v>155.5</v>
      </c>
      <c r="M81" s="277">
        <v>18.83426</v>
      </c>
    </row>
    <row r="82" spans="1:13">
      <c r="A82" s="301">
        <v>73</v>
      </c>
      <c r="B82" s="277" t="s">
        <v>99</v>
      </c>
      <c r="C82" s="277">
        <v>51.75</v>
      </c>
      <c r="D82" s="279">
        <v>52.4</v>
      </c>
      <c r="E82" s="279">
        <v>50.8</v>
      </c>
      <c r="F82" s="279">
        <v>49.85</v>
      </c>
      <c r="G82" s="279">
        <v>48.25</v>
      </c>
      <c r="H82" s="279">
        <v>53.349999999999994</v>
      </c>
      <c r="I82" s="279">
        <v>54.95</v>
      </c>
      <c r="J82" s="279">
        <v>55.899999999999991</v>
      </c>
      <c r="K82" s="277">
        <v>54</v>
      </c>
      <c r="L82" s="277">
        <v>51.45</v>
      </c>
      <c r="M82" s="277">
        <v>396.18659000000002</v>
      </c>
    </row>
    <row r="83" spans="1:13">
      <c r="A83" s="301">
        <v>74</v>
      </c>
      <c r="B83" s="277" t="s">
        <v>370</v>
      </c>
      <c r="C83" s="277">
        <v>126.85</v>
      </c>
      <c r="D83" s="279">
        <v>127.93333333333332</v>
      </c>
      <c r="E83" s="279">
        <v>125.06666666666663</v>
      </c>
      <c r="F83" s="279">
        <v>123.28333333333332</v>
      </c>
      <c r="G83" s="279">
        <v>120.41666666666663</v>
      </c>
      <c r="H83" s="279">
        <v>129.71666666666664</v>
      </c>
      <c r="I83" s="279">
        <v>132.58333333333334</v>
      </c>
      <c r="J83" s="279">
        <v>134.36666666666665</v>
      </c>
      <c r="K83" s="277">
        <v>130.80000000000001</v>
      </c>
      <c r="L83" s="277">
        <v>126.15</v>
      </c>
      <c r="M83" s="277">
        <v>11.13162</v>
      </c>
    </row>
    <row r="84" spans="1:13">
      <c r="A84" s="301">
        <v>75</v>
      </c>
      <c r="B84" s="277" t="s">
        <v>244</v>
      </c>
      <c r="C84" s="277">
        <v>74.7</v>
      </c>
      <c r="D84" s="279">
        <v>75.100000000000009</v>
      </c>
      <c r="E84" s="279">
        <v>72.800000000000011</v>
      </c>
      <c r="F84" s="279">
        <v>70.900000000000006</v>
      </c>
      <c r="G84" s="279">
        <v>68.600000000000009</v>
      </c>
      <c r="H84" s="279">
        <v>77.000000000000014</v>
      </c>
      <c r="I84" s="279">
        <v>79.3</v>
      </c>
      <c r="J84" s="279">
        <v>81.200000000000017</v>
      </c>
      <c r="K84" s="277">
        <v>77.400000000000006</v>
      </c>
      <c r="L84" s="277">
        <v>73.2</v>
      </c>
      <c r="M84" s="277">
        <v>29.3413</v>
      </c>
    </row>
    <row r="85" spans="1:13">
      <c r="A85" s="301">
        <v>76</v>
      </c>
      <c r="B85" s="277" t="s">
        <v>100</v>
      </c>
      <c r="C85" s="277">
        <v>82.3</v>
      </c>
      <c r="D85" s="279">
        <v>82.75</v>
      </c>
      <c r="E85" s="279">
        <v>81.55</v>
      </c>
      <c r="F85" s="279">
        <v>80.8</v>
      </c>
      <c r="G85" s="279">
        <v>79.599999999999994</v>
      </c>
      <c r="H85" s="279">
        <v>83.5</v>
      </c>
      <c r="I85" s="279">
        <v>84.699999999999989</v>
      </c>
      <c r="J85" s="279">
        <v>85.45</v>
      </c>
      <c r="K85" s="277">
        <v>83.95</v>
      </c>
      <c r="L85" s="277">
        <v>82</v>
      </c>
      <c r="M85" s="277">
        <v>101.36635</v>
      </c>
    </row>
    <row r="86" spans="1:13">
      <c r="A86" s="301">
        <v>77</v>
      </c>
      <c r="B86" s="277" t="s">
        <v>245</v>
      </c>
      <c r="C86" s="277">
        <v>119.6</v>
      </c>
      <c r="D86" s="279">
        <v>120.63333333333333</v>
      </c>
      <c r="E86" s="279">
        <v>117.66666666666666</v>
      </c>
      <c r="F86" s="279">
        <v>115.73333333333333</v>
      </c>
      <c r="G86" s="279">
        <v>112.76666666666667</v>
      </c>
      <c r="H86" s="279">
        <v>122.56666666666665</v>
      </c>
      <c r="I86" s="279">
        <v>125.53333333333332</v>
      </c>
      <c r="J86" s="279">
        <v>127.46666666666664</v>
      </c>
      <c r="K86" s="277">
        <v>123.6</v>
      </c>
      <c r="L86" s="277">
        <v>118.7</v>
      </c>
      <c r="M86" s="277">
        <v>1.7389699999999999</v>
      </c>
    </row>
    <row r="87" spans="1:13">
      <c r="A87" s="301">
        <v>78</v>
      </c>
      <c r="B87" s="277" t="s">
        <v>101</v>
      </c>
      <c r="C87" s="277">
        <v>474.35</v>
      </c>
      <c r="D87" s="279">
        <v>479.3</v>
      </c>
      <c r="E87" s="279">
        <v>467.1</v>
      </c>
      <c r="F87" s="279">
        <v>459.85</v>
      </c>
      <c r="G87" s="279">
        <v>447.65000000000003</v>
      </c>
      <c r="H87" s="279">
        <v>486.55</v>
      </c>
      <c r="I87" s="279">
        <v>498.74999999999994</v>
      </c>
      <c r="J87" s="279">
        <v>506</v>
      </c>
      <c r="K87" s="277">
        <v>491.5</v>
      </c>
      <c r="L87" s="277">
        <v>472.05</v>
      </c>
      <c r="M87" s="277">
        <v>26.447800000000001</v>
      </c>
    </row>
    <row r="88" spans="1:13">
      <c r="A88" s="301">
        <v>79</v>
      </c>
      <c r="B88" s="277" t="s">
        <v>103</v>
      </c>
      <c r="C88" s="277">
        <v>23.35</v>
      </c>
      <c r="D88" s="279">
        <v>23.5</v>
      </c>
      <c r="E88" s="279">
        <v>23.05</v>
      </c>
      <c r="F88" s="279">
        <v>22.75</v>
      </c>
      <c r="G88" s="279">
        <v>22.3</v>
      </c>
      <c r="H88" s="279">
        <v>23.8</v>
      </c>
      <c r="I88" s="279">
        <v>24.250000000000004</v>
      </c>
      <c r="J88" s="279">
        <v>24.55</v>
      </c>
      <c r="K88" s="277">
        <v>23.95</v>
      </c>
      <c r="L88" s="277">
        <v>23.2</v>
      </c>
      <c r="M88" s="277">
        <v>49.719000000000001</v>
      </c>
    </row>
    <row r="89" spans="1:13">
      <c r="A89" s="301">
        <v>80</v>
      </c>
      <c r="B89" s="277" t="s">
        <v>246</v>
      </c>
      <c r="C89" s="277">
        <v>528.95000000000005</v>
      </c>
      <c r="D89" s="279">
        <v>527.63333333333333</v>
      </c>
      <c r="E89" s="279">
        <v>520.06666666666661</v>
      </c>
      <c r="F89" s="279">
        <v>511.18333333333328</v>
      </c>
      <c r="G89" s="279">
        <v>503.61666666666656</v>
      </c>
      <c r="H89" s="279">
        <v>536.51666666666665</v>
      </c>
      <c r="I89" s="279">
        <v>544.08333333333348</v>
      </c>
      <c r="J89" s="279">
        <v>552.9666666666667</v>
      </c>
      <c r="K89" s="277">
        <v>535.20000000000005</v>
      </c>
      <c r="L89" s="277">
        <v>518.75</v>
      </c>
      <c r="M89" s="277">
        <v>1.0218400000000001</v>
      </c>
    </row>
    <row r="90" spans="1:13">
      <c r="A90" s="301">
        <v>81</v>
      </c>
      <c r="B90" s="277" t="s">
        <v>104</v>
      </c>
      <c r="C90" s="277">
        <v>682.15</v>
      </c>
      <c r="D90" s="279">
        <v>688.61666666666679</v>
      </c>
      <c r="E90" s="279">
        <v>673.23333333333358</v>
      </c>
      <c r="F90" s="279">
        <v>664.31666666666683</v>
      </c>
      <c r="G90" s="279">
        <v>648.93333333333362</v>
      </c>
      <c r="H90" s="279">
        <v>697.53333333333353</v>
      </c>
      <c r="I90" s="279">
        <v>712.91666666666674</v>
      </c>
      <c r="J90" s="279">
        <v>721.83333333333348</v>
      </c>
      <c r="K90" s="277">
        <v>704</v>
      </c>
      <c r="L90" s="277">
        <v>679.7</v>
      </c>
      <c r="M90" s="277">
        <v>19.887589999999999</v>
      </c>
    </row>
    <row r="91" spans="1:13">
      <c r="A91" s="301">
        <v>82</v>
      </c>
      <c r="B91" s="277" t="s">
        <v>247</v>
      </c>
      <c r="C91" s="277">
        <v>383.55</v>
      </c>
      <c r="D91" s="279">
        <v>382.56666666666661</v>
      </c>
      <c r="E91" s="279">
        <v>378.13333333333321</v>
      </c>
      <c r="F91" s="279">
        <v>372.71666666666658</v>
      </c>
      <c r="G91" s="279">
        <v>368.28333333333319</v>
      </c>
      <c r="H91" s="279">
        <v>387.98333333333323</v>
      </c>
      <c r="I91" s="279">
        <v>392.41666666666663</v>
      </c>
      <c r="J91" s="279">
        <v>397.83333333333326</v>
      </c>
      <c r="K91" s="277">
        <v>387</v>
      </c>
      <c r="L91" s="277">
        <v>377.15</v>
      </c>
      <c r="M91" s="277">
        <v>0.54598000000000002</v>
      </c>
    </row>
    <row r="92" spans="1:13">
      <c r="A92" s="301">
        <v>83</v>
      </c>
      <c r="B92" s="277" t="s">
        <v>248</v>
      </c>
      <c r="C92" s="277">
        <v>849.15</v>
      </c>
      <c r="D92" s="279">
        <v>866.7166666666667</v>
      </c>
      <c r="E92" s="279">
        <v>822.43333333333339</v>
      </c>
      <c r="F92" s="279">
        <v>795.7166666666667</v>
      </c>
      <c r="G92" s="279">
        <v>751.43333333333339</v>
      </c>
      <c r="H92" s="279">
        <v>893.43333333333339</v>
      </c>
      <c r="I92" s="279">
        <v>937.7166666666667</v>
      </c>
      <c r="J92" s="279">
        <v>964.43333333333339</v>
      </c>
      <c r="K92" s="277">
        <v>911</v>
      </c>
      <c r="L92" s="277">
        <v>840</v>
      </c>
      <c r="M92" s="277">
        <v>19.837540000000001</v>
      </c>
    </row>
    <row r="93" spans="1:13">
      <c r="A93" s="301">
        <v>84</v>
      </c>
      <c r="B93" s="277" t="s">
        <v>105</v>
      </c>
      <c r="C93" s="277">
        <v>750.1</v>
      </c>
      <c r="D93" s="279">
        <v>754.41666666666663</v>
      </c>
      <c r="E93" s="279">
        <v>740.88333333333321</v>
      </c>
      <c r="F93" s="279">
        <v>731.66666666666663</v>
      </c>
      <c r="G93" s="279">
        <v>718.13333333333321</v>
      </c>
      <c r="H93" s="279">
        <v>763.63333333333321</v>
      </c>
      <c r="I93" s="279">
        <v>777.16666666666674</v>
      </c>
      <c r="J93" s="279">
        <v>786.38333333333321</v>
      </c>
      <c r="K93" s="277">
        <v>767.95</v>
      </c>
      <c r="L93" s="277">
        <v>745.2</v>
      </c>
      <c r="M93" s="277">
        <v>15.007</v>
      </c>
    </row>
    <row r="94" spans="1:13">
      <c r="A94" s="301">
        <v>85</v>
      </c>
      <c r="B94" s="277" t="s">
        <v>250</v>
      </c>
      <c r="C94" s="277">
        <v>184.55</v>
      </c>
      <c r="D94" s="279">
        <v>183</v>
      </c>
      <c r="E94" s="279">
        <v>181.05</v>
      </c>
      <c r="F94" s="279">
        <v>177.55</v>
      </c>
      <c r="G94" s="279">
        <v>175.60000000000002</v>
      </c>
      <c r="H94" s="279">
        <v>186.5</v>
      </c>
      <c r="I94" s="279">
        <v>188.45</v>
      </c>
      <c r="J94" s="279">
        <v>191.95</v>
      </c>
      <c r="K94" s="277">
        <v>184.95</v>
      </c>
      <c r="L94" s="277">
        <v>179.5</v>
      </c>
      <c r="M94" s="277">
        <v>5.71488</v>
      </c>
    </row>
    <row r="95" spans="1:13">
      <c r="A95" s="301">
        <v>86</v>
      </c>
      <c r="B95" s="277" t="s">
        <v>386</v>
      </c>
      <c r="C95" s="277">
        <v>291.95</v>
      </c>
      <c r="D95" s="279">
        <v>293.7</v>
      </c>
      <c r="E95" s="279">
        <v>288.45</v>
      </c>
      <c r="F95" s="279">
        <v>284.95</v>
      </c>
      <c r="G95" s="279">
        <v>279.7</v>
      </c>
      <c r="H95" s="279">
        <v>297.2</v>
      </c>
      <c r="I95" s="279">
        <v>302.45</v>
      </c>
      <c r="J95" s="279">
        <v>305.95</v>
      </c>
      <c r="K95" s="277">
        <v>298.95</v>
      </c>
      <c r="L95" s="277">
        <v>290.2</v>
      </c>
      <c r="M95" s="277">
        <v>6.5725800000000003</v>
      </c>
    </row>
    <row r="96" spans="1:13">
      <c r="A96" s="301">
        <v>87</v>
      </c>
      <c r="B96" s="277" t="s">
        <v>106</v>
      </c>
      <c r="C96" s="277">
        <v>684.15</v>
      </c>
      <c r="D96" s="279">
        <v>689.06666666666661</v>
      </c>
      <c r="E96" s="279">
        <v>676.23333333333323</v>
      </c>
      <c r="F96" s="279">
        <v>668.31666666666661</v>
      </c>
      <c r="G96" s="279">
        <v>655.48333333333323</v>
      </c>
      <c r="H96" s="279">
        <v>696.98333333333323</v>
      </c>
      <c r="I96" s="279">
        <v>709.81666666666672</v>
      </c>
      <c r="J96" s="279">
        <v>717.73333333333323</v>
      </c>
      <c r="K96" s="277">
        <v>701.9</v>
      </c>
      <c r="L96" s="277">
        <v>681.15</v>
      </c>
      <c r="M96" s="277">
        <v>11.07005</v>
      </c>
    </row>
    <row r="97" spans="1:13">
      <c r="A97" s="301">
        <v>88</v>
      </c>
      <c r="B97" s="277" t="s">
        <v>108</v>
      </c>
      <c r="C97" s="277">
        <v>860</v>
      </c>
      <c r="D97" s="279">
        <v>865.7166666666667</v>
      </c>
      <c r="E97" s="279">
        <v>827.73333333333335</v>
      </c>
      <c r="F97" s="279">
        <v>795.4666666666667</v>
      </c>
      <c r="G97" s="279">
        <v>757.48333333333335</v>
      </c>
      <c r="H97" s="279">
        <v>897.98333333333335</v>
      </c>
      <c r="I97" s="279">
        <v>935.9666666666667</v>
      </c>
      <c r="J97" s="279">
        <v>968.23333333333335</v>
      </c>
      <c r="K97" s="277">
        <v>903.7</v>
      </c>
      <c r="L97" s="277">
        <v>833.45</v>
      </c>
      <c r="M97" s="277">
        <v>156.48849000000001</v>
      </c>
    </row>
    <row r="98" spans="1:13">
      <c r="A98" s="301">
        <v>89</v>
      </c>
      <c r="B98" s="277" t="s">
        <v>109</v>
      </c>
      <c r="C98" s="277">
        <v>1947.2</v>
      </c>
      <c r="D98" s="279">
        <v>1968.4833333333333</v>
      </c>
      <c r="E98" s="279">
        <v>1916.9666666666667</v>
      </c>
      <c r="F98" s="279">
        <v>1886.7333333333333</v>
      </c>
      <c r="G98" s="279">
        <v>1835.2166666666667</v>
      </c>
      <c r="H98" s="279">
        <v>1998.7166666666667</v>
      </c>
      <c r="I98" s="279">
        <v>2050.2333333333336</v>
      </c>
      <c r="J98" s="279">
        <v>2080.4666666666667</v>
      </c>
      <c r="K98" s="277">
        <v>2020</v>
      </c>
      <c r="L98" s="277">
        <v>1938.25</v>
      </c>
      <c r="M98" s="277">
        <v>51.702669999999998</v>
      </c>
    </row>
    <row r="99" spans="1:13">
      <c r="A99" s="301">
        <v>90</v>
      </c>
      <c r="B99" s="277" t="s">
        <v>252</v>
      </c>
      <c r="C99" s="277">
        <v>2275.65</v>
      </c>
      <c r="D99" s="279">
        <v>2290.4166666666665</v>
      </c>
      <c r="E99" s="279">
        <v>2255.333333333333</v>
      </c>
      <c r="F99" s="279">
        <v>2235.0166666666664</v>
      </c>
      <c r="G99" s="279">
        <v>2199.9333333333329</v>
      </c>
      <c r="H99" s="279">
        <v>2310.7333333333331</v>
      </c>
      <c r="I99" s="279">
        <v>2345.8166666666662</v>
      </c>
      <c r="J99" s="279">
        <v>2366.1333333333332</v>
      </c>
      <c r="K99" s="277">
        <v>2325.5</v>
      </c>
      <c r="L99" s="277">
        <v>2270.1</v>
      </c>
      <c r="M99" s="277">
        <v>2.33114</v>
      </c>
    </row>
    <row r="100" spans="1:13">
      <c r="A100" s="301">
        <v>91</v>
      </c>
      <c r="B100" s="277" t="s">
        <v>110</v>
      </c>
      <c r="C100" s="277">
        <v>1169.25</v>
      </c>
      <c r="D100" s="279">
        <v>1183.4166666666667</v>
      </c>
      <c r="E100" s="279">
        <v>1149.8333333333335</v>
      </c>
      <c r="F100" s="279">
        <v>1130.4166666666667</v>
      </c>
      <c r="G100" s="279">
        <v>1096.8333333333335</v>
      </c>
      <c r="H100" s="279">
        <v>1202.8333333333335</v>
      </c>
      <c r="I100" s="279">
        <v>1236.416666666667</v>
      </c>
      <c r="J100" s="279">
        <v>1255.8333333333335</v>
      </c>
      <c r="K100" s="277">
        <v>1217</v>
      </c>
      <c r="L100" s="277">
        <v>1164</v>
      </c>
      <c r="M100" s="277">
        <v>141.23569000000001</v>
      </c>
    </row>
    <row r="101" spans="1:13">
      <c r="A101" s="301">
        <v>92</v>
      </c>
      <c r="B101" s="277" t="s">
        <v>253</v>
      </c>
      <c r="C101" s="277">
        <v>561.5</v>
      </c>
      <c r="D101" s="279">
        <v>565.18333333333328</v>
      </c>
      <c r="E101" s="279">
        <v>556.36666666666656</v>
      </c>
      <c r="F101" s="279">
        <v>551.23333333333323</v>
      </c>
      <c r="G101" s="279">
        <v>542.41666666666652</v>
      </c>
      <c r="H101" s="279">
        <v>570.31666666666661</v>
      </c>
      <c r="I101" s="279">
        <v>579.13333333333344</v>
      </c>
      <c r="J101" s="279">
        <v>584.26666666666665</v>
      </c>
      <c r="K101" s="277">
        <v>574</v>
      </c>
      <c r="L101" s="277">
        <v>560.04999999999995</v>
      </c>
      <c r="M101" s="277">
        <v>17.730350000000001</v>
      </c>
    </row>
    <row r="102" spans="1:13">
      <c r="A102" s="301">
        <v>93</v>
      </c>
      <c r="B102" s="277" t="s">
        <v>111</v>
      </c>
      <c r="C102" s="277">
        <v>3314.3</v>
      </c>
      <c r="D102" s="279">
        <v>3327.9833333333336</v>
      </c>
      <c r="E102" s="279">
        <v>3276.416666666667</v>
      </c>
      <c r="F102" s="279">
        <v>3238.5333333333333</v>
      </c>
      <c r="G102" s="279">
        <v>3186.9666666666667</v>
      </c>
      <c r="H102" s="279">
        <v>3365.8666666666672</v>
      </c>
      <c r="I102" s="279">
        <v>3417.4333333333338</v>
      </c>
      <c r="J102" s="279">
        <v>3455.3166666666675</v>
      </c>
      <c r="K102" s="277">
        <v>3379.55</v>
      </c>
      <c r="L102" s="277">
        <v>3290.1</v>
      </c>
      <c r="M102" s="277">
        <v>18.173400000000001</v>
      </c>
    </row>
    <row r="103" spans="1:13">
      <c r="A103" s="301">
        <v>94</v>
      </c>
      <c r="B103" s="277" t="s">
        <v>112</v>
      </c>
      <c r="C103" s="277">
        <v>467.2</v>
      </c>
      <c r="D103" s="279">
        <v>466.71666666666664</v>
      </c>
      <c r="E103" s="279">
        <v>465.5333333333333</v>
      </c>
      <c r="F103" s="279">
        <v>463.86666666666667</v>
      </c>
      <c r="G103" s="279">
        <v>462.68333333333334</v>
      </c>
      <c r="H103" s="279">
        <v>468.38333333333327</v>
      </c>
      <c r="I103" s="279">
        <v>469.56666666666655</v>
      </c>
      <c r="J103" s="279">
        <v>471.23333333333323</v>
      </c>
      <c r="K103" s="277">
        <v>467.9</v>
      </c>
      <c r="L103" s="277">
        <v>465.05</v>
      </c>
      <c r="M103" s="277">
        <v>1.35189</v>
      </c>
    </row>
    <row r="104" spans="1:13">
      <c r="A104" s="301">
        <v>95</v>
      </c>
      <c r="B104" s="277" t="s">
        <v>114</v>
      </c>
      <c r="C104" s="277">
        <v>173.65</v>
      </c>
      <c r="D104" s="279">
        <v>174.5333333333333</v>
      </c>
      <c r="E104" s="279">
        <v>170.81666666666661</v>
      </c>
      <c r="F104" s="279">
        <v>167.98333333333329</v>
      </c>
      <c r="G104" s="279">
        <v>164.26666666666659</v>
      </c>
      <c r="H104" s="279">
        <v>177.36666666666662</v>
      </c>
      <c r="I104" s="279">
        <v>181.08333333333331</v>
      </c>
      <c r="J104" s="279">
        <v>183.91666666666663</v>
      </c>
      <c r="K104" s="277">
        <v>178.25</v>
      </c>
      <c r="L104" s="277">
        <v>171.7</v>
      </c>
      <c r="M104" s="277">
        <v>198.13786999999999</v>
      </c>
    </row>
    <row r="105" spans="1:13">
      <c r="A105" s="301">
        <v>96</v>
      </c>
      <c r="B105" s="277" t="s">
        <v>115</v>
      </c>
      <c r="C105" s="277">
        <v>164.05</v>
      </c>
      <c r="D105" s="279">
        <v>166.38333333333333</v>
      </c>
      <c r="E105" s="279">
        <v>160.56666666666666</v>
      </c>
      <c r="F105" s="279">
        <v>157.08333333333334</v>
      </c>
      <c r="G105" s="279">
        <v>151.26666666666668</v>
      </c>
      <c r="H105" s="279">
        <v>169.86666666666665</v>
      </c>
      <c r="I105" s="279">
        <v>175.68333333333331</v>
      </c>
      <c r="J105" s="279">
        <v>179.16666666666663</v>
      </c>
      <c r="K105" s="277">
        <v>172.2</v>
      </c>
      <c r="L105" s="277">
        <v>162.9</v>
      </c>
      <c r="M105" s="277">
        <v>72.303839999999994</v>
      </c>
    </row>
    <row r="106" spans="1:13">
      <c r="A106" s="301">
        <v>97</v>
      </c>
      <c r="B106" s="277" t="s">
        <v>116</v>
      </c>
      <c r="C106" s="277">
        <v>2152.5500000000002</v>
      </c>
      <c r="D106" s="279">
        <v>2157.7666666666669</v>
      </c>
      <c r="E106" s="279">
        <v>2135.8333333333339</v>
      </c>
      <c r="F106" s="279">
        <v>2119.1166666666672</v>
      </c>
      <c r="G106" s="279">
        <v>2097.1833333333343</v>
      </c>
      <c r="H106" s="279">
        <v>2174.4833333333336</v>
      </c>
      <c r="I106" s="279">
        <v>2196.416666666667</v>
      </c>
      <c r="J106" s="279">
        <v>2213.1333333333332</v>
      </c>
      <c r="K106" s="277">
        <v>2179.6999999999998</v>
      </c>
      <c r="L106" s="277">
        <v>2141.0500000000002</v>
      </c>
      <c r="M106" s="277">
        <v>23.444400000000002</v>
      </c>
    </row>
    <row r="107" spans="1:13">
      <c r="A107" s="301">
        <v>98</v>
      </c>
      <c r="B107" s="277" t="s">
        <v>254</v>
      </c>
      <c r="C107" s="277">
        <v>207.5</v>
      </c>
      <c r="D107" s="279">
        <v>210.69999999999996</v>
      </c>
      <c r="E107" s="279">
        <v>202.99999999999991</v>
      </c>
      <c r="F107" s="279">
        <v>198.49999999999994</v>
      </c>
      <c r="G107" s="279">
        <v>190.7999999999999</v>
      </c>
      <c r="H107" s="279">
        <v>215.19999999999993</v>
      </c>
      <c r="I107" s="279">
        <v>222.89999999999998</v>
      </c>
      <c r="J107" s="279">
        <v>227.39999999999995</v>
      </c>
      <c r="K107" s="277">
        <v>218.4</v>
      </c>
      <c r="L107" s="277">
        <v>206.2</v>
      </c>
      <c r="M107" s="277">
        <v>11.19772</v>
      </c>
    </row>
    <row r="108" spans="1:13">
      <c r="A108" s="301">
        <v>99</v>
      </c>
      <c r="B108" s="277" t="s">
        <v>255</v>
      </c>
      <c r="C108" s="277">
        <v>31.2</v>
      </c>
      <c r="D108" s="279">
        <v>31.5</v>
      </c>
      <c r="E108" s="279">
        <v>30.75</v>
      </c>
      <c r="F108" s="279">
        <v>30.3</v>
      </c>
      <c r="G108" s="279">
        <v>29.55</v>
      </c>
      <c r="H108" s="279">
        <v>31.95</v>
      </c>
      <c r="I108" s="279">
        <v>32.700000000000003</v>
      </c>
      <c r="J108" s="279">
        <v>33.15</v>
      </c>
      <c r="K108" s="277">
        <v>32.25</v>
      </c>
      <c r="L108" s="277">
        <v>31.05</v>
      </c>
      <c r="M108" s="277">
        <v>4.9824900000000003</v>
      </c>
    </row>
    <row r="109" spans="1:13">
      <c r="A109" s="301">
        <v>100</v>
      </c>
      <c r="B109" s="277" t="s">
        <v>117</v>
      </c>
      <c r="C109" s="277">
        <v>151.5</v>
      </c>
      <c r="D109" s="279">
        <v>153.11666666666667</v>
      </c>
      <c r="E109" s="279">
        <v>148.38333333333335</v>
      </c>
      <c r="F109" s="279">
        <v>145.26666666666668</v>
      </c>
      <c r="G109" s="279">
        <v>140.53333333333336</v>
      </c>
      <c r="H109" s="279">
        <v>156.23333333333335</v>
      </c>
      <c r="I109" s="279">
        <v>160.9666666666667</v>
      </c>
      <c r="J109" s="279">
        <v>164.08333333333334</v>
      </c>
      <c r="K109" s="277">
        <v>157.85</v>
      </c>
      <c r="L109" s="277">
        <v>150</v>
      </c>
      <c r="M109" s="277">
        <v>141.47524999999999</v>
      </c>
    </row>
    <row r="110" spans="1:13">
      <c r="A110" s="301">
        <v>101</v>
      </c>
      <c r="B110" s="277" t="s">
        <v>258</v>
      </c>
      <c r="C110" s="277">
        <v>231.55</v>
      </c>
      <c r="D110" s="279">
        <v>234.68333333333331</v>
      </c>
      <c r="E110" s="279">
        <v>224.86666666666662</v>
      </c>
      <c r="F110" s="279">
        <v>218.18333333333331</v>
      </c>
      <c r="G110" s="279">
        <v>208.36666666666662</v>
      </c>
      <c r="H110" s="279">
        <v>241.36666666666662</v>
      </c>
      <c r="I110" s="279">
        <v>251.18333333333328</v>
      </c>
      <c r="J110" s="279">
        <v>257.86666666666662</v>
      </c>
      <c r="K110" s="277">
        <v>244.5</v>
      </c>
      <c r="L110" s="277">
        <v>228</v>
      </c>
      <c r="M110" s="277">
        <v>7.2793099999999997</v>
      </c>
    </row>
    <row r="111" spans="1:13">
      <c r="A111" s="301">
        <v>102</v>
      </c>
      <c r="B111" s="277" t="s">
        <v>118</v>
      </c>
      <c r="C111" s="277">
        <v>391</v>
      </c>
      <c r="D111" s="279">
        <v>396.68333333333334</v>
      </c>
      <c r="E111" s="279">
        <v>383.4666666666667</v>
      </c>
      <c r="F111" s="279">
        <v>375.93333333333334</v>
      </c>
      <c r="G111" s="279">
        <v>362.7166666666667</v>
      </c>
      <c r="H111" s="279">
        <v>404.2166666666667</v>
      </c>
      <c r="I111" s="279">
        <v>417.43333333333328</v>
      </c>
      <c r="J111" s="279">
        <v>424.9666666666667</v>
      </c>
      <c r="K111" s="277">
        <v>409.9</v>
      </c>
      <c r="L111" s="277">
        <v>389.15</v>
      </c>
      <c r="M111" s="277">
        <v>342.38713000000001</v>
      </c>
    </row>
    <row r="112" spans="1:13">
      <c r="A112" s="301">
        <v>103</v>
      </c>
      <c r="B112" s="277" t="s">
        <v>256</v>
      </c>
      <c r="C112" s="277">
        <v>1250.6500000000001</v>
      </c>
      <c r="D112" s="279">
        <v>1244.6333333333334</v>
      </c>
      <c r="E112" s="279">
        <v>1234.0666666666668</v>
      </c>
      <c r="F112" s="279">
        <v>1217.4833333333333</v>
      </c>
      <c r="G112" s="279">
        <v>1206.9166666666667</v>
      </c>
      <c r="H112" s="279">
        <v>1261.2166666666669</v>
      </c>
      <c r="I112" s="279">
        <v>1271.7833333333335</v>
      </c>
      <c r="J112" s="279">
        <v>1288.366666666667</v>
      </c>
      <c r="K112" s="277">
        <v>1255.2</v>
      </c>
      <c r="L112" s="277">
        <v>1228.05</v>
      </c>
      <c r="M112" s="277">
        <v>4.0045599999999997</v>
      </c>
    </row>
    <row r="113" spans="1:13">
      <c r="A113" s="301">
        <v>104</v>
      </c>
      <c r="B113" s="277" t="s">
        <v>119</v>
      </c>
      <c r="C113" s="277">
        <v>418.8</v>
      </c>
      <c r="D113" s="279">
        <v>420.61666666666662</v>
      </c>
      <c r="E113" s="279">
        <v>412.23333333333323</v>
      </c>
      <c r="F113" s="279">
        <v>405.66666666666663</v>
      </c>
      <c r="G113" s="279">
        <v>397.28333333333325</v>
      </c>
      <c r="H113" s="279">
        <v>427.18333333333322</v>
      </c>
      <c r="I113" s="279">
        <v>435.56666666666655</v>
      </c>
      <c r="J113" s="279">
        <v>442.13333333333321</v>
      </c>
      <c r="K113" s="277">
        <v>429</v>
      </c>
      <c r="L113" s="277">
        <v>414.05</v>
      </c>
      <c r="M113" s="277">
        <v>11.16653</v>
      </c>
    </row>
    <row r="114" spans="1:13">
      <c r="A114" s="301">
        <v>105</v>
      </c>
      <c r="B114" s="277" t="s">
        <v>257</v>
      </c>
      <c r="C114" s="277">
        <v>33.549999999999997</v>
      </c>
      <c r="D114" s="279">
        <v>33.966666666666669</v>
      </c>
      <c r="E114" s="279">
        <v>32.933333333333337</v>
      </c>
      <c r="F114" s="279">
        <v>32.31666666666667</v>
      </c>
      <c r="G114" s="279">
        <v>31.283333333333339</v>
      </c>
      <c r="H114" s="279">
        <v>34.583333333333336</v>
      </c>
      <c r="I114" s="279">
        <v>35.616666666666667</v>
      </c>
      <c r="J114" s="279">
        <v>36.233333333333334</v>
      </c>
      <c r="K114" s="277">
        <v>35</v>
      </c>
      <c r="L114" s="277">
        <v>33.35</v>
      </c>
      <c r="M114" s="277">
        <v>6.7313000000000001</v>
      </c>
    </row>
    <row r="115" spans="1:13">
      <c r="A115" s="301">
        <v>106</v>
      </c>
      <c r="B115" s="277" t="s">
        <v>120</v>
      </c>
      <c r="C115" s="277">
        <v>8</v>
      </c>
      <c r="D115" s="279">
        <v>8.0833333333333339</v>
      </c>
      <c r="E115" s="279">
        <v>7.8166666666666682</v>
      </c>
      <c r="F115" s="279">
        <v>7.6333333333333346</v>
      </c>
      <c r="G115" s="279">
        <v>7.3666666666666689</v>
      </c>
      <c r="H115" s="279">
        <v>8.2666666666666675</v>
      </c>
      <c r="I115" s="279">
        <v>8.5333333333333332</v>
      </c>
      <c r="J115" s="279">
        <v>8.7166666666666668</v>
      </c>
      <c r="K115" s="277">
        <v>8.35</v>
      </c>
      <c r="L115" s="277">
        <v>7.9</v>
      </c>
      <c r="M115" s="277">
        <v>1883.28045</v>
      </c>
    </row>
    <row r="116" spans="1:13">
      <c r="A116" s="301">
        <v>107</v>
      </c>
      <c r="B116" s="277" t="s">
        <v>121</v>
      </c>
      <c r="C116" s="277">
        <v>30.05</v>
      </c>
      <c r="D116" s="279">
        <v>30.466666666666669</v>
      </c>
      <c r="E116" s="279">
        <v>29.333333333333336</v>
      </c>
      <c r="F116" s="279">
        <v>28.616666666666667</v>
      </c>
      <c r="G116" s="279">
        <v>27.483333333333334</v>
      </c>
      <c r="H116" s="279">
        <v>31.183333333333337</v>
      </c>
      <c r="I116" s="279">
        <v>32.31666666666667</v>
      </c>
      <c r="J116" s="279">
        <v>33.033333333333339</v>
      </c>
      <c r="K116" s="277">
        <v>31.6</v>
      </c>
      <c r="L116" s="277">
        <v>29.75</v>
      </c>
      <c r="M116" s="277">
        <v>218.98391000000001</v>
      </c>
    </row>
    <row r="117" spans="1:13">
      <c r="A117" s="301">
        <v>108</v>
      </c>
      <c r="B117" s="277" t="s">
        <v>122</v>
      </c>
      <c r="C117" s="277">
        <v>374.55</v>
      </c>
      <c r="D117" s="279">
        <v>375.68333333333334</v>
      </c>
      <c r="E117" s="279">
        <v>370.86666666666667</v>
      </c>
      <c r="F117" s="279">
        <v>367.18333333333334</v>
      </c>
      <c r="G117" s="279">
        <v>362.36666666666667</v>
      </c>
      <c r="H117" s="279">
        <v>379.36666666666667</v>
      </c>
      <c r="I117" s="279">
        <v>384.18333333333339</v>
      </c>
      <c r="J117" s="279">
        <v>387.86666666666667</v>
      </c>
      <c r="K117" s="277">
        <v>380.5</v>
      </c>
      <c r="L117" s="277">
        <v>372</v>
      </c>
      <c r="M117" s="277">
        <v>37.703620000000001</v>
      </c>
    </row>
    <row r="118" spans="1:13">
      <c r="A118" s="301">
        <v>109</v>
      </c>
      <c r="B118" s="277" t="s">
        <v>260</v>
      </c>
      <c r="C118" s="277">
        <v>93.4</v>
      </c>
      <c r="D118" s="279">
        <v>94.366666666666674</v>
      </c>
      <c r="E118" s="279">
        <v>92.033333333333346</v>
      </c>
      <c r="F118" s="279">
        <v>90.666666666666671</v>
      </c>
      <c r="G118" s="279">
        <v>88.333333333333343</v>
      </c>
      <c r="H118" s="279">
        <v>95.733333333333348</v>
      </c>
      <c r="I118" s="279">
        <v>98.066666666666663</v>
      </c>
      <c r="J118" s="279">
        <v>99.433333333333351</v>
      </c>
      <c r="K118" s="277">
        <v>96.7</v>
      </c>
      <c r="L118" s="277">
        <v>93</v>
      </c>
      <c r="M118" s="277">
        <v>7.6875299999999998</v>
      </c>
    </row>
    <row r="119" spans="1:13">
      <c r="A119" s="301">
        <v>110</v>
      </c>
      <c r="B119" s="277" t="s">
        <v>123</v>
      </c>
      <c r="C119" s="277">
        <v>1305.45</v>
      </c>
      <c r="D119" s="279">
        <v>1322.8166666666666</v>
      </c>
      <c r="E119" s="279">
        <v>1280.6333333333332</v>
      </c>
      <c r="F119" s="279">
        <v>1255.8166666666666</v>
      </c>
      <c r="G119" s="279">
        <v>1213.6333333333332</v>
      </c>
      <c r="H119" s="279">
        <v>1347.6333333333332</v>
      </c>
      <c r="I119" s="279">
        <v>1389.8166666666666</v>
      </c>
      <c r="J119" s="279">
        <v>1414.6333333333332</v>
      </c>
      <c r="K119" s="277">
        <v>1365</v>
      </c>
      <c r="L119" s="277">
        <v>1298</v>
      </c>
      <c r="M119" s="277">
        <v>10.89592</v>
      </c>
    </row>
    <row r="120" spans="1:13">
      <c r="A120" s="301">
        <v>111</v>
      </c>
      <c r="B120" s="277" t="s">
        <v>124</v>
      </c>
      <c r="C120" s="277">
        <v>598</v>
      </c>
      <c r="D120" s="279">
        <v>607.94999999999993</v>
      </c>
      <c r="E120" s="279">
        <v>583.39999999999986</v>
      </c>
      <c r="F120" s="279">
        <v>568.79999999999995</v>
      </c>
      <c r="G120" s="279">
        <v>544.24999999999989</v>
      </c>
      <c r="H120" s="279">
        <v>622.54999999999984</v>
      </c>
      <c r="I120" s="279">
        <v>647.0999999999998</v>
      </c>
      <c r="J120" s="279">
        <v>661.69999999999982</v>
      </c>
      <c r="K120" s="277">
        <v>632.5</v>
      </c>
      <c r="L120" s="277">
        <v>593.35</v>
      </c>
      <c r="M120" s="277">
        <v>147.2859</v>
      </c>
    </row>
    <row r="121" spans="1:13">
      <c r="A121" s="301">
        <v>112</v>
      </c>
      <c r="B121" s="277" t="s">
        <v>125</v>
      </c>
      <c r="C121" s="277">
        <v>180.9</v>
      </c>
      <c r="D121" s="279">
        <v>184.46666666666667</v>
      </c>
      <c r="E121" s="279">
        <v>173.93333333333334</v>
      </c>
      <c r="F121" s="279">
        <v>166.96666666666667</v>
      </c>
      <c r="G121" s="279">
        <v>156.43333333333334</v>
      </c>
      <c r="H121" s="279">
        <v>191.43333333333334</v>
      </c>
      <c r="I121" s="279">
        <v>201.9666666666667</v>
      </c>
      <c r="J121" s="279">
        <v>208.93333333333334</v>
      </c>
      <c r="K121" s="277">
        <v>195</v>
      </c>
      <c r="L121" s="277">
        <v>177.5</v>
      </c>
      <c r="M121" s="277">
        <v>131.78838999999999</v>
      </c>
    </row>
    <row r="122" spans="1:13">
      <c r="A122" s="301">
        <v>113</v>
      </c>
      <c r="B122" s="277" t="s">
        <v>126</v>
      </c>
      <c r="C122" s="277">
        <v>1108.25</v>
      </c>
      <c r="D122" s="279">
        <v>1128.9166666666667</v>
      </c>
      <c r="E122" s="279">
        <v>1071.8333333333335</v>
      </c>
      <c r="F122" s="279">
        <v>1035.4166666666667</v>
      </c>
      <c r="G122" s="279">
        <v>978.33333333333348</v>
      </c>
      <c r="H122" s="279">
        <v>1165.3333333333335</v>
      </c>
      <c r="I122" s="279">
        <v>1222.416666666667</v>
      </c>
      <c r="J122" s="279">
        <v>1258.8333333333335</v>
      </c>
      <c r="K122" s="277">
        <v>1186</v>
      </c>
      <c r="L122" s="277">
        <v>1092.5</v>
      </c>
      <c r="M122" s="277">
        <v>442.88565999999997</v>
      </c>
    </row>
    <row r="123" spans="1:13">
      <c r="A123" s="301">
        <v>114</v>
      </c>
      <c r="B123" s="277" t="s">
        <v>127</v>
      </c>
      <c r="C123" s="277">
        <v>74.55</v>
      </c>
      <c r="D123" s="279">
        <v>74.783333333333331</v>
      </c>
      <c r="E123" s="279">
        <v>73.766666666666666</v>
      </c>
      <c r="F123" s="279">
        <v>72.983333333333334</v>
      </c>
      <c r="G123" s="279">
        <v>71.966666666666669</v>
      </c>
      <c r="H123" s="279">
        <v>75.566666666666663</v>
      </c>
      <c r="I123" s="279">
        <v>76.583333333333314</v>
      </c>
      <c r="J123" s="279">
        <v>77.36666666666666</v>
      </c>
      <c r="K123" s="277">
        <v>75.8</v>
      </c>
      <c r="L123" s="277">
        <v>74</v>
      </c>
      <c r="M123" s="277">
        <v>178.15860000000001</v>
      </c>
    </row>
    <row r="124" spans="1:13">
      <c r="A124" s="301">
        <v>115</v>
      </c>
      <c r="B124" s="277" t="s">
        <v>262</v>
      </c>
      <c r="C124" s="277">
        <v>2079.5500000000002</v>
      </c>
      <c r="D124" s="279">
        <v>2085.4666666666667</v>
      </c>
      <c r="E124" s="279">
        <v>2055.9333333333334</v>
      </c>
      <c r="F124" s="279">
        <v>2032.3166666666666</v>
      </c>
      <c r="G124" s="279">
        <v>2002.7833333333333</v>
      </c>
      <c r="H124" s="279">
        <v>2109.0833333333335</v>
      </c>
      <c r="I124" s="279">
        <v>2138.6166666666672</v>
      </c>
      <c r="J124" s="279">
        <v>2162.2333333333336</v>
      </c>
      <c r="K124" s="277">
        <v>2115</v>
      </c>
      <c r="L124" s="277">
        <v>2061.85</v>
      </c>
      <c r="M124" s="277">
        <v>1.96848</v>
      </c>
    </row>
    <row r="125" spans="1:13">
      <c r="A125" s="301">
        <v>116</v>
      </c>
      <c r="B125" s="277" t="s">
        <v>2931</v>
      </c>
      <c r="C125" s="277">
        <v>1329.5</v>
      </c>
      <c r="D125" s="279">
        <v>1334.3999999999999</v>
      </c>
      <c r="E125" s="279">
        <v>1321.0999999999997</v>
      </c>
      <c r="F125" s="279">
        <v>1312.6999999999998</v>
      </c>
      <c r="G125" s="279">
        <v>1299.3999999999996</v>
      </c>
      <c r="H125" s="279">
        <v>1342.7999999999997</v>
      </c>
      <c r="I125" s="279">
        <v>1356.1</v>
      </c>
      <c r="J125" s="279">
        <v>1364.4999999999998</v>
      </c>
      <c r="K125" s="277">
        <v>1347.7</v>
      </c>
      <c r="L125" s="277">
        <v>1326</v>
      </c>
      <c r="M125" s="277">
        <v>2.3481700000000001</v>
      </c>
    </row>
    <row r="126" spans="1:13">
      <c r="A126" s="301">
        <v>117</v>
      </c>
      <c r="B126" s="277" t="s">
        <v>128</v>
      </c>
      <c r="C126" s="277">
        <v>165.05</v>
      </c>
      <c r="D126" s="279">
        <v>165.8</v>
      </c>
      <c r="E126" s="279">
        <v>163.80000000000001</v>
      </c>
      <c r="F126" s="279">
        <v>162.55000000000001</v>
      </c>
      <c r="G126" s="279">
        <v>160.55000000000001</v>
      </c>
      <c r="H126" s="279">
        <v>167.05</v>
      </c>
      <c r="I126" s="279">
        <v>169.05</v>
      </c>
      <c r="J126" s="279">
        <v>170.3</v>
      </c>
      <c r="K126" s="277">
        <v>167.8</v>
      </c>
      <c r="L126" s="277">
        <v>164.55</v>
      </c>
      <c r="M126" s="277">
        <v>271.16959000000003</v>
      </c>
    </row>
    <row r="127" spans="1:13">
      <c r="A127" s="301">
        <v>118</v>
      </c>
      <c r="B127" s="277" t="s">
        <v>129</v>
      </c>
      <c r="C127" s="277">
        <v>182.9</v>
      </c>
      <c r="D127" s="279">
        <v>185.66666666666666</v>
      </c>
      <c r="E127" s="279">
        <v>178.63333333333333</v>
      </c>
      <c r="F127" s="279">
        <v>174.36666666666667</v>
      </c>
      <c r="G127" s="279">
        <v>167.33333333333334</v>
      </c>
      <c r="H127" s="279">
        <v>189.93333333333331</v>
      </c>
      <c r="I127" s="279">
        <v>196.96666666666667</v>
      </c>
      <c r="J127" s="279">
        <v>201.23333333333329</v>
      </c>
      <c r="K127" s="277">
        <v>192.7</v>
      </c>
      <c r="L127" s="277">
        <v>181.4</v>
      </c>
      <c r="M127" s="277">
        <v>59.78763</v>
      </c>
    </row>
    <row r="128" spans="1:13">
      <c r="A128" s="301">
        <v>119</v>
      </c>
      <c r="B128" s="277" t="s">
        <v>263</v>
      </c>
      <c r="C128" s="277">
        <v>61.8</v>
      </c>
      <c r="D128" s="279">
        <v>62.6</v>
      </c>
      <c r="E128" s="279">
        <v>59.25</v>
      </c>
      <c r="F128" s="279">
        <v>56.699999999999996</v>
      </c>
      <c r="G128" s="279">
        <v>53.349999999999994</v>
      </c>
      <c r="H128" s="279">
        <v>65.150000000000006</v>
      </c>
      <c r="I128" s="279">
        <v>68.500000000000014</v>
      </c>
      <c r="J128" s="279">
        <v>71.050000000000011</v>
      </c>
      <c r="K128" s="277">
        <v>65.95</v>
      </c>
      <c r="L128" s="277">
        <v>60.05</v>
      </c>
      <c r="M128" s="277">
        <v>78.622370000000004</v>
      </c>
    </row>
    <row r="129" spans="1:13">
      <c r="A129" s="301">
        <v>120</v>
      </c>
      <c r="B129" s="277" t="s">
        <v>130</v>
      </c>
      <c r="C129" s="277">
        <v>291.55</v>
      </c>
      <c r="D129" s="279">
        <v>292.81666666666666</v>
      </c>
      <c r="E129" s="279">
        <v>287.93333333333334</v>
      </c>
      <c r="F129" s="279">
        <v>284.31666666666666</v>
      </c>
      <c r="G129" s="279">
        <v>279.43333333333334</v>
      </c>
      <c r="H129" s="279">
        <v>296.43333333333334</v>
      </c>
      <c r="I129" s="279">
        <v>301.31666666666666</v>
      </c>
      <c r="J129" s="279">
        <v>304.93333333333334</v>
      </c>
      <c r="K129" s="277">
        <v>297.7</v>
      </c>
      <c r="L129" s="277">
        <v>289.2</v>
      </c>
      <c r="M129" s="277">
        <v>106.63375000000001</v>
      </c>
    </row>
    <row r="130" spans="1:13">
      <c r="A130" s="301">
        <v>121</v>
      </c>
      <c r="B130" s="277" t="s">
        <v>264</v>
      </c>
      <c r="C130" s="277">
        <v>689.45</v>
      </c>
      <c r="D130" s="279">
        <v>698.11666666666667</v>
      </c>
      <c r="E130" s="279">
        <v>678.33333333333337</v>
      </c>
      <c r="F130" s="279">
        <v>667.2166666666667</v>
      </c>
      <c r="G130" s="279">
        <v>647.43333333333339</v>
      </c>
      <c r="H130" s="279">
        <v>709.23333333333335</v>
      </c>
      <c r="I130" s="279">
        <v>729.01666666666665</v>
      </c>
      <c r="J130" s="279">
        <v>740.13333333333333</v>
      </c>
      <c r="K130" s="277">
        <v>717.9</v>
      </c>
      <c r="L130" s="277">
        <v>687</v>
      </c>
      <c r="M130" s="277">
        <v>2.0016699999999998</v>
      </c>
    </row>
    <row r="131" spans="1:13">
      <c r="A131" s="301">
        <v>122</v>
      </c>
      <c r="B131" s="277" t="s">
        <v>131</v>
      </c>
      <c r="C131" s="277">
        <v>2297.1999999999998</v>
      </c>
      <c r="D131" s="279">
        <v>2315.0666666666666</v>
      </c>
      <c r="E131" s="279">
        <v>2272.1333333333332</v>
      </c>
      <c r="F131" s="279">
        <v>2247.0666666666666</v>
      </c>
      <c r="G131" s="279">
        <v>2204.1333333333332</v>
      </c>
      <c r="H131" s="279">
        <v>2340.1333333333332</v>
      </c>
      <c r="I131" s="279">
        <v>2383.0666666666666</v>
      </c>
      <c r="J131" s="279">
        <v>2408.1333333333332</v>
      </c>
      <c r="K131" s="277">
        <v>2358</v>
      </c>
      <c r="L131" s="277">
        <v>2290</v>
      </c>
      <c r="M131" s="277">
        <v>8.4097899999999992</v>
      </c>
    </row>
    <row r="132" spans="1:13">
      <c r="A132" s="301">
        <v>123</v>
      </c>
      <c r="B132" s="277" t="s">
        <v>133</v>
      </c>
      <c r="C132" s="277">
        <v>1309.55</v>
      </c>
      <c r="D132" s="279">
        <v>1325.5833333333333</v>
      </c>
      <c r="E132" s="279">
        <v>1285.2166666666665</v>
      </c>
      <c r="F132" s="279">
        <v>1260.8833333333332</v>
      </c>
      <c r="G132" s="279">
        <v>1220.5166666666664</v>
      </c>
      <c r="H132" s="279">
        <v>1349.9166666666665</v>
      </c>
      <c r="I132" s="279">
        <v>1390.2833333333333</v>
      </c>
      <c r="J132" s="279">
        <v>1414.6166666666666</v>
      </c>
      <c r="K132" s="277">
        <v>1365.95</v>
      </c>
      <c r="L132" s="277">
        <v>1301.25</v>
      </c>
      <c r="M132" s="277">
        <v>34.965899999999998</v>
      </c>
    </row>
    <row r="133" spans="1:13">
      <c r="A133" s="301">
        <v>124</v>
      </c>
      <c r="B133" s="277" t="s">
        <v>134</v>
      </c>
      <c r="C133" s="277">
        <v>60.7</v>
      </c>
      <c r="D133" s="279">
        <v>61.550000000000004</v>
      </c>
      <c r="E133" s="279">
        <v>59.650000000000006</v>
      </c>
      <c r="F133" s="279">
        <v>58.6</v>
      </c>
      <c r="G133" s="279">
        <v>56.7</v>
      </c>
      <c r="H133" s="279">
        <v>62.600000000000009</v>
      </c>
      <c r="I133" s="279">
        <v>64.5</v>
      </c>
      <c r="J133" s="279">
        <v>65.550000000000011</v>
      </c>
      <c r="K133" s="277">
        <v>63.45</v>
      </c>
      <c r="L133" s="277">
        <v>60.5</v>
      </c>
      <c r="M133" s="277">
        <v>78.366690000000006</v>
      </c>
    </row>
    <row r="134" spans="1:13">
      <c r="A134" s="301">
        <v>125</v>
      </c>
      <c r="B134" s="277" t="s">
        <v>358</v>
      </c>
      <c r="C134" s="277">
        <v>2075.9499999999998</v>
      </c>
      <c r="D134" s="279">
        <v>2066.2999999999997</v>
      </c>
      <c r="E134" s="279">
        <v>2034.6499999999996</v>
      </c>
      <c r="F134" s="279">
        <v>1993.35</v>
      </c>
      <c r="G134" s="279">
        <v>1961.6999999999998</v>
      </c>
      <c r="H134" s="279">
        <v>2107.5999999999995</v>
      </c>
      <c r="I134" s="279">
        <v>2139.25</v>
      </c>
      <c r="J134" s="279">
        <v>2180.5499999999993</v>
      </c>
      <c r="K134" s="277">
        <v>2097.9499999999998</v>
      </c>
      <c r="L134" s="277">
        <v>2025</v>
      </c>
      <c r="M134" s="277">
        <v>1.89168</v>
      </c>
    </row>
    <row r="135" spans="1:13">
      <c r="A135" s="301">
        <v>126</v>
      </c>
      <c r="B135" s="277" t="s">
        <v>135</v>
      </c>
      <c r="C135" s="277">
        <v>277.55</v>
      </c>
      <c r="D135" s="279">
        <v>281.61666666666667</v>
      </c>
      <c r="E135" s="279">
        <v>271.83333333333337</v>
      </c>
      <c r="F135" s="279">
        <v>266.11666666666667</v>
      </c>
      <c r="G135" s="279">
        <v>256.33333333333337</v>
      </c>
      <c r="H135" s="279">
        <v>287.33333333333337</v>
      </c>
      <c r="I135" s="279">
        <v>297.11666666666667</v>
      </c>
      <c r="J135" s="279">
        <v>302.83333333333337</v>
      </c>
      <c r="K135" s="277">
        <v>291.39999999999998</v>
      </c>
      <c r="L135" s="277">
        <v>275.89999999999998</v>
      </c>
      <c r="M135" s="277">
        <v>51.474159999999998</v>
      </c>
    </row>
    <row r="136" spans="1:13">
      <c r="A136" s="301">
        <v>127</v>
      </c>
      <c r="B136" s="277" t="s">
        <v>136</v>
      </c>
      <c r="C136" s="277">
        <v>888.8</v>
      </c>
      <c r="D136" s="279">
        <v>897.73333333333323</v>
      </c>
      <c r="E136" s="279">
        <v>876.46666666666647</v>
      </c>
      <c r="F136" s="279">
        <v>864.13333333333321</v>
      </c>
      <c r="G136" s="279">
        <v>842.86666666666645</v>
      </c>
      <c r="H136" s="279">
        <v>910.06666666666649</v>
      </c>
      <c r="I136" s="279">
        <v>931.33333333333314</v>
      </c>
      <c r="J136" s="279">
        <v>943.66666666666652</v>
      </c>
      <c r="K136" s="277">
        <v>919</v>
      </c>
      <c r="L136" s="277">
        <v>885.4</v>
      </c>
      <c r="M136" s="277">
        <v>49.278419999999997</v>
      </c>
    </row>
    <row r="137" spans="1:13">
      <c r="A137" s="301">
        <v>128</v>
      </c>
      <c r="B137" s="277" t="s">
        <v>266</v>
      </c>
      <c r="C137" s="277">
        <v>3296.45</v>
      </c>
      <c r="D137" s="279">
        <v>3293.4833333333336</v>
      </c>
      <c r="E137" s="279">
        <v>3197.9666666666672</v>
      </c>
      <c r="F137" s="279">
        <v>3099.4833333333336</v>
      </c>
      <c r="G137" s="279">
        <v>3003.9666666666672</v>
      </c>
      <c r="H137" s="279">
        <v>3391.9666666666672</v>
      </c>
      <c r="I137" s="279">
        <v>3487.4833333333336</v>
      </c>
      <c r="J137" s="279">
        <v>3585.9666666666672</v>
      </c>
      <c r="K137" s="277">
        <v>3389</v>
      </c>
      <c r="L137" s="277">
        <v>3195</v>
      </c>
      <c r="M137" s="277">
        <v>6.0607100000000003</v>
      </c>
    </row>
    <row r="138" spans="1:13">
      <c r="A138" s="301">
        <v>129</v>
      </c>
      <c r="B138" s="277" t="s">
        <v>265</v>
      </c>
      <c r="C138" s="277">
        <v>1738.85</v>
      </c>
      <c r="D138" s="279">
        <v>1761.3833333333332</v>
      </c>
      <c r="E138" s="279">
        <v>1690.0166666666664</v>
      </c>
      <c r="F138" s="279">
        <v>1641.1833333333332</v>
      </c>
      <c r="G138" s="279">
        <v>1569.8166666666664</v>
      </c>
      <c r="H138" s="279">
        <v>1810.2166666666665</v>
      </c>
      <c r="I138" s="279">
        <v>1881.5833333333333</v>
      </c>
      <c r="J138" s="279">
        <v>1930.4166666666665</v>
      </c>
      <c r="K138" s="277">
        <v>1832.75</v>
      </c>
      <c r="L138" s="277">
        <v>1712.55</v>
      </c>
      <c r="M138" s="277">
        <v>3.6179899999999998</v>
      </c>
    </row>
    <row r="139" spans="1:13">
      <c r="A139" s="301">
        <v>130</v>
      </c>
      <c r="B139" s="277" t="s">
        <v>137</v>
      </c>
      <c r="C139" s="277">
        <v>1003.55</v>
      </c>
      <c r="D139" s="279">
        <v>1013.9</v>
      </c>
      <c r="E139" s="279">
        <v>985.8</v>
      </c>
      <c r="F139" s="279">
        <v>968.05</v>
      </c>
      <c r="G139" s="279">
        <v>939.94999999999993</v>
      </c>
      <c r="H139" s="279">
        <v>1031.6500000000001</v>
      </c>
      <c r="I139" s="279">
        <v>1059.75</v>
      </c>
      <c r="J139" s="279">
        <v>1077.5</v>
      </c>
      <c r="K139" s="277">
        <v>1042</v>
      </c>
      <c r="L139" s="277">
        <v>996.15</v>
      </c>
      <c r="M139" s="277">
        <v>28.543310000000002</v>
      </c>
    </row>
    <row r="140" spans="1:13">
      <c r="A140" s="301">
        <v>131</v>
      </c>
      <c r="B140" s="277" t="s">
        <v>138</v>
      </c>
      <c r="C140" s="277">
        <v>617.29999999999995</v>
      </c>
      <c r="D140" s="279">
        <v>621.4666666666667</v>
      </c>
      <c r="E140" s="279">
        <v>609.93333333333339</v>
      </c>
      <c r="F140" s="279">
        <v>602.56666666666672</v>
      </c>
      <c r="G140" s="279">
        <v>591.03333333333342</v>
      </c>
      <c r="H140" s="279">
        <v>628.83333333333337</v>
      </c>
      <c r="I140" s="279">
        <v>640.36666666666667</v>
      </c>
      <c r="J140" s="279">
        <v>647.73333333333335</v>
      </c>
      <c r="K140" s="277">
        <v>633</v>
      </c>
      <c r="L140" s="277">
        <v>614.1</v>
      </c>
      <c r="M140" s="277">
        <v>37.953069999999997</v>
      </c>
    </row>
    <row r="141" spans="1:13">
      <c r="A141" s="301">
        <v>132</v>
      </c>
      <c r="B141" s="277" t="s">
        <v>139</v>
      </c>
      <c r="C141" s="277">
        <v>125.3</v>
      </c>
      <c r="D141" s="279">
        <v>126.84999999999998</v>
      </c>
      <c r="E141" s="279">
        <v>123.09999999999997</v>
      </c>
      <c r="F141" s="279">
        <v>120.89999999999999</v>
      </c>
      <c r="G141" s="279">
        <v>117.14999999999998</v>
      </c>
      <c r="H141" s="279">
        <v>129.04999999999995</v>
      </c>
      <c r="I141" s="279">
        <v>132.79999999999998</v>
      </c>
      <c r="J141" s="279">
        <v>134.99999999999994</v>
      </c>
      <c r="K141" s="277">
        <v>130.6</v>
      </c>
      <c r="L141" s="277">
        <v>124.65</v>
      </c>
      <c r="M141" s="277">
        <v>60.961889999999997</v>
      </c>
    </row>
    <row r="142" spans="1:13">
      <c r="A142" s="301">
        <v>133</v>
      </c>
      <c r="B142" s="277" t="s">
        <v>140</v>
      </c>
      <c r="C142" s="277">
        <v>159.30000000000001</v>
      </c>
      <c r="D142" s="279">
        <v>161.83333333333334</v>
      </c>
      <c r="E142" s="279">
        <v>155.91666666666669</v>
      </c>
      <c r="F142" s="279">
        <v>152.53333333333333</v>
      </c>
      <c r="G142" s="279">
        <v>146.61666666666667</v>
      </c>
      <c r="H142" s="279">
        <v>165.2166666666667</v>
      </c>
      <c r="I142" s="279">
        <v>171.13333333333338</v>
      </c>
      <c r="J142" s="279">
        <v>174.51666666666671</v>
      </c>
      <c r="K142" s="277">
        <v>167.75</v>
      </c>
      <c r="L142" s="277">
        <v>158.44999999999999</v>
      </c>
      <c r="M142" s="277">
        <v>43.072270000000003</v>
      </c>
    </row>
    <row r="143" spans="1:13">
      <c r="A143" s="301">
        <v>134</v>
      </c>
      <c r="B143" s="277" t="s">
        <v>141</v>
      </c>
      <c r="C143" s="277">
        <v>362.85</v>
      </c>
      <c r="D143" s="279">
        <v>363.98333333333335</v>
      </c>
      <c r="E143" s="279">
        <v>358.86666666666667</v>
      </c>
      <c r="F143" s="279">
        <v>354.88333333333333</v>
      </c>
      <c r="G143" s="279">
        <v>349.76666666666665</v>
      </c>
      <c r="H143" s="279">
        <v>367.9666666666667</v>
      </c>
      <c r="I143" s="279">
        <v>373.08333333333337</v>
      </c>
      <c r="J143" s="279">
        <v>377.06666666666672</v>
      </c>
      <c r="K143" s="277">
        <v>369.1</v>
      </c>
      <c r="L143" s="277">
        <v>360</v>
      </c>
      <c r="M143" s="277">
        <v>30.677129999999998</v>
      </c>
    </row>
    <row r="144" spans="1:13">
      <c r="A144" s="301">
        <v>135</v>
      </c>
      <c r="B144" s="277" t="s">
        <v>142</v>
      </c>
      <c r="C144" s="277">
        <v>6892.6</v>
      </c>
      <c r="D144" s="279">
        <v>6933.4000000000005</v>
      </c>
      <c r="E144" s="279">
        <v>6816.9000000000015</v>
      </c>
      <c r="F144" s="279">
        <v>6741.2000000000007</v>
      </c>
      <c r="G144" s="279">
        <v>6624.7000000000016</v>
      </c>
      <c r="H144" s="279">
        <v>7009.1000000000013</v>
      </c>
      <c r="I144" s="279">
        <v>7125.5999999999995</v>
      </c>
      <c r="J144" s="279">
        <v>7201.3000000000011</v>
      </c>
      <c r="K144" s="277">
        <v>7049.9</v>
      </c>
      <c r="L144" s="277">
        <v>6857.7</v>
      </c>
      <c r="M144" s="277">
        <v>6.8132099999999998</v>
      </c>
    </row>
    <row r="145" spans="1:13">
      <c r="A145" s="301">
        <v>136</v>
      </c>
      <c r="B145" s="277" t="s">
        <v>143</v>
      </c>
      <c r="C145" s="277">
        <v>506.5</v>
      </c>
      <c r="D145" s="279">
        <v>512.13333333333333</v>
      </c>
      <c r="E145" s="279">
        <v>497.26666666666665</v>
      </c>
      <c r="F145" s="279">
        <v>488.0333333333333</v>
      </c>
      <c r="G145" s="279">
        <v>473.16666666666663</v>
      </c>
      <c r="H145" s="279">
        <v>521.36666666666667</v>
      </c>
      <c r="I145" s="279">
        <v>536.23333333333323</v>
      </c>
      <c r="J145" s="279">
        <v>545.4666666666667</v>
      </c>
      <c r="K145" s="277">
        <v>527</v>
      </c>
      <c r="L145" s="277">
        <v>502.9</v>
      </c>
      <c r="M145" s="277">
        <v>11.29763</v>
      </c>
    </row>
    <row r="146" spans="1:13">
      <c r="A146" s="301">
        <v>137</v>
      </c>
      <c r="B146" s="277" t="s">
        <v>144</v>
      </c>
      <c r="C146" s="277">
        <v>579.75</v>
      </c>
      <c r="D146" s="279">
        <v>586.73333333333323</v>
      </c>
      <c r="E146" s="279">
        <v>566.11666666666645</v>
      </c>
      <c r="F146" s="279">
        <v>552.48333333333323</v>
      </c>
      <c r="G146" s="279">
        <v>531.86666666666645</v>
      </c>
      <c r="H146" s="279">
        <v>600.36666666666645</v>
      </c>
      <c r="I146" s="279">
        <v>620.98333333333323</v>
      </c>
      <c r="J146" s="279">
        <v>634.61666666666645</v>
      </c>
      <c r="K146" s="277">
        <v>607.35</v>
      </c>
      <c r="L146" s="277">
        <v>573.1</v>
      </c>
      <c r="M146" s="277">
        <v>11.14052</v>
      </c>
    </row>
    <row r="147" spans="1:13">
      <c r="A147" s="301">
        <v>138</v>
      </c>
      <c r="B147" s="277" t="s">
        <v>145</v>
      </c>
      <c r="C147" s="277">
        <v>814.6</v>
      </c>
      <c r="D147" s="279">
        <v>811.86666666666667</v>
      </c>
      <c r="E147" s="279">
        <v>795.73333333333335</v>
      </c>
      <c r="F147" s="279">
        <v>776.86666666666667</v>
      </c>
      <c r="G147" s="279">
        <v>760.73333333333335</v>
      </c>
      <c r="H147" s="279">
        <v>830.73333333333335</v>
      </c>
      <c r="I147" s="279">
        <v>846.86666666666679</v>
      </c>
      <c r="J147" s="279">
        <v>865.73333333333335</v>
      </c>
      <c r="K147" s="277">
        <v>828</v>
      </c>
      <c r="L147" s="277">
        <v>793</v>
      </c>
      <c r="M147" s="277">
        <v>25.93337</v>
      </c>
    </row>
    <row r="148" spans="1:13">
      <c r="A148" s="301">
        <v>139</v>
      </c>
      <c r="B148" s="277" t="s">
        <v>146</v>
      </c>
      <c r="C148" s="277">
        <v>1424.85</v>
      </c>
      <c r="D148" s="279">
        <v>1473.6166666666668</v>
      </c>
      <c r="E148" s="279">
        <v>1362.2333333333336</v>
      </c>
      <c r="F148" s="279">
        <v>1299.6166666666668</v>
      </c>
      <c r="G148" s="279">
        <v>1188.2333333333336</v>
      </c>
      <c r="H148" s="279">
        <v>1536.2333333333336</v>
      </c>
      <c r="I148" s="279">
        <v>1647.6166666666668</v>
      </c>
      <c r="J148" s="279">
        <v>1710.2333333333336</v>
      </c>
      <c r="K148" s="277">
        <v>1585</v>
      </c>
      <c r="L148" s="277">
        <v>1411</v>
      </c>
      <c r="M148" s="277">
        <v>25.303370000000001</v>
      </c>
    </row>
    <row r="149" spans="1:13">
      <c r="A149" s="301">
        <v>140</v>
      </c>
      <c r="B149" s="277" t="s">
        <v>147</v>
      </c>
      <c r="C149" s="277">
        <v>105.5</v>
      </c>
      <c r="D149" s="279">
        <v>107.31666666666666</v>
      </c>
      <c r="E149" s="279">
        <v>102.63333333333333</v>
      </c>
      <c r="F149" s="279">
        <v>99.766666666666666</v>
      </c>
      <c r="G149" s="279">
        <v>95.083333333333329</v>
      </c>
      <c r="H149" s="279">
        <v>110.18333333333332</v>
      </c>
      <c r="I149" s="279">
        <v>114.86666666666666</v>
      </c>
      <c r="J149" s="279">
        <v>117.73333333333332</v>
      </c>
      <c r="K149" s="277">
        <v>112</v>
      </c>
      <c r="L149" s="277">
        <v>104.45</v>
      </c>
      <c r="M149" s="277">
        <v>157.26987</v>
      </c>
    </row>
    <row r="150" spans="1:13">
      <c r="A150" s="301">
        <v>141</v>
      </c>
      <c r="B150" s="277" t="s">
        <v>268</v>
      </c>
      <c r="C150" s="277">
        <v>1402.15</v>
      </c>
      <c r="D150" s="279">
        <v>1401.0333333333335</v>
      </c>
      <c r="E150" s="279">
        <v>1357.116666666667</v>
      </c>
      <c r="F150" s="279">
        <v>1312.0833333333335</v>
      </c>
      <c r="G150" s="279">
        <v>1268.166666666667</v>
      </c>
      <c r="H150" s="279">
        <v>1446.0666666666671</v>
      </c>
      <c r="I150" s="279">
        <v>1489.9833333333336</v>
      </c>
      <c r="J150" s="279">
        <v>1535.0166666666671</v>
      </c>
      <c r="K150" s="277">
        <v>1444.95</v>
      </c>
      <c r="L150" s="277">
        <v>1356</v>
      </c>
      <c r="M150" s="277">
        <v>5.2250800000000002</v>
      </c>
    </row>
    <row r="151" spans="1:13">
      <c r="A151" s="301">
        <v>142</v>
      </c>
      <c r="B151" s="277" t="s">
        <v>148</v>
      </c>
      <c r="C151" s="277">
        <v>58454.65</v>
      </c>
      <c r="D151" s="279">
        <v>58617.016666666663</v>
      </c>
      <c r="E151" s="279">
        <v>57987.633333333324</v>
      </c>
      <c r="F151" s="279">
        <v>57520.616666666661</v>
      </c>
      <c r="G151" s="279">
        <v>56891.233333333323</v>
      </c>
      <c r="H151" s="279">
        <v>59084.033333333326</v>
      </c>
      <c r="I151" s="279">
        <v>59713.416666666657</v>
      </c>
      <c r="J151" s="279">
        <v>60180.433333333327</v>
      </c>
      <c r="K151" s="277">
        <v>59246.400000000001</v>
      </c>
      <c r="L151" s="277">
        <v>58150</v>
      </c>
      <c r="M151" s="277">
        <v>9.1120000000000007E-2</v>
      </c>
    </row>
    <row r="152" spans="1:13">
      <c r="A152" s="301">
        <v>143</v>
      </c>
      <c r="B152" s="277" t="s">
        <v>267</v>
      </c>
      <c r="C152" s="277">
        <v>25.35</v>
      </c>
      <c r="D152" s="279">
        <v>25.566666666666666</v>
      </c>
      <c r="E152" s="279">
        <v>25.033333333333331</v>
      </c>
      <c r="F152" s="279">
        <v>24.716666666666665</v>
      </c>
      <c r="G152" s="279">
        <v>24.18333333333333</v>
      </c>
      <c r="H152" s="279">
        <v>25.883333333333333</v>
      </c>
      <c r="I152" s="279">
        <v>26.416666666666671</v>
      </c>
      <c r="J152" s="279">
        <v>26.733333333333334</v>
      </c>
      <c r="K152" s="277">
        <v>26.1</v>
      </c>
      <c r="L152" s="277">
        <v>25.25</v>
      </c>
      <c r="M152" s="277">
        <v>5.1158900000000003</v>
      </c>
    </row>
    <row r="153" spans="1:13">
      <c r="A153" s="301">
        <v>144</v>
      </c>
      <c r="B153" s="277" t="s">
        <v>149</v>
      </c>
      <c r="C153" s="277">
        <v>1152.0999999999999</v>
      </c>
      <c r="D153" s="279">
        <v>1161.7</v>
      </c>
      <c r="E153" s="279">
        <v>1134.4000000000001</v>
      </c>
      <c r="F153" s="279">
        <v>1116.7</v>
      </c>
      <c r="G153" s="279">
        <v>1089.4000000000001</v>
      </c>
      <c r="H153" s="279">
        <v>1179.4000000000001</v>
      </c>
      <c r="I153" s="279">
        <v>1206.6999999999998</v>
      </c>
      <c r="J153" s="279">
        <v>1224.4000000000001</v>
      </c>
      <c r="K153" s="277">
        <v>1189</v>
      </c>
      <c r="L153" s="277">
        <v>1144</v>
      </c>
      <c r="M153" s="277">
        <v>17.769850000000002</v>
      </c>
    </row>
    <row r="154" spans="1:13">
      <c r="A154" s="301">
        <v>145</v>
      </c>
      <c r="B154" s="277" t="s">
        <v>3161</v>
      </c>
      <c r="C154" s="277">
        <v>270.05</v>
      </c>
      <c r="D154" s="279">
        <v>269.7833333333333</v>
      </c>
      <c r="E154" s="279">
        <v>267.31666666666661</v>
      </c>
      <c r="F154" s="279">
        <v>264.58333333333331</v>
      </c>
      <c r="G154" s="279">
        <v>262.11666666666662</v>
      </c>
      <c r="H154" s="279">
        <v>272.51666666666659</v>
      </c>
      <c r="I154" s="279">
        <v>274.98333333333329</v>
      </c>
      <c r="J154" s="279">
        <v>277.71666666666658</v>
      </c>
      <c r="K154" s="277">
        <v>272.25</v>
      </c>
      <c r="L154" s="277">
        <v>267.05</v>
      </c>
      <c r="M154" s="277">
        <v>5.0398399999999999</v>
      </c>
    </row>
    <row r="155" spans="1:13">
      <c r="A155" s="301">
        <v>146</v>
      </c>
      <c r="B155" s="277" t="s">
        <v>269</v>
      </c>
      <c r="C155" s="277">
        <v>876.6</v>
      </c>
      <c r="D155" s="279">
        <v>886.79999999999984</v>
      </c>
      <c r="E155" s="279">
        <v>855.59999999999968</v>
      </c>
      <c r="F155" s="279">
        <v>834.5999999999998</v>
      </c>
      <c r="G155" s="279">
        <v>803.39999999999964</v>
      </c>
      <c r="H155" s="279">
        <v>907.79999999999973</v>
      </c>
      <c r="I155" s="279">
        <v>938.99999999999977</v>
      </c>
      <c r="J155" s="279">
        <v>959.99999999999977</v>
      </c>
      <c r="K155" s="277">
        <v>918</v>
      </c>
      <c r="L155" s="277">
        <v>865.8</v>
      </c>
      <c r="M155" s="277">
        <v>4.4613500000000004</v>
      </c>
    </row>
    <row r="156" spans="1:13">
      <c r="A156" s="301">
        <v>147</v>
      </c>
      <c r="B156" s="277" t="s">
        <v>150</v>
      </c>
      <c r="C156" s="277">
        <v>29.7</v>
      </c>
      <c r="D156" s="279">
        <v>29.816666666666666</v>
      </c>
      <c r="E156" s="279">
        <v>29.383333333333333</v>
      </c>
      <c r="F156" s="279">
        <v>29.066666666666666</v>
      </c>
      <c r="G156" s="279">
        <v>28.633333333333333</v>
      </c>
      <c r="H156" s="279">
        <v>30.133333333333333</v>
      </c>
      <c r="I156" s="279">
        <v>30.566666666666663</v>
      </c>
      <c r="J156" s="279">
        <v>30.883333333333333</v>
      </c>
      <c r="K156" s="277">
        <v>30.25</v>
      </c>
      <c r="L156" s="277">
        <v>29.5</v>
      </c>
      <c r="M156" s="277">
        <v>82.212469999999996</v>
      </c>
    </row>
    <row r="157" spans="1:13">
      <c r="A157" s="301">
        <v>148</v>
      </c>
      <c r="B157" s="277" t="s">
        <v>261</v>
      </c>
      <c r="C157" s="277">
        <v>3607.8</v>
      </c>
      <c r="D157" s="279">
        <v>3647.9333333333329</v>
      </c>
      <c r="E157" s="279">
        <v>3528.8666666666659</v>
      </c>
      <c r="F157" s="279">
        <v>3449.9333333333329</v>
      </c>
      <c r="G157" s="279">
        <v>3330.8666666666659</v>
      </c>
      <c r="H157" s="279">
        <v>3726.8666666666659</v>
      </c>
      <c r="I157" s="279">
        <v>3845.9333333333325</v>
      </c>
      <c r="J157" s="279">
        <v>3924.8666666666659</v>
      </c>
      <c r="K157" s="277">
        <v>3767</v>
      </c>
      <c r="L157" s="277">
        <v>3569</v>
      </c>
      <c r="M157" s="277">
        <v>7.4532299999999996</v>
      </c>
    </row>
    <row r="158" spans="1:13">
      <c r="A158" s="301">
        <v>149</v>
      </c>
      <c r="B158" s="277" t="s">
        <v>153</v>
      </c>
      <c r="C158" s="277">
        <v>15602.75</v>
      </c>
      <c r="D158" s="279">
        <v>15650.85</v>
      </c>
      <c r="E158" s="279">
        <v>15513.7</v>
      </c>
      <c r="F158" s="279">
        <v>15424.65</v>
      </c>
      <c r="G158" s="279">
        <v>15287.5</v>
      </c>
      <c r="H158" s="279">
        <v>15739.900000000001</v>
      </c>
      <c r="I158" s="279">
        <v>15877.05</v>
      </c>
      <c r="J158" s="279">
        <v>15966.100000000002</v>
      </c>
      <c r="K158" s="277">
        <v>15788</v>
      </c>
      <c r="L158" s="277">
        <v>15561.8</v>
      </c>
      <c r="M158" s="277">
        <v>0.50244</v>
      </c>
    </row>
    <row r="159" spans="1:13">
      <c r="A159" s="301">
        <v>150</v>
      </c>
      <c r="B159" s="277" t="s">
        <v>270</v>
      </c>
      <c r="C159" s="277">
        <v>19.75</v>
      </c>
      <c r="D159" s="279">
        <v>19.866666666666664</v>
      </c>
      <c r="E159" s="279">
        <v>19.583333333333329</v>
      </c>
      <c r="F159" s="279">
        <v>19.416666666666664</v>
      </c>
      <c r="G159" s="279">
        <v>19.133333333333329</v>
      </c>
      <c r="H159" s="279">
        <v>20.033333333333328</v>
      </c>
      <c r="I159" s="279">
        <v>20.316666666666666</v>
      </c>
      <c r="J159" s="279">
        <v>20.483333333333327</v>
      </c>
      <c r="K159" s="277">
        <v>20.149999999999999</v>
      </c>
      <c r="L159" s="277">
        <v>19.7</v>
      </c>
      <c r="M159" s="277">
        <v>23.41282</v>
      </c>
    </row>
    <row r="160" spans="1:13">
      <c r="A160" s="301">
        <v>151</v>
      </c>
      <c r="B160" s="277" t="s">
        <v>155</v>
      </c>
      <c r="C160" s="277">
        <v>80.75</v>
      </c>
      <c r="D160" s="279">
        <v>81.05</v>
      </c>
      <c r="E160" s="279">
        <v>79.599999999999994</v>
      </c>
      <c r="F160" s="279">
        <v>78.45</v>
      </c>
      <c r="G160" s="279">
        <v>77</v>
      </c>
      <c r="H160" s="279">
        <v>82.199999999999989</v>
      </c>
      <c r="I160" s="279">
        <v>83.65</v>
      </c>
      <c r="J160" s="279">
        <v>84.799999999999983</v>
      </c>
      <c r="K160" s="277">
        <v>82.5</v>
      </c>
      <c r="L160" s="277">
        <v>79.900000000000006</v>
      </c>
      <c r="M160" s="277">
        <v>68.750159999999994</v>
      </c>
    </row>
    <row r="161" spans="1:13">
      <c r="A161" s="301">
        <v>152</v>
      </c>
      <c r="B161" s="277" t="s">
        <v>156</v>
      </c>
      <c r="C161" s="277">
        <v>79</v>
      </c>
      <c r="D161" s="279">
        <v>79.333333333333329</v>
      </c>
      <c r="E161" s="279">
        <v>78.166666666666657</v>
      </c>
      <c r="F161" s="279">
        <v>77.333333333333329</v>
      </c>
      <c r="G161" s="279">
        <v>76.166666666666657</v>
      </c>
      <c r="H161" s="279">
        <v>80.166666666666657</v>
      </c>
      <c r="I161" s="279">
        <v>81.333333333333314</v>
      </c>
      <c r="J161" s="279">
        <v>82.166666666666657</v>
      </c>
      <c r="K161" s="277">
        <v>80.5</v>
      </c>
      <c r="L161" s="277">
        <v>78.5</v>
      </c>
      <c r="M161" s="277">
        <v>201.07632000000001</v>
      </c>
    </row>
    <row r="162" spans="1:13">
      <c r="A162" s="301">
        <v>153</v>
      </c>
      <c r="B162" s="277" t="s">
        <v>271</v>
      </c>
      <c r="C162" s="277">
        <v>386.2</v>
      </c>
      <c r="D162" s="279">
        <v>387.7</v>
      </c>
      <c r="E162" s="279">
        <v>380.45</v>
      </c>
      <c r="F162" s="279">
        <v>374.7</v>
      </c>
      <c r="G162" s="279">
        <v>367.45</v>
      </c>
      <c r="H162" s="279">
        <v>393.45</v>
      </c>
      <c r="I162" s="279">
        <v>400.7</v>
      </c>
      <c r="J162" s="279">
        <v>406.45</v>
      </c>
      <c r="K162" s="277">
        <v>394.95</v>
      </c>
      <c r="L162" s="277">
        <v>381.95</v>
      </c>
      <c r="M162" s="277">
        <v>1.76396</v>
      </c>
    </row>
    <row r="163" spans="1:13">
      <c r="A163" s="301">
        <v>154</v>
      </c>
      <c r="B163" s="277" t="s">
        <v>272</v>
      </c>
      <c r="C163" s="277">
        <v>3207.65</v>
      </c>
      <c r="D163" s="279">
        <v>3219.5499999999997</v>
      </c>
      <c r="E163" s="279">
        <v>3138.0999999999995</v>
      </c>
      <c r="F163" s="279">
        <v>3068.5499999999997</v>
      </c>
      <c r="G163" s="279">
        <v>2987.0999999999995</v>
      </c>
      <c r="H163" s="279">
        <v>3289.0999999999995</v>
      </c>
      <c r="I163" s="279">
        <v>3370.5499999999993</v>
      </c>
      <c r="J163" s="279">
        <v>3440.0999999999995</v>
      </c>
      <c r="K163" s="277">
        <v>3301</v>
      </c>
      <c r="L163" s="277">
        <v>3150</v>
      </c>
      <c r="M163" s="277">
        <v>4.4659500000000003</v>
      </c>
    </row>
    <row r="164" spans="1:13">
      <c r="A164" s="301">
        <v>155</v>
      </c>
      <c r="B164" s="277" t="s">
        <v>157</v>
      </c>
      <c r="C164" s="277">
        <v>84.95</v>
      </c>
      <c r="D164" s="279">
        <v>84.816666666666663</v>
      </c>
      <c r="E164" s="279">
        <v>84.133333333333326</v>
      </c>
      <c r="F164" s="279">
        <v>83.316666666666663</v>
      </c>
      <c r="G164" s="279">
        <v>82.633333333333326</v>
      </c>
      <c r="H164" s="279">
        <v>85.633333333333326</v>
      </c>
      <c r="I164" s="279">
        <v>86.316666666666663</v>
      </c>
      <c r="J164" s="279">
        <v>87.133333333333326</v>
      </c>
      <c r="K164" s="277">
        <v>85.5</v>
      </c>
      <c r="L164" s="277">
        <v>84</v>
      </c>
      <c r="M164" s="277">
        <v>6.6578600000000003</v>
      </c>
    </row>
    <row r="165" spans="1:13">
      <c r="A165" s="301">
        <v>156</v>
      </c>
      <c r="B165" s="277" t="s">
        <v>158</v>
      </c>
      <c r="C165" s="277">
        <v>66.05</v>
      </c>
      <c r="D165" s="279">
        <v>66.75</v>
      </c>
      <c r="E165" s="279">
        <v>65</v>
      </c>
      <c r="F165" s="279">
        <v>63.95</v>
      </c>
      <c r="G165" s="279">
        <v>62.2</v>
      </c>
      <c r="H165" s="279">
        <v>67.8</v>
      </c>
      <c r="I165" s="279">
        <v>69.55</v>
      </c>
      <c r="J165" s="279">
        <v>70.599999999999994</v>
      </c>
      <c r="K165" s="277">
        <v>68.5</v>
      </c>
      <c r="L165" s="277">
        <v>65.7</v>
      </c>
      <c r="M165" s="277">
        <v>173.34496999999999</v>
      </c>
    </row>
    <row r="166" spans="1:13">
      <c r="A166" s="301">
        <v>157</v>
      </c>
      <c r="B166" s="277" t="s">
        <v>159</v>
      </c>
      <c r="C166" s="277">
        <v>20175.349999999999</v>
      </c>
      <c r="D166" s="279">
        <v>20349.483333333334</v>
      </c>
      <c r="E166" s="279">
        <v>19841.116666666669</v>
      </c>
      <c r="F166" s="279">
        <v>19506.883333333335</v>
      </c>
      <c r="G166" s="279">
        <v>18998.51666666667</v>
      </c>
      <c r="H166" s="279">
        <v>20683.716666666667</v>
      </c>
      <c r="I166" s="279">
        <v>21192.083333333328</v>
      </c>
      <c r="J166" s="279">
        <v>21526.316666666666</v>
      </c>
      <c r="K166" s="277">
        <v>20857.849999999999</v>
      </c>
      <c r="L166" s="277">
        <v>20015.25</v>
      </c>
      <c r="M166" s="277">
        <v>0.39626</v>
      </c>
    </row>
    <row r="167" spans="1:13">
      <c r="A167" s="301">
        <v>158</v>
      </c>
      <c r="B167" s="277" t="s">
        <v>160</v>
      </c>
      <c r="C167" s="277">
        <v>1251.45</v>
      </c>
      <c r="D167" s="279">
        <v>1269.8166666666666</v>
      </c>
      <c r="E167" s="279">
        <v>1226.6333333333332</v>
      </c>
      <c r="F167" s="279">
        <v>1201.8166666666666</v>
      </c>
      <c r="G167" s="279">
        <v>1158.6333333333332</v>
      </c>
      <c r="H167" s="279">
        <v>1294.6333333333332</v>
      </c>
      <c r="I167" s="279">
        <v>1337.8166666666666</v>
      </c>
      <c r="J167" s="279">
        <v>1362.6333333333332</v>
      </c>
      <c r="K167" s="277">
        <v>1313</v>
      </c>
      <c r="L167" s="277">
        <v>1245</v>
      </c>
      <c r="M167" s="277">
        <v>10.20424</v>
      </c>
    </row>
    <row r="168" spans="1:13">
      <c r="A168" s="301">
        <v>159</v>
      </c>
      <c r="B168" s="277" t="s">
        <v>161</v>
      </c>
      <c r="C168" s="277">
        <v>218.15</v>
      </c>
      <c r="D168" s="279">
        <v>216.65</v>
      </c>
      <c r="E168" s="279">
        <v>212.9</v>
      </c>
      <c r="F168" s="279">
        <v>207.65</v>
      </c>
      <c r="G168" s="279">
        <v>203.9</v>
      </c>
      <c r="H168" s="279">
        <v>221.9</v>
      </c>
      <c r="I168" s="279">
        <v>225.65</v>
      </c>
      <c r="J168" s="279">
        <v>230.9</v>
      </c>
      <c r="K168" s="277">
        <v>220.4</v>
      </c>
      <c r="L168" s="277">
        <v>211.4</v>
      </c>
      <c r="M168" s="277">
        <v>70.85127</v>
      </c>
    </row>
    <row r="169" spans="1:13">
      <c r="A169" s="301">
        <v>160</v>
      </c>
      <c r="B169" s="277" t="s">
        <v>162</v>
      </c>
      <c r="C169" s="277">
        <v>84.7</v>
      </c>
      <c r="D169" s="279">
        <v>85.316666666666663</v>
      </c>
      <c r="E169" s="279">
        <v>83.633333333333326</v>
      </c>
      <c r="F169" s="279">
        <v>82.566666666666663</v>
      </c>
      <c r="G169" s="279">
        <v>80.883333333333326</v>
      </c>
      <c r="H169" s="279">
        <v>86.383333333333326</v>
      </c>
      <c r="I169" s="279">
        <v>88.066666666666663</v>
      </c>
      <c r="J169" s="279">
        <v>89.133333333333326</v>
      </c>
      <c r="K169" s="277">
        <v>87</v>
      </c>
      <c r="L169" s="277">
        <v>84.25</v>
      </c>
      <c r="M169" s="277">
        <v>35.053460000000001</v>
      </c>
    </row>
    <row r="170" spans="1:13">
      <c r="A170" s="301">
        <v>161</v>
      </c>
      <c r="B170" s="277" t="s">
        <v>275</v>
      </c>
      <c r="C170" s="277">
        <v>4967.8999999999996</v>
      </c>
      <c r="D170" s="279">
        <v>4969.3</v>
      </c>
      <c r="E170" s="279">
        <v>4928.6000000000004</v>
      </c>
      <c r="F170" s="279">
        <v>4889.3</v>
      </c>
      <c r="G170" s="279">
        <v>4848.6000000000004</v>
      </c>
      <c r="H170" s="279">
        <v>5008.6000000000004</v>
      </c>
      <c r="I170" s="279">
        <v>5049.2999999999993</v>
      </c>
      <c r="J170" s="279">
        <v>5088.6000000000004</v>
      </c>
      <c r="K170" s="277">
        <v>5010</v>
      </c>
      <c r="L170" s="277">
        <v>4930</v>
      </c>
      <c r="M170" s="277">
        <v>0.39268999999999998</v>
      </c>
    </row>
    <row r="171" spans="1:13">
      <c r="A171" s="301">
        <v>162</v>
      </c>
      <c r="B171" s="277" t="s">
        <v>277</v>
      </c>
      <c r="C171" s="277">
        <v>10074.1</v>
      </c>
      <c r="D171" s="279">
        <v>10060.816666666666</v>
      </c>
      <c r="E171" s="279">
        <v>9986.6333333333314</v>
      </c>
      <c r="F171" s="279">
        <v>9899.1666666666661</v>
      </c>
      <c r="G171" s="279">
        <v>9824.9833333333318</v>
      </c>
      <c r="H171" s="279">
        <v>10148.283333333331</v>
      </c>
      <c r="I171" s="279">
        <v>10222.466666666665</v>
      </c>
      <c r="J171" s="279">
        <v>10309.933333333331</v>
      </c>
      <c r="K171" s="277">
        <v>10135</v>
      </c>
      <c r="L171" s="277">
        <v>9973.35</v>
      </c>
      <c r="M171" s="277">
        <v>8.3919999999999995E-2</v>
      </c>
    </row>
    <row r="172" spans="1:13">
      <c r="A172" s="301">
        <v>163</v>
      </c>
      <c r="B172" s="277" t="s">
        <v>163</v>
      </c>
      <c r="C172" s="277">
        <v>1476.45</v>
      </c>
      <c r="D172" s="279">
        <v>1482.8666666666668</v>
      </c>
      <c r="E172" s="279">
        <v>1462.7333333333336</v>
      </c>
      <c r="F172" s="279">
        <v>1449.0166666666669</v>
      </c>
      <c r="G172" s="279">
        <v>1428.8833333333337</v>
      </c>
      <c r="H172" s="279">
        <v>1496.5833333333335</v>
      </c>
      <c r="I172" s="279">
        <v>1516.7166666666667</v>
      </c>
      <c r="J172" s="279">
        <v>1530.4333333333334</v>
      </c>
      <c r="K172" s="277">
        <v>1503</v>
      </c>
      <c r="L172" s="277">
        <v>1469.15</v>
      </c>
      <c r="M172" s="277">
        <v>6.4988000000000001</v>
      </c>
    </row>
    <row r="173" spans="1:13">
      <c r="A173" s="301">
        <v>164</v>
      </c>
      <c r="B173" s="277" t="s">
        <v>273</v>
      </c>
      <c r="C173" s="277">
        <v>2023.65</v>
      </c>
      <c r="D173" s="279">
        <v>2027.6333333333332</v>
      </c>
      <c r="E173" s="279">
        <v>2005.2666666666664</v>
      </c>
      <c r="F173" s="279">
        <v>1986.8833333333332</v>
      </c>
      <c r="G173" s="279">
        <v>1964.5166666666664</v>
      </c>
      <c r="H173" s="279">
        <v>2046.0166666666664</v>
      </c>
      <c r="I173" s="279">
        <v>2068.3833333333332</v>
      </c>
      <c r="J173" s="279">
        <v>2086.7666666666664</v>
      </c>
      <c r="K173" s="277">
        <v>2050</v>
      </c>
      <c r="L173" s="277">
        <v>2009.25</v>
      </c>
      <c r="M173" s="277">
        <v>2.24675</v>
      </c>
    </row>
    <row r="174" spans="1:13">
      <c r="A174" s="301">
        <v>165</v>
      </c>
      <c r="B174" s="277" t="s">
        <v>164</v>
      </c>
      <c r="C174" s="277">
        <v>27.7</v>
      </c>
      <c r="D174" s="279">
        <v>27.916666666666668</v>
      </c>
      <c r="E174" s="279">
        <v>27.283333333333335</v>
      </c>
      <c r="F174" s="279">
        <v>26.866666666666667</v>
      </c>
      <c r="G174" s="279">
        <v>26.233333333333334</v>
      </c>
      <c r="H174" s="279">
        <v>28.333333333333336</v>
      </c>
      <c r="I174" s="279">
        <v>28.966666666666669</v>
      </c>
      <c r="J174" s="279">
        <v>29.383333333333336</v>
      </c>
      <c r="K174" s="277">
        <v>28.55</v>
      </c>
      <c r="L174" s="277">
        <v>27.5</v>
      </c>
      <c r="M174" s="277">
        <v>183.54893000000001</v>
      </c>
    </row>
    <row r="175" spans="1:13">
      <c r="A175" s="301">
        <v>166</v>
      </c>
      <c r="B175" s="277" t="s">
        <v>274</v>
      </c>
      <c r="C175" s="277">
        <v>363.4</v>
      </c>
      <c r="D175" s="279">
        <v>365.0333333333333</v>
      </c>
      <c r="E175" s="279">
        <v>358.56666666666661</v>
      </c>
      <c r="F175" s="279">
        <v>353.73333333333329</v>
      </c>
      <c r="G175" s="279">
        <v>347.26666666666659</v>
      </c>
      <c r="H175" s="279">
        <v>369.86666666666662</v>
      </c>
      <c r="I175" s="279">
        <v>376.33333333333331</v>
      </c>
      <c r="J175" s="279">
        <v>381.16666666666663</v>
      </c>
      <c r="K175" s="277">
        <v>371.5</v>
      </c>
      <c r="L175" s="277">
        <v>360.2</v>
      </c>
      <c r="M175" s="277">
        <v>3.47566</v>
      </c>
    </row>
    <row r="176" spans="1:13">
      <c r="A176" s="301">
        <v>167</v>
      </c>
      <c r="B176" s="277" t="s">
        <v>491</v>
      </c>
      <c r="C176" s="277">
        <v>802.15</v>
      </c>
      <c r="D176" s="279">
        <v>806.18333333333339</v>
      </c>
      <c r="E176" s="279">
        <v>796.86666666666679</v>
      </c>
      <c r="F176" s="279">
        <v>791.58333333333337</v>
      </c>
      <c r="G176" s="279">
        <v>782.26666666666677</v>
      </c>
      <c r="H176" s="279">
        <v>811.46666666666681</v>
      </c>
      <c r="I176" s="279">
        <v>820.78333333333342</v>
      </c>
      <c r="J176" s="279">
        <v>826.06666666666683</v>
      </c>
      <c r="K176" s="277">
        <v>815.5</v>
      </c>
      <c r="L176" s="277">
        <v>800.9</v>
      </c>
      <c r="M176" s="277">
        <v>1.1516500000000001</v>
      </c>
    </row>
    <row r="177" spans="1:13">
      <c r="A177" s="301">
        <v>168</v>
      </c>
      <c r="B177" s="277" t="s">
        <v>165</v>
      </c>
      <c r="C177" s="277">
        <v>155.75</v>
      </c>
      <c r="D177" s="279">
        <v>155.79999999999998</v>
      </c>
      <c r="E177" s="279">
        <v>154.54999999999995</v>
      </c>
      <c r="F177" s="279">
        <v>153.34999999999997</v>
      </c>
      <c r="G177" s="279">
        <v>152.09999999999994</v>
      </c>
      <c r="H177" s="279">
        <v>156.99999999999997</v>
      </c>
      <c r="I177" s="279">
        <v>158.25000000000003</v>
      </c>
      <c r="J177" s="279">
        <v>159.44999999999999</v>
      </c>
      <c r="K177" s="277">
        <v>157.05000000000001</v>
      </c>
      <c r="L177" s="277">
        <v>154.6</v>
      </c>
      <c r="M177" s="277">
        <v>87.395139999999998</v>
      </c>
    </row>
    <row r="178" spans="1:13">
      <c r="A178" s="301">
        <v>169</v>
      </c>
      <c r="B178" s="277" t="s">
        <v>276</v>
      </c>
      <c r="C178" s="277">
        <v>247.95</v>
      </c>
      <c r="D178" s="279">
        <v>251.88333333333333</v>
      </c>
      <c r="E178" s="279">
        <v>240.26666666666665</v>
      </c>
      <c r="F178" s="279">
        <v>232.58333333333331</v>
      </c>
      <c r="G178" s="279">
        <v>220.96666666666664</v>
      </c>
      <c r="H178" s="279">
        <v>259.56666666666666</v>
      </c>
      <c r="I178" s="279">
        <v>271.18333333333334</v>
      </c>
      <c r="J178" s="279">
        <v>278.86666666666667</v>
      </c>
      <c r="K178" s="277">
        <v>263.5</v>
      </c>
      <c r="L178" s="277">
        <v>244.2</v>
      </c>
      <c r="M178" s="277">
        <v>10.789339999999999</v>
      </c>
    </row>
    <row r="179" spans="1:13">
      <c r="A179" s="301">
        <v>170</v>
      </c>
      <c r="B179" s="277" t="s">
        <v>278</v>
      </c>
      <c r="C179" s="277">
        <v>409.9</v>
      </c>
      <c r="D179" s="279">
        <v>410.64999999999992</v>
      </c>
      <c r="E179" s="279">
        <v>404.89999999999986</v>
      </c>
      <c r="F179" s="279">
        <v>399.89999999999992</v>
      </c>
      <c r="G179" s="279">
        <v>394.14999999999986</v>
      </c>
      <c r="H179" s="279">
        <v>415.64999999999986</v>
      </c>
      <c r="I179" s="279">
        <v>421.4</v>
      </c>
      <c r="J179" s="279">
        <v>426.39999999999986</v>
      </c>
      <c r="K179" s="277">
        <v>416.4</v>
      </c>
      <c r="L179" s="277">
        <v>405.65</v>
      </c>
      <c r="M179" s="277">
        <v>0.94874000000000003</v>
      </c>
    </row>
    <row r="180" spans="1:13">
      <c r="A180" s="301">
        <v>171</v>
      </c>
      <c r="B180" s="277" t="s">
        <v>279</v>
      </c>
      <c r="C180" s="277">
        <v>444.95</v>
      </c>
      <c r="D180" s="279">
        <v>446.98333333333335</v>
      </c>
      <c r="E180" s="279">
        <v>441.9666666666667</v>
      </c>
      <c r="F180" s="279">
        <v>438.98333333333335</v>
      </c>
      <c r="G180" s="279">
        <v>433.9666666666667</v>
      </c>
      <c r="H180" s="279">
        <v>449.9666666666667</v>
      </c>
      <c r="I180" s="279">
        <v>454.98333333333335</v>
      </c>
      <c r="J180" s="279">
        <v>457.9666666666667</v>
      </c>
      <c r="K180" s="277">
        <v>452</v>
      </c>
      <c r="L180" s="277">
        <v>444</v>
      </c>
      <c r="M180" s="277">
        <v>0.6492</v>
      </c>
    </row>
    <row r="181" spans="1:13">
      <c r="A181" s="301">
        <v>172</v>
      </c>
      <c r="B181" s="277" t="s">
        <v>167</v>
      </c>
      <c r="C181" s="277">
        <v>759.6</v>
      </c>
      <c r="D181" s="279">
        <v>765.66666666666663</v>
      </c>
      <c r="E181" s="279">
        <v>749.5333333333333</v>
      </c>
      <c r="F181" s="279">
        <v>739.4666666666667</v>
      </c>
      <c r="G181" s="279">
        <v>723.33333333333337</v>
      </c>
      <c r="H181" s="279">
        <v>775.73333333333323</v>
      </c>
      <c r="I181" s="279">
        <v>791.86666666666667</v>
      </c>
      <c r="J181" s="279">
        <v>801.93333333333317</v>
      </c>
      <c r="K181" s="277">
        <v>781.8</v>
      </c>
      <c r="L181" s="277">
        <v>755.6</v>
      </c>
      <c r="M181" s="277">
        <v>7.5641999999999996</v>
      </c>
    </row>
    <row r="182" spans="1:13">
      <c r="A182" s="301">
        <v>173</v>
      </c>
      <c r="B182" s="277" t="s">
        <v>168</v>
      </c>
      <c r="C182" s="277">
        <v>167</v>
      </c>
      <c r="D182" s="279">
        <v>169.76666666666668</v>
      </c>
      <c r="E182" s="279">
        <v>163.43333333333337</v>
      </c>
      <c r="F182" s="279">
        <v>159.86666666666667</v>
      </c>
      <c r="G182" s="279">
        <v>153.53333333333336</v>
      </c>
      <c r="H182" s="279">
        <v>173.33333333333337</v>
      </c>
      <c r="I182" s="279">
        <v>179.66666666666669</v>
      </c>
      <c r="J182" s="279">
        <v>183.23333333333338</v>
      </c>
      <c r="K182" s="277">
        <v>176.1</v>
      </c>
      <c r="L182" s="277">
        <v>166.2</v>
      </c>
      <c r="M182" s="277">
        <v>125.80825</v>
      </c>
    </row>
    <row r="183" spans="1:13">
      <c r="A183" s="301">
        <v>174</v>
      </c>
      <c r="B183" s="277" t="s">
        <v>169</v>
      </c>
      <c r="C183" s="277">
        <v>93.45</v>
      </c>
      <c r="D183" s="279">
        <v>94.45</v>
      </c>
      <c r="E183" s="279">
        <v>92.100000000000009</v>
      </c>
      <c r="F183" s="279">
        <v>90.75</v>
      </c>
      <c r="G183" s="279">
        <v>88.4</v>
      </c>
      <c r="H183" s="279">
        <v>95.800000000000011</v>
      </c>
      <c r="I183" s="279">
        <v>98.15</v>
      </c>
      <c r="J183" s="279">
        <v>99.500000000000014</v>
      </c>
      <c r="K183" s="277">
        <v>96.8</v>
      </c>
      <c r="L183" s="277">
        <v>93.1</v>
      </c>
      <c r="M183" s="277">
        <v>53.98507</v>
      </c>
    </row>
    <row r="184" spans="1:13">
      <c r="A184" s="301">
        <v>175</v>
      </c>
      <c r="B184" s="277" t="s">
        <v>170</v>
      </c>
      <c r="C184" s="277">
        <v>2206.5</v>
      </c>
      <c r="D184" s="279">
        <v>2230.5</v>
      </c>
      <c r="E184" s="279">
        <v>2171</v>
      </c>
      <c r="F184" s="279">
        <v>2135.5</v>
      </c>
      <c r="G184" s="279">
        <v>2076</v>
      </c>
      <c r="H184" s="279">
        <v>2266</v>
      </c>
      <c r="I184" s="279">
        <v>2325.5</v>
      </c>
      <c r="J184" s="279">
        <v>2361</v>
      </c>
      <c r="K184" s="277">
        <v>2290</v>
      </c>
      <c r="L184" s="277">
        <v>2195</v>
      </c>
      <c r="M184" s="277">
        <v>92.46893</v>
      </c>
    </row>
    <row r="185" spans="1:13">
      <c r="A185" s="301">
        <v>176</v>
      </c>
      <c r="B185" s="277" t="s">
        <v>171</v>
      </c>
      <c r="C185" s="277">
        <v>32.799999999999997</v>
      </c>
      <c r="D185" s="279">
        <v>33.083333333333336</v>
      </c>
      <c r="E185" s="279">
        <v>32.366666666666674</v>
      </c>
      <c r="F185" s="279">
        <v>31.933333333333337</v>
      </c>
      <c r="G185" s="279">
        <v>31.216666666666676</v>
      </c>
      <c r="H185" s="279">
        <v>33.516666666666673</v>
      </c>
      <c r="I185" s="279">
        <v>34.233333333333327</v>
      </c>
      <c r="J185" s="279">
        <v>34.666666666666671</v>
      </c>
      <c r="K185" s="277">
        <v>33.799999999999997</v>
      </c>
      <c r="L185" s="277">
        <v>32.65</v>
      </c>
      <c r="M185" s="277">
        <v>134.54688999999999</v>
      </c>
    </row>
    <row r="186" spans="1:13">
      <c r="A186" s="301">
        <v>177</v>
      </c>
      <c r="B186" s="277" t="s">
        <v>3523</v>
      </c>
      <c r="C186" s="277">
        <v>900.2</v>
      </c>
      <c r="D186" s="279">
        <v>902.23333333333323</v>
      </c>
      <c r="E186" s="279">
        <v>885.71666666666647</v>
      </c>
      <c r="F186" s="279">
        <v>871.23333333333323</v>
      </c>
      <c r="G186" s="279">
        <v>854.71666666666647</v>
      </c>
      <c r="H186" s="279">
        <v>916.71666666666647</v>
      </c>
      <c r="I186" s="279">
        <v>933.23333333333312</v>
      </c>
      <c r="J186" s="279">
        <v>947.71666666666647</v>
      </c>
      <c r="K186" s="277">
        <v>918.75</v>
      </c>
      <c r="L186" s="277">
        <v>887.75</v>
      </c>
      <c r="M186" s="277">
        <v>37.991419999999998</v>
      </c>
    </row>
    <row r="187" spans="1:13">
      <c r="A187" s="301">
        <v>178</v>
      </c>
      <c r="B187" s="277" t="s">
        <v>280</v>
      </c>
      <c r="C187" s="277">
        <v>804.75</v>
      </c>
      <c r="D187" s="279">
        <v>809.43333333333339</v>
      </c>
      <c r="E187" s="279">
        <v>797.06666666666683</v>
      </c>
      <c r="F187" s="279">
        <v>789.38333333333344</v>
      </c>
      <c r="G187" s="279">
        <v>777.01666666666688</v>
      </c>
      <c r="H187" s="279">
        <v>817.11666666666679</v>
      </c>
      <c r="I187" s="279">
        <v>829.48333333333335</v>
      </c>
      <c r="J187" s="279">
        <v>837.16666666666674</v>
      </c>
      <c r="K187" s="277">
        <v>821.8</v>
      </c>
      <c r="L187" s="277">
        <v>801.75</v>
      </c>
      <c r="M187" s="277">
        <v>19.2057</v>
      </c>
    </row>
    <row r="188" spans="1:13">
      <c r="A188" s="301">
        <v>179</v>
      </c>
      <c r="B188" s="277" t="s">
        <v>172</v>
      </c>
      <c r="C188" s="277">
        <v>192.85</v>
      </c>
      <c r="D188" s="279">
        <v>195.78333333333333</v>
      </c>
      <c r="E188" s="279">
        <v>189.06666666666666</v>
      </c>
      <c r="F188" s="279">
        <v>185.28333333333333</v>
      </c>
      <c r="G188" s="279">
        <v>178.56666666666666</v>
      </c>
      <c r="H188" s="279">
        <v>199.56666666666666</v>
      </c>
      <c r="I188" s="279">
        <v>206.2833333333333</v>
      </c>
      <c r="J188" s="279">
        <v>210.06666666666666</v>
      </c>
      <c r="K188" s="277">
        <v>202.5</v>
      </c>
      <c r="L188" s="277">
        <v>192</v>
      </c>
      <c r="M188" s="277">
        <v>491.84944000000002</v>
      </c>
    </row>
    <row r="189" spans="1:13">
      <c r="A189" s="301">
        <v>180</v>
      </c>
      <c r="B189" s="277" t="s">
        <v>173</v>
      </c>
      <c r="C189" s="277">
        <v>20642.25</v>
      </c>
      <c r="D189" s="279">
        <v>20802.483333333334</v>
      </c>
      <c r="E189" s="279">
        <v>20344.966666666667</v>
      </c>
      <c r="F189" s="279">
        <v>20047.683333333334</v>
      </c>
      <c r="G189" s="279">
        <v>19590.166666666668</v>
      </c>
      <c r="H189" s="279">
        <v>21099.766666666666</v>
      </c>
      <c r="I189" s="279">
        <v>21557.283333333336</v>
      </c>
      <c r="J189" s="279">
        <v>21854.566666666666</v>
      </c>
      <c r="K189" s="277">
        <v>21260</v>
      </c>
      <c r="L189" s="277">
        <v>20505.2</v>
      </c>
      <c r="M189" s="277">
        <v>0.55001999999999995</v>
      </c>
    </row>
    <row r="190" spans="1:13">
      <c r="A190" s="301">
        <v>181</v>
      </c>
      <c r="B190" s="277" t="s">
        <v>174</v>
      </c>
      <c r="C190" s="277">
        <v>1238.1500000000001</v>
      </c>
      <c r="D190" s="279">
        <v>1237.2</v>
      </c>
      <c r="E190" s="279">
        <v>1226.7</v>
      </c>
      <c r="F190" s="279">
        <v>1215.25</v>
      </c>
      <c r="G190" s="279">
        <v>1204.75</v>
      </c>
      <c r="H190" s="279">
        <v>1248.6500000000001</v>
      </c>
      <c r="I190" s="279">
        <v>1259.1500000000001</v>
      </c>
      <c r="J190" s="279">
        <v>1270.6000000000001</v>
      </c>
      <c r="K190" s="277">
        <v>1247.7</v>
      </c>
      <c r="L190" s="277">
        <v>1225.75</v>
      </c>
      <c r="M190" s="277">
        <v>5.2531499999999998</v>
      </c>
    </row>
    <row r="191" spans="1:13">
      <c r="A191" s="301">
        <v>182</v>
      </c>
      <c r="B191" s="277" t="s">
        <v>175</v>
      </c>
      <c r="C191" s="277">
        <v>4351.7</v>
      </c>
      <c r="D191" s="279">
        <v>4383.25</v>
      </c>
      <c r="E191" s="279">
        <v>4298.55</v>
      </c>
      <c r="F191" s="279">
        <v>4245.4000000000005</v>
      </c>
      <c r="G191" s="279">
        <v>4160.7000000000007</v>
      </c>
      <c r="H191" s="279">
        <v>4436.3999999999996</v>
      </c>
      <c r="I191" s="279">
        <v>4521.1000000000004</v>
      </c>
      <c r="J191" s="279">
        <v>4574.2499999999991</v>
      </c>
      <c r="K191" s="277">
        <v>4467.95</v>
      </c>
      <c r="L191" s="277">
        <v>4330.1000000000004</v>
      </c>
      <c r="M191" s="277">
        <v>4.3876600000000003</v>
      </c>
    </row>
    <row r="192" spans="1:13">
      <c r="A192" s="301">
        <v>183</v>
      </c>
      <c r="B192" s="277" t="s">
        <v>176</v>
      </c>
      <c r="C192" s="277">
        <v>632.15</v>
      </c>
      <c r="D192" s="279">
        <v>644.83333333333337</v>
      </c>
      <c r="E192" s="279">
        <v>615.66666666666674</v>
      </c>
      <c r="F192" s="279">
        <v>599.18333333333339</v>
      </c>
      <c r="G192" s="279">
        <v>570.01666666666677</v>
      </c>
      <c r="H192" s="279">
        <v>661.31666666666672</v>
      </c>
      <c r="I192" s="279">
        <v>690.48333333333346</v>
      </c>
      <c r="J192" s="279">
        <v>706.9666666666667</v>
      </c>
      <c r="K192" s="277">
        <v>674</v>
      </c>
      <c r="L192" s="277">
        <v>628.35</v>
      </c>
      <c r="M192" s="277">
        <v>30.701460000000001</v>
      </c>
    </row>
    <row r="193" spans="1:13">
      <c r="A193" s="301">
        <v>184</v>
      </c>
      <c r="B193" s="277" t="s">
        <v>178</v>
      </c>
      <c r="C193" s="277">
        <v>490.3</v>
      </c>
      <c r="D193" s="279">
        <v>494.66666666666669</v>
      </c>
      <c r="E193" s="279">
        <v>484.63333333333338</v>
      </c>
      <c r="F193" s="279">
        <v>478.9666666666667</v>
      </c>
      <c r="G193" s="279">
        <v>468.93333333333339</v>
      </c>
      <c r="H193" s="279">
        <v>500.33333333333337</v>
      </c>
      <c r="I193" s="279">
        <v>510.36666666666667</v>
      </c>
      <c r="J193" s="279">
        <v>516.0333333333333</v>
      </c>
      <c r="K193" s="277">
        <v>504.7</v>
      </c>
      <c r="L193" s="277">
        <v>489</v>
      </c>
      <c r="M193" s="277">
        <v>66.053269999999998</v>
      </c>
    </row>
    <row r="194" spans="1:13">
      <c r="A194" s="301">
        <v>185</v>
      </c>
      <c r="B194" s="277" t="s">
        <v>179</v>
      </c>
      <c r="C194" s="277">
        <v>431.55</v>
      </c>
      <c r="D194" s="279">
        <v>436.89999999999992</v>
      </c>
      <c r="E194" s="279">
        <v>424.29999999999984</v>
      </c>
      <c r="F194" s="279">
        <v>417.0499999999999</v>
      </c>
      <c r="G194" s="279">
        <v>404.44999999999982</v>
      </c>
      <c r="H194" s="279">
        <v>444.14999999999986</v>
      </c>
      <c r="I194" s="279">
        <v>456.74999999999989</v>
      </c>
      <c r="J194" s="279">
        <v>463.99999999999989</v>
      </c>
      <c r="K194" s="277">
        <v>449.5</v>
      </c>
      <c r="L194" s="277">
        <v>429.65</v>
      </c>
      <c r="M194" s="277">
        <v>16.099419999999999</v>
      </c>
    </row>
    <row r="195" spans="1:13">
      <c r="A195" s="301">
        <v>186</v>
      </c>
      <c r="B195" s="277" t="s">
        <v>282</v>
      </c>
      <c r="C195" s="277">
        <v>554.1</v>
      </c>
      <c r="D195" s="279">
        <v>555.98333333333335</v>
      </c>
      <c r="E195" s="279">
        <v>550.11666666666667</v>
      </c>
      <c r="F195" s="279">
        <v>546.13333333333333</v>
      </c>
      <c r="G195" s="279">
        <v>540.26666666666665</v>
      </c>
      <c r="H195" s="279">
        <v>559.9666666666667</v>
      </c>
      <c r="I195" s="279">
        <v>565.83333333333348</v>
      </c>
      <c r="J195" s="279">
        <v>569.81666666666672</v>
      </c>
      <c r="K195" s="277">
        <v>561.85</v>
      </c>
      <c r="L195" s="277">
        <v>552</v>
      </c>
      <c r="M195" s="277">
        <v>4.6026600000000002</v>
      </c>
    </row>
    <row r="196" spans="1:13">
      <c r="A196" s="301">
        <v>187</v>
      </c>
      <c r="B196" s="277" t="s">
        <v>3464</v>
      </c>
      <c r="C196" s="277">
        <v>474.1</v>
      </c>
      <c r="D196" s="279">
        <v>479.76666666666665</v>
      </c>
      <c r="E196" s="279">
        <v>465.33333333333331</v>
      </c>
      <c r="F196" s="279">
        <v>456.56666666666666</v>
      </c>
      <c r="G196" s="279">
        <v>442.13333333333333</v>
      </c>
      <c r="H196" s="279">
        <v>488.5333333333333</v>
      </c>
      <c r="I196" s="279">
        <v>502.9666666666667</v>
      </c>
      <c r="J196" s="279">
        <v>511.73333333333329</v>
      </c>
      <c r="K196" s="277">
        <v>494.2</v>
      </c>
      <c r="L196" s="277">
        <v>471</v>
      </c>
      <c r="M196" s="277">
        <v>47.000970000000002</v>
      </c>
    </row>
    <row r="197" spans="1:13">
      <c r="A197" s="301">
        <v>188</v>
      </c>
      <c r="B197" s="268" t="s">
        <v>183</v>
      </c>
      <c r="C197" s="268">
        <v>126.95</v>
      </c>
      <c r="D197" s="308">
        <v>129.26666666666668</v>
      </c>
      <c r="E197" s="308">
        <v>124.18333333333337</v>
      </c>
      <c r="F197" s="308">
        <v>121.41666666666669</v>
      </c>
      <c r="G197" s="308">
        <v>116.33333333333337</v>
      </c>
      <c r="H197" s="308">
        <v>132.03333333333336</v>
      </c>
      <c r="I197" s="308">
        <v>137.11666666666667</v>
      </c>
      <c r="J197" s="308">
        <v>139.88333333333335</v>
      </c>
      <c r="K197" s="268">
        <v>134.35</v>
      </c>
      <c r="L197" s="268">
        <v>126.5</v>
      </c>
      <c r="M197" s="268">
        <v>640.04610000000002</v>
      </c>
    </row>
    <row r="198" spans="1:13">
      <c r="A198" s="301">
        <v>189</v>
      </c>
      <c r="B198" s="268" t="s">
        <v>185</v>
      </c>
      <c r="C198" s="268">
        <v>52.9</v>
      </c>
      <c r="D198" s="308">
        <v>53.45000000000001</v>
      </c>
      <c r="E198" s="308">
        <v>52.15000000000002</v>
      </c>
      <c r="F198" s="308">
        <v>51.400000000000013</v>
      </c>
      <c r="G198" s="308">
        <v>50.100000000000023</v>
      </c>
      <c r="H198" s="308">
        <v>54.200000000000017</v>
      </c>
      <c r="I198" s="308">
        <v>55.500000000000014</v>
      </c>
      <c r="J198" s="308">
        <v>56.250000000000014</v>
      </c>
      <c r="K198" s="268">
        <v>54.75</v>
      </c>
      <c r="L198" s="268">
        <v>52.7</v>
      </c>
      <c r="M198" s="268">
        <v>239.63775999999999</v>
      </c>
    </row>
    <row r="199" spans="1:13">
      <c r="A199" s="301">
        <v>190</v>
      </c>
      <c r="B199" s="268" t="s">
        <v>186</v>
      </c>
      <c r="C199" s="268">
        <v>373.9</v>
      </c>
      <c r="D199" s="308">
        <v>378</v>
      </c>
      <c r="E199" s="308">
        <v>367.4</v>
      </c>
      <c r="F199" s="308">
        <v>360.9</v>
      </c>
      <c r="G199" s="308">
        <v>350.29999999999995</v>
      </c>
      <c r="H199" s="308">
        <v>384.5</v>
      </c>
      <c r="I199" s="308">
        <v>395.1</v>
      </c>
      <c r="J199" s="308">
        <v>401.6</v>
      </c>
      <c r="K199" s="268">
        <v>388.6</v>
      </c>
      <c r="L199" s="268">
        <v>371.5</v>
      </c>
      <c r="M199" s="268">
        <v>316.51022999999998</v>
      </c>
    </row>
    <row r="200" spans="1:13">
      <c r="A200" s="301">
        <v>191</v>
      </c>
      <c r="B200" s="268" t="s">
        <v>187</v>
      </c>
      <c r="C200" s="268">
        <v>2740.6</v>
      </c>
      <c r="D200" s="308">
        <v>2765.1166666666668</v>
      </c>
      <c r="E200" s="308">
        <v>2702.4833333333336</v>
      </c>
      <c r="F200" s="308">
        <v>2664.3666666666668</v>
      </c>
      <c r="G200" s="308">
        <v>2601.7333333333336</v>
      </c>
      <c r="H200" s="308">
        <v>2803.2333333333336</v>
      </c>
      <c r="I200" s="308">
        <v>2865.8666666666668</v>
      </c>
      <c r="J200" s="308">
        <v>2903.9833333333336</v>
      </c>
      <c r="K200" s="268">
        <v>2827.75</v>
      </c>
      <c r="L200" s="268">
        <v>2727</v>
      </c>
      <c r="M200" s="268">
        <v>66.293949999999995</v>
      </c>
    </row>
    <row r="201" spans="1:13">
      <c r="A201" s="301">
        <v>192</v>
      </c>
      <c r="B201" s="268" t="s">
        <v>188</v>
      </c>
      <c r="C201" s="268">
        <v>812.4</v>
      </c>
      <c r="D201" s="308">
        <v>825.81666666666661</v>
      </c>
      <c r="E201" s="308">
        <v>793.28333333333319</v>
      </c>
      <c r="F201" s="308">
        <v>774.16666666666663</v>
      </c>
      <c r="G201" s="308">
        <v>741.63333333333321</v>
      </c>
      <c r="H201" s="308">
        <v>844.93333333333317</v>
      </c>
      <c r="I201" s="308">
        <v>877.46666666666647</v>
      </c>
      <c r="J201" s="308">
        <v>896.58333333333314</v>
      </c>
      <c r="K201" s="268">
        <v>858.35</v>
      </c>
      <c r="L201" s="268">
        <v>806.7</v>
      </c>
      <c r="M201" s="268">
        <v>88.930989999999994</v>
      </c>
    </row>
    <row r="202" spans="1:13">
      <c r="A202" s="301">
        <v>193</v>
      </c>
      <c r="B202" s="268" t="s">
        <v>189</v>
      </c>
      <c r="C202" s="268">
        <v>1213.5999999999999</v>
      </c>
      <c r="D202" s="308">
        <v>1220.3833333333332</v>
      </c>
      <c r="E202" s="308">
        <v>1203.2166666666665</v>
      </c>
      <c r="F202" s="308">
        <v>1192.8333333333333</v>
      </c>
      <c r="G202" s="308">
        <v>1175.6666666666665</v>
      </c>
      <c r="H202" s="308">
        <v>1230.7666666666664</v>
      </c>
      <c r="I202" s="308">
        <v>1247.9333333333334</v>
      </c>
      <c r="J202" s="308">
        <v>1258.3166666666664</v>
      </c>
      <c r="K202" s="268">
        <v>1237.55</v>
      </c>
      <c r="L202" s="268">
        <v>1210</v>
      </c>
      <c r="M202" s="268">
        <v>27.273289999999999</v>
      </c>
    </row>
    <row r="203" spans="1:13">
      <c r="A203" s="301">
        <v>194</v>
      </c>
      <c r="B203" s="268" t="s">
        <v>190</v>
      </c>
      <c r="C203" s="268">
        <v>2721.2</v>
      </c>
      <c r="D203" s="308">
        <v>2740.4333333333329</v>
      </c>
      <c r="E203" s="308">
        <v>2690.766666666666</v>
      </c>
      <c r="F203" s="308">
        <v>2660.333333333333</v>
      </c>
      <c r="G203" s="308">
        <v>2610.6666666666661</v>
      </c>
      <c r="H203" s="308">
        <v>2770.8666666666659</v>
      </c>
      <c r="I203" s="308">
        <v>2820.5333333333328</v>
      </c>
      <c r="J203" s="308">
        <v>2850.9666666666658</v>
      </c>
      <c r="K203" s="268">
        <v>2790.1</v>
      </c>
      <c r="L203" s="268">
        <v>2710</v>
      </c>
      <c r="M203" s="268">
        <v>4.0102799999999998</v>
      </c>
    </row>
    <row r="204" spans="1:13">
      <c r="A204" s="301">
        <v>195</v>
      </c>
      <c r="B204" s="268" t="s">
        <v>191</v>
      </c>
      <c r="C204" s="268">
        <v>294.95</v>
      </c>
      <c r="D204" s="308">
        <v>297.2</v>
      </c>
      <c r="E204" s="308">
        <v>291.59999999999997</v>
      </c>
      <c r="F204" s="308">
        <v>288.25</v>
      </c>
      <c r="G204" s="308">
        <v>282.64999999999998</v>
      </c>
      <c r="H204" s="308">
        <v>300.54999999999995</v>
      </c>
      <c r="I204" s="308">
        <v>306.14999999999998</v>
      </c>
      <c r="J204" s="308">
        <v>309.49999999999994</v>
      </c>
      <c r="K204" s="268">
        <v>302.8</v>
      </c>
      <c r="L204" s="268">
        <v>293.85000000000002</v>
      </c>
      <c r="M204" s="268">
        <v>5.3036300000000001</v>
      </c>
    </row>
    <row r="205" spans="1:13">
      <c r="A205" s="301">
        <v>196</v>
      </c>
      <c r="B205" s="268" t="s">
        <v>550</v>
      </c>
      <c r="C205" s="268">
        <v>653.9</v>
      </c>
      <c r="D205" s="308">
        <v>655.49999999999989</v>
      </c>
      <c r="E205" s="308">
        <v>636.44999999999982</v>
      </c>
      <c r="F205" s="308">
        <v>618.99999999999989</v>
      </c>
      <c r="G205" s="308">
        <v>599.94999999999982</v>
      </c>
      <c r="H205" s="308">
        <v>672.94999999999982</v>
      </c>
      <c r="I205" s="308">
        <v>691.99999999999977</v>
      </c>
      <c r="J205" s="308">
        <v>709.44999999999982</v>
      </c>
      <c r="K205" s="268">
        <v>674.55</v>
      </c>
      <c r="L205" s="268">
        <v>638.04999999999995</v>
      </c>
      <c r="M205" s="268">
        <v>4.0090700000000004</v>
      </c>
    </row>
    <row r="206" spans="1:13">
      <c r="A206" s="301">
        <v>197</v>
      </c>
      <c r="B206" s="268" t="s">
        <v>192</v>
      </c>
      <c r="C206" s="268">
        <v>458.6</v>
      </c>
      <c r="D206" s="308">
        <v>460.81666666666666</v>
      </c>
      <c r="E206" s="308">
        <v>453.83333333333331</v>
      </c>
      <c r="F206" s="308">
        <v>449.06666666666666</v>
      </c>
      <c r="G206" s="308">
        <v>442.08333333333331</v>
      </c>
      <c r="H206" s="308">
        <v>465.58333333333331</v>
      </c>
      <c r="I206" s="308">
        <v>472.56666666666666</v>
      </c>
      <c r="J206" s="308">
        <v>477.33333333333331</v>
      </c>
      <c r="K206" s="268">
        <v>467.8</v>
      </c>
      <c r="L206" s="268">
        <v>456.05</v>
      </c>
      <c r="M206" s="268">
        <v>17.579170000000001</v>
      </c>
    </row>
    <row r="207" spans="1:13">
      <c r="A207" s="301">
        <v>198</v>
      </c>
      <c r="B207" s="268" t="s">
        <v>193</v>
      </c>
      <c r="C207" s="268">
        <v>967.75</v>
      </c>
      <c r="D207" s="308">
        <v>969.63333333333333</v>
      </c>
      <c r="E207" s="308">
        <v>959.4666666666667</v>
      </c>
      <c r="F207" s="308">
        <v>951.18333333333339</v>
      </c>
      <c r="G207" s="308">
        <v>941.01666666666677</v>
      </c>
      <c r="H207" s="308">
        <v>977.91666666666663</v>
      </c>
      <c r="I207" s="308">
        <v>988.08333333333337</v>
      </c>
      <c r="J207" s="308">
        <v>996.36666666666656</v>
      </c>
      <c r="K207" s="268">
        <v>979.8</v>
      </c>
      <c r="L207" s="268">
        <v>961.35</v>
      </c>
      <c r="M207" s="268">
        <v>7.05626</v>
      </c>
    </row>
    <row r="208" spans="1:13">
      <c r="A208" s="301">
        <v>199</v>
      </c>
      <c r="B208" s="268" t="s">
        <v>195</v>
      </c>
      <c r="C208" s="268">
        <v>4383.3</v>
      </c>
      <c r="D208" s="308">
        <v>4407.5333333333328</v>
      </c>
      <c r="E208" s="308">
        <v>4342.0666666666657</v>
      </c>
      <c r="F208" s="308">
        <v>4300.833333333333</v>
      </c>
      <c r="G208" s="308">
        <v>4235.3666666666659</v>
      </c>
      <c r="H208" s="308">
        <v>4448.7666666666655</v>
      </c>
      <c r="I208" s="308">
        <v>4514.2333333333327</v>
      </c>
      <c r="J208" s="308">
        <v>4555.4666666666653</v>
      </c>
      <c r="K208" s="268">
        <v>4473</v>
      </c>
      <c r="L208" s="268">
        <v>4366.3</v>
      </c>
      <c r="M208" s="268">
        <v>5.4547499999999998</v>
      </c>
    </row>
    <row r="209" spans="1:13">
      <c r="A209" s="301">
        <v>200</v>
      </c>
      <c r="B209" s="268" t="s">
        <v>196</v>
      </c>
      <c r="C209" s="268">
        <v>23.4</v>
      </c>
      <c r="D209" s="308">
        <v>23.666666666666668</v>
      </c>
      <c r="E209" s="308">
        <v>23.033333333333335</v>
      </c>
      <c r="F209" s="308">
        <v>22.666666666666668</v>
      </c>
      <c r="G209" s="308">
        <v>22.033333333333335</v>
      </c>
      <c r="H209" s="308">
        <v>24.033333333333335</v>
      </c>
      <c r="I209" s="308">
        <v>24.666666666666668</v>
      </c>
      <c r="J209" s="308">
        <v>25.033333333333335</v>
      </c>
      <c r="K209" s="268">
        <v>24.3</v>
      </c>
      <c r="L209" s="268">
        <v>23.3</v>
      </c>
      <c r="M209" s="268">
        <v>39.059199999999997</v>
      </c>
    </row>
    <row r="210" spans="1:13">
      <c r="A210" s="301">
        <v>201</v>
      </c>
      <c r="B210" s="268" t="s">
        <v>197</v>
      </c>
      <c r="C210" s="268">
        <v>506.55</v>
      </c>
      <c r="D210" s="308">
        <v>509.81666666666661</v>
      </c>
      <c r="E210" s="308">
        <v>499.63333333333321</v>
      </c>
      <c r="F210" s="308">
        <v>492.71666666666658</v>
      </c>
      <c r="G210" s="308">
        <v>482.53333333333319</v>
      </c>
      <c r="H210" s="308">
        <v>516.73333333333323</v>
      </c>
      <c r="I210" s="308">
        <v>526.91666666666663</v>
      </c>
      <c r="J210" s="308">
        <v>533.83333333333326</v>
      </c>
      <c r="K210" s="268">
        <v>520</v>
      </c>
      <c r="L210" s="268">
        <v>502.9</v>
      </c>
      <c r="M210" s="268">
        <v>49.270870000000002</v>
      </c>
    </row>
    <row r="211" spans="1:13">
      <c r="A211" s="301">
        <v>202</v>
      </c>
      <c r="B211" s="268" t="s">
        <v>563</v>
      </c>
      <c r="C211" s="268">
        <v>669.25</v>
      </c>
      <c r="D211" s="308">
        <v>673.4</v>
      </c>
      <c r="E211" s="308">
        <v>660.84999999999991</v>
      </c>
      <c r="F211" s="308">
        <v>652.44999999999993</v>
      </c>
      <c r="G211" s="308">
        <v>639.89999999999986</v>
      </c>
      <c r="H211" s="308">
        <v>681.8</v>
      </c>
      <c r="I211" s="308">
        <v>694.34999999999991</v>
      </c>
      <c r="J211" s="308">
        <v>702.75</v>
      </c>
      <c r="K211" s="268">
        <v>685.95</v>
      </c>
      <c r="L211" s="268">
        <v>665</v>
      </c>
      <c r="M211" s="268">
        <v>1.3904700000000001</v>
      </c>
    </row>
    <row r="212" spans="1:13">
      <c r="A212" s="301">
        <v>203</v>
      </c>
      <c r="B212" s="268" t="s">
        <v>284</v>
      </c>
      <c r="C212" s="268">
        <v>166.65</v>
      </c>
      <c r="D212" s="308">
        <v>166.73333333333332</v>
      </c>
      <c r="E212" s="308">
        <v>165.46666666666664</v>
      </c>
      <c r="F212" s="308">
        <v>164.28333333333333</v>
      </c>
      <c r="G212" s="308">
        <v>163.01666666666665</v>
      </c>
      <c r="H212" s="308">
        <v>167.91666666666663</v>
      </c>
      <c r="I212" s="308">
        <v>169.18333333333334</v>
      </c>
      <c r="J212" s="308">
        <v>170.36666666666662</v>
      </c>
      <c r="K212" s="268">
        <v>168</v>
      </c>
      <c r="L212" s="268">
        <v>165.55</v>
      </c>
      <c r="M212" s="268">
        <v>4.5315399999999997</v>
      </c>
    </row>
    <row r="213" spans="1:13">
      <c r="A213" s="301">
        <v>204</v>
      </c>
      <c r="B213" s="268" t="s">
        <v>199</v>
      </c>
      <c r="C213" s="268">
        <v>672.4</v>
      </c>
      <c r="D213" s="308">
        <v>671.6</v>
      </c>
      <c r="E213" s="308">
        <v>665.45</v>
      </c>
      <c r="F213" s="308">
        <v>658.5</v>
      </c>
      <c r="G213" s="308">
        <v>652.35</v>
      </c>
      <c r="H213" s="308">
        <v>678.55000000000007</v>
      </c>
      <c r="I213" s="308">
        <v>684.69999999999993</v>
      </c>
      <c r="J213" s="308">
        <v>691.65000000000009</v>
      </c>
      <c r="K213" s="268">
        <v>677.75</v>
      </c>
      <c r="L213" s="268">
        <v>664.65</v>
      </c>
      <c r="M213" s="268">
        <v>12.537419999999999</v>
      </c>
    </row>
    <row r="214" spans="1:13">
      <c r="A214" s="301">
        <v>205</v>
      </c>
      <c r="B214" s="268" t="s">
        <v>569</v>
      </c>
      <c r="C214" s="268">
        <v>2062.3000000000002</v>
      </c>
      <c r="D214" s="308">
        <v>2087.3666666666668</v>
      </c>
      <c r="E214" s="308">
        <v>2020.9333333333334</v>
      </c>
      <c r="F214" s="308">
        <v>1979.5666666666666</v>
      </c>
      <c r="G214" s="308">
        <v>1913.1333333333332</v>
      </c>
      <c r="H214" s="308">
        <v>2128.7333333333336</v>
      </c>
      <c r="I214" s="308">
        <v>2195.166666666667</v>
      </c>
      <c r="J214" s="308">
        <v>2236.5333333333338</v>
      </c>
      <c r="K214" s="268">
        <v>2153.8000000000002</v>
      </c>
      <c r="L214" s="268">
        <v>2046</v>
      </c>
      <c r="M214" s="268">
        <v>0.33476</v>
      </c>
    </row>
    <row r="215" spans="1:13">
      <c r="A215" s="301">
        <v>206</v>
      </c>
      <c r="B215" s="268" t="s">
        <v>200</v>
      </c>
      <c r="C215" s="308">
        <v>341.6</v>
      </c>
      <c r="D215" s="308">
        <v>344.93333333333334</v>
      </c>
      <c r="E215" s="308">
        <v>335.61666666666667</v>
      </c>
      <c r="F215" s="308">
        <v>329.63333333333333</v>
      </c>
      <c r="G215" s="308">
        <v>320.31666666666666</v>
      </c>
      <c r="H215" s="308">
        <v>350.91666666666669</v>
      </c>
      <c r="I215" s="308">
        <v>360.23333333333341</v>
      </c>
      <c r="J215" s="308">
        <v>366.2166666666667</v>
      </c>
      <c r="K215" s="308">
        <v>354.25</v>
      </c>
      <c r="L215" s="308">
        <v>338.95</v>
      </c>
      <c r="M215" s="308">
        <v>389.61585000000002</v>
      </c>
    </row>
    <row r="216" spans="1:13">
      <c r="A216" s="301">
        <v>207</v>
      </c>
      <c r="B216" s="268" t="s">
        <v>202</v>
      </c>
      <c r="C216" s="308">
        <v>179.95</v>
      </c>
      <c r="D216" s="308">
        <v>182.35</v>
      </c>
      <c r="E216" s="308">
        <v>176.29999999999998</v>
      </c>
      <c r="F216" s="308">
        <v>172.64999999999998</v>
      </c>
      <c r="G216" s="308">
        <v>166.59999999999997</v>
      </c>
      <c r="H216" s="308">
        <v>186</v>
      </c>
      <c r="I216" s="308">
        <v>192.05</v>
      </c>
      <c r="J216" s="308">
        <v>195.70000000000002</v>
      </c>
      <c r="K216" s="308">
        <v>188.4</v>
      </c>
      <c r="L216" s="308">
        <v>178.7</v>
      </c>
      <c r="M216" s="308">
        <v>200.08768000000001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28" sqref="E2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40"/>
      <c r="B1" s="540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44120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37" t="s">
        <v>16</v>
      </c>
      <c r="B9" s="538" t="s">
        <v>18</v>
      </c>
      <c r="C9" s="536" t="s">
        <v>19</v>
      </c>
      <c r="D9" s="536" t="s">
        <v>20</v>
      </c>
      <c r="E9" s="536" t="s">
        <v>21</v>
      </c>
      <c r="F9" s="536"/>
      <c r="G9" s="536"/>
      <c r="H9" s="536" t="s">
        <v>22</v>
      </c>
      <c r="I9" s="536"/>
      <c r="J9" s="536"/>
      <c r="K9" s="274"/>
      <c r="L9" s="281"/>
      <c r="M9" s="282"/>
    </row>
    <row r="10" spans="1:15" ht="42.75" customHeight="1">
      <c r="A10" s="532"/>
      <c r="B10" s="534"/>
      <c r="C10" s="539" t="s">
        <v>23</v>
      </c>
      <c r="D10" s="539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18704.900000000001</v>
      </c>
      <c r="D11" s="279">
        <v>18843.266666666666</v>
      </c>
      <c r="E11" s="279">
        <v>18536.533333333333</v>
      </c>
      <c r="F11" s="279">
        <v>18368.166666666668</v>
      </c>
      <c r="G11" s="279">
        <v>18061.433333333334</v>
      </c>
      <c r="H11" s="279">
        <v>19011.633333333331</v>
      </c>
      <c r="I11" s="279">
        <v>19318.366666666661</v>
      </c>
      <c r="J11" s="279">
        <v>19486.73333333333</v>
      </c>
      <c r="K11" s="277">
        <v>19150</v>
      </c>
      <c r="L11" s="277">
        <v>18674.900000000001</v>
      </c>
      <c r="M11" s="277">
        <v>1.5990000000000001E-2</v>
      </c>
    </row>
    <row r="12" spans="1:15" ht="12" customHeight="1">
      <c r="A12" s="268">
        <v>2</v>
      </c>
      <c r="B12" s="277" t="s">
        <v>802</v>
      </c>
      <c r="C12" s="278">
        <v>976.2</v>
      </c>
      <c r="D12" s="279">
        <v>983</v>
      </c>
      <c r="E12" s="279">
        <v>962.65</v>
      </c>
      <c r="F12" s="279">
        <v>949.1</v>
      </c>
      <c r="G12" s="279">
        <v>928.75</v>
      </c>
      <c r="H12" s="279">
        <v>996.55</v>
      </c>
      <c r="I12" s="279">
        <v>1016.8999999999999</v>
      </c>
      <c r="J12" s="279">
        <v>1030.4499999999998</v>
      </c>
      <c r="K12" s="277">
        <v>1003.35</v>
      </c>
      <c r="L12" s="277">
        <v>969.45</v>
      </c>
      <c r="M12" s="277">
        <v>3.2988200000000001</v>
      </c>
    </row>
    <row r="13" spans="1:15" ht="12" customHeight="1">
      <c r="A13" s="268">
        <v>3</v>
      </c>
      <c r="B13" s="277" t="s">
        <v>294</v>
      </c>
      <c r="C13" s="278">
        <v>1438.25</v>
      </c>
      <c r="D13" s="279">
        <v>1437.75</v>
      </c>
      <c r="E13" s="279">
        <v>1415.5</v>
      </c>
      <c r="F13" s="279">
        <v>1392.75</v>
      </c>
      <c r="G13" s="279">
        <v>1370.5</v>
      </c>
      <c r="H13" s="279">
        <v>1460.5</v>
      </c>
      <c r="I13" s="279">
        <v>1482.75</v>
      </c>
      <c r="J13" s="279">
        <v>1505.5</v>
      </c>
      <c r="K13" s="277">
        <v>1460</v>
      </c>
      <c r="L13" s="277">
        <v>1415</v>
      </c>
      <c r="M13" s="277">
        <v>0.10826</v>
      </c>
    </row>
    <row r="14" spans="1:15" ht="12" customHeight="1">
      <c r="A14" s="268">
        <v>4</v>
      </c>
      <c r="B14" s="277" t="s">
        <v>3119</v>
      </c>
      <c r="C14" s="278">
        <v>858.55</v>
      </c>
      <c r="D14" s="279">
        <v>859.86666666666667</v>
      </c>
      <c r="E14" s="279">
        <v>851.68333333333339</v>
      </c>
      <c r="F14" s="279">
        <v>844.81666666666672</v>
      </c>
      <c r="G14" s="279">
        <v>836.63333333333344</v>
      </c>
      <c r="H14" s="279">
        <v>866.73333333333335</v>
      </c>
      <c r="I14" s="279">
        <v>874.91666666666652</v>
      </c>
      <c r="J14" s="279">
        <v>881.7833333333333</v>
      </c>
      <c r="K14" s="277">
        <v>868.05</v>
      </c>
      <c r="L14" s="277">
        <v>853</v>
      </c>
      <c r="M14" s="277">
        <v>1.63287</v>
      </c>
    </row>
    <row r="15" spans="1:15" ht="12" customHeight="1">
      <c r="A15" s="268">
        <v>5</v>
      </c>
      <c r="B15" s="277" t="s">
        <v>295</v>
      </c>
      <c r="C15" s="278">
        <v>15957.45</v>
      </c>
      <c r="D15" s="279">
        <v>16029.5</v>
      </c>
      <c r="E15" s="279">
        <v>15828.95</v>
      </c>
      <c r="F15" s="279">
        <v>15700.45</v>
      </c>
      <c r="G15" s="279">
        <v>15499.900000000001</v>
      </c>
      <c r="H15" s="279">
        <v>16158</v>
      </c>
      <c r="I15" s="279">
        <v>16358.55</v>
      </c>
      <c r="J15" s="279">
        <v>16487.05</v>
      </c>
      <c r="K15" s="277">
        <v>16230.05</v>
      </c>
      <c r="L15" s="277">
        <v>15901</v>
      </c>
      <c r="M15" s="277">
        <v>7.127E-2</v>
      </c>
    </row>
    <row r="16" spans="1:15" ht="12" customHeight="1">
      <c r="A16" s="268">
        <v>6</v>
      </c>
      <c r="B16" s="277" t="s">
        <v>227</v>
      </c>
      <c r="C16" s="278">
        <v>60.8</v>
      </c>
      <c r="D16" s="279">
        <v>61.433333333333337</v>
      </c>
      <c r="E16" s="279">
        <v>60.016666666666673</v>
      </c>
      <c r="F16" s="279">
        <v>59.233333333333334</v>
      </c>
      <c r="G16" s="279">
        <v>57.81666666666667</v>
      </c>
      <c r="H16" s="279">
        <v>62.216666666666676</v>
      </c>
      <c r="I16" s="279">
        <v>63.633333333333333</v>
      </c>
      <c r="J16" s="279">
        <v>64.416666666666686</v>
      </c>
      <c r="K16" s="277">
        <v>62.85</v>
      </c>
      <c r="L16" s="277">
        <v>60.65</v>
      </c>
      <c r="M16" s="277">
        <v>9.5447699999999998</v>
      </c>
    </row>
    <row r="17" spans="1:13" ht="12" customHeight="1">
      <c r="A17" s="268">
        <v>7</v>
      </c>
      <c r="B17" s="277" t="s">
        <v>228</v>
      </c>
      <c r="C17" s="278">
        <v>132.19999999999999</v>
      </c>
      <c r="D17" s="279">
        <v>132.9</v>
      </c>
      <c r="E17" s="279">
        <v>130.35000000000002</v>
      </c>
      <c r="F17" s="279">
        <v>128.50000000000003</v>
      </c>
      <c r="G17" s="279">
        <v>125.95000000000005</v>
      </c>
      <c r="H17" s="279">
        <v>134.75</v>
      </c>
      <c r="I17" s="279">
        <v>137.30000000000001</v>
      </c>
      <c r="J17" s="279">
        <v>139.14999999999998</v>
      </c>
      <c r="K17" s="277">
        <v>135.44999999999999</v>
      </c>
      <c r="L17" s="277">
        <v>131.05000000000001</v>
      </c>
      <c r="M17" s="277">
        <v>10.94284</v>
      </c>
    </row>
    <row r="18" spans="1:13" ht="12" customHeight="1">
      <c r="A18" s="268">
        <v>8</v>
      </c>
      <c r="B18" s="277" t="s">
        <v>38</v>
      </c>
      <c r="C18" s="278">
        <v>1522.4</v>
      </c>
      <c r="D18" s="279">
        <v>1532.4333333333334</v>
      </c>
      <c r="E18" s="279">
        <v>1502.4666666666667</v>
      </c>
      <c r="F18" s="279">
        <v>1482.5333333333333</v>
      </c>
      <c r="G18" s="279">
        <v>1452.5666666666666</v>
      </c>
      <c r="H18" s="279">
        <v>1552.3666666666668</v>
      </c>
      <c r="I18" s="279">
        <v>1582.3333333333335</v>
      </c>
      <c r="J18" s="279">
        <v>1602.2666666666669</v>
      </c>
      <c r="K18" s="277">
        <v>1562.4</v>
      </c>
      <c r="L18" s="277">
        <v>1512.5</v>
      </c>
      <c r="M18" s="277">
        <v>8.0182099999999998</v>
      </c>
    </row>
    <row r="19" spans="1:13" ht="12" customHeight="1">
      <c r="A19" s="268">
        <v>9</v>
      </c>
      <c r="B19" s="277" t="s">
        <v>296</v>
      </c>
      <c r="C19" s="278">
        <v>181.45</v>
      </c>
      <c r="D19" s="279">
        <v>183.9</v>
      </c>
      <c r="E19" s="279">
        <v>177.8</v>
      </c>
      <c r="F19" s="279">
        <v>174.15</v>
      </c>
      <c r="G19" s="279">
        <v>168.05</v>
      </c>
      <c r="H19" s="279">
        <v>187.55</v>
      </c>
      <c r="I19" s="279">
        <v>193.64999999999998</v>
      </c>
      <c r="J19" s="279">
        <v>197.3</v>
      </c>
      <c r="K19" s="277">
        <v>190</v>
      </c>
      <c r="L19" s="277">
        <v>180.25</v>
      </c>
      <c r="M19" s="277">
        <v>14.50765</v>
      </c>
    </row>
    <row r="20" spans="1:13" ht="12" customHeight="1">
      <c r="A20" s="268">
        <v>10</v>
      </c>
      <c r="B20" s="277" t="s">
        <v>297</v>
      </c>
      <c r="C20" s="278">
        <v>704.25</v>
      </c>
      <c r="D20" s="279">
        <v>712.69999999999993</v>
      </c>
      <c r="E20" s="279">
        <v>689.59999999999991</v>
      </c>
      <c r="F20" s="279">
        <v>674.94999999999993</v>
      </c>
      <c r="G20" s="279">
        <v>651.84999999999991</v>
      </c>
      <c r="H20" s="279">
        <v>727.34999999999991</v>
      </c>
      <c r="I20" s="279">
        <v>750.45</v>
      </c>
      <c r="J20" s="279">
        <v>765.09999999999991</v>
      </c>
      <c r="K20" s="277">
        <v>735.8</v>
      </c>
      <c r="L20" s="277">
        <v>698.05</v>
      </c>
      <c r="M20" s="277">
        <v>7.3669700000000002</v>
      </c>
    </row>
    <row r="21" spans="1:13" ht="12" customHeight="1">
      <c r="A21" s="268">
        <v>11</v>
      </c>
      <c r="B21" s="277" t="s">
        <v>41</v>
      </c>
      <c r="C21" s="278">
        <v>342.8</v>
      </c>
      <c r="D21" s="279">
        <v>345.9666666666667</v>
      </c>
      <c r="E21" s="279">
        <v>338.08333333333337</v>
      </c>
      <c r="F21" s="279">
        <v>333.36666666666667</v>
      </c>
      <c r="G21" s="279">
        <v>325.48333333333335</v>
      </c>
      <c r="H21" s="279">
        <v>350.68333333333339</v>
      </c>
      <c r="I21" s="279">
        <v>358.56666666666672</v>
      </c>
      <c r="J21" s="279">
        <v>363.28333333333342</v>
      </c>
      <c r="K21" s="277">
        <v>353.85</v>
      </c>
      <c r="L21" s="277">
        <v>341.25</v>
      </c>
      <c r="M21" s="277">
        <v>28.55273</v>
      </c>
    </row>
    <row r="22" spans="1:13" ht="12" customHeight="1">
      <c r="A22" s="268">
        <v>12</v>
      </c>
      <c r="B22" s="277" t="s">
        <v>43</v>
      </c>
      <c r="C22" s="278">
        <v>36.1</v>
      </c>
      <c r="D22" s="279">
        <v>36.31666666666667</v>
      </c>
      <c r="E22" s="279">
        <v>35.833333333333343</v>
      </c>
      <c r="F22" s="279">
        <v>35.56666666666667</v>
      </c>
      <c r="G22" s="279">
        <v>35.083333333333343</v>
      </c>
      <c r="H22" s="279">
        <v>36.583333333333343</v>
      </c>
      <c r="I22" s="279">
        <v>37.066666666666677</v>
      </c>
      <c r="J22" s="279">
        <v>37.333333333333343</v>
      </c>
      <c r="K22" s="277">
        <v>36.799999999999997</v>
      </c>
      <c r="L22" s="277">
        <v>36.049999999999997</v>
      </c>
      <c r="M22" s="277">
        <v>11.00235</v>
      </c>
    </row>
    <row r="23" spans="1:13">
      <c r="A23" s="268">
        <v>13</v>
      </c>
      <c r="B23" s="277" t="s">
        <v>298</v>
      </c>
      <c r="C23" s="278">
        <v>288.10000000000002</v>
      </c>
      <c r="D23" s="279">
        <v>290.86666666666667</v>
      </c>
      <c r="E23" s="279">
        <v>284.13333333333333</v>
      </c>
      <c r="F23" s="279">
        <v>280.16666666666663</v>
      </c>
      <c r="G23" s="279">
        <v>273.43333333333328</v>
      </c>
      <c r="H23" s="279">
        <v>294.83333333333337</v>
      </c>
      <c r="I23" s="279">
        <v>301.56666666666672</v>
      </c>
      <c r="J23" s="279">
        <v>305.53333333333342</v>
      </c>
      <c r="K23" s="277">
        <v>297.60000000000002</v>
      </c>
      <c r="L23" s="277">
        <v>286.89999999999998</v>
      </c>
      <c r="M23" s="277">
        <v>7.5827299999999997</v>
      </c>
    </row>
    <row r="24" spans="1:13">
      <c r="A24" s="268">
        <v>14</v>
      </c>
      <c r="B24" s="277" t="s">
        <v>299</v>
      </c>
      <c r="C24" s="278">
        <v>328.15</v>
      </c>
      <c r="D24" s="279">
        <v>330.66666666666663</v>
      </c>
      <c r="E24" s="279">
        <v>311.13333333333327</v>
      </c>
      <c r="F24" s="279">
        <v>294.11666666666662</v>
      </c>
      <c r="G24" s="279">
        <v>274.58333333333326</v>
      </c>
      <c r="H24" s="279">
        <v>347.68333333333328</v>
      </c>
      <c r="I24" s="279">
        <v>367.21666666666658</v>
      </c>
      <c r="J24" s="279">
        <v>384.23333333333329</v>
      </c>
      <c r="K24" s="277">
        <v>350.2</v>
      </c>
      <c r="L24" s="277">
        <v>313.64999999999998</v>
      </c>
      <c r="M24" s="277">
        <v>3.9301599999999999</v>
      </c>
    </row>
    <row r="25" spans="1:13">
      <c r="A25" s="268">
        <v>15</v>
      </c>
      <c r="B25" s="277" t="s">
        <v>300</v>
      </c>
      <c r="C25" s="278">
        <v>208.1</v>
      </c>
      <c r="D25" s="279">
        <v>211.36666666666667</v>
      </c>
      <c r="E25" s="279">
        <v>202.73333333333335</v>
      </c>
      <c r="F25" s="279">
        <v>197.36666666666667</v>
      </c>
      <c r="G25" s="279">
        <v>188.73333333333335</v>
      </c>
      <c r="H25" s="279">
        <v>216.73333333333335</v>
      </c>
      <c r="I25" s="279">
        <v>225.36666666666667</v>
      </c>
      <c r="J25" s="279">
        <v>230.73333333333335</v>
      </c>
      <c r="K25" s="277">
        <v>220</v>
      </c>
      <c r="L25" s="277">
        <v>206</v>
      </c>
      <c r="M25" s="277">
        <v>1.7919799999999999</v>
      </c>
    </row>
    <row r="26" spans="1:13">
      <c r="A26" s="268">
        <v>16</v>
      </c>
      <c r="B26" s="277" t="s">
        <v>832</v>
      </c>
      <c r="C26" s="278">
        <v>2672.95</v>
      </c>
      <c r="D26" s="279">
        <v>2693.0166666666664</v>
      </c>
      <c r="E26" s="279">
        <v>2636.9333333333329</v>
      </c>
      <c r="F26" s="279">
        <v>2600.9166666666665</v>
      </c>
      <c r="G26" s="279">
        <v>2544.833333333333</v>
      </c>
      <c r="H26" s="279">
        <v>2729.0333333333328</v>
      </c>
      <c r="I26" s="279">
        <v>2785.1166666666668</v>
      </c>
      <c r="J26" s="279">
        <v>2821.1333333333328</v>
      </c>
      <c r="K26" s="277">
        <v>2749.1</v>
      </c>
      <c r="L26" s="277">
        <v>2657</v>
      </c>
      <c r="M26" s="277">
        <v>0.22713</v>
      </c>
    </row>
    <row r="27" spans="1:13">
      <c r="A27" s="268">
        <v>17</v>
      </c>
      <c r="B27" s="277" t="s">
        <v>292</v>
      </c>
      <c r="C27" s="278">
        <v>1733.1</v>
      </c>
      <c r="D27" s="279">
        <v>1742.7</v>
      </c>
      <c r="E27" s="279">
        <v>1717.4</v>
      </c>
      <c r="F27" s="279">
        <v>1701.7</v>
      </c>
      <c r="G27" s="279">
        <v>1676.4</v>
      </c>
      <c r="H27" s="279">
        <v>1758.4</v>
      </c>
      <c r="I27" s="279">
        <v>1783.6999999999998</v>
      </c>
      <c r="J27" s="279">
        <v>1799.4</v>
      </c>
      <c r="K27" s="277">
        <v>1768</v>
      </c>
      <c r="L27" s="277">
        <v>1727</v>
      </c>
      <c r="M27" s="277">
        <v>0.29330000000000001</v>
      </c>
    </row>
    <row r="28" spans="1:13">
      <c r="A28" s="268">
        <v>18</v>
      </c>
      <c r="B28" s="277" t="s">
        <v>229</v>
      </c>
      <c r="C28" s="278">
        <v>1546.85</v>
      </c>
      <c r="D28" s="279">
        <v>1558.5666666666666</v>
      </c>
      <c r="E28" s="279">
        <v>1526.1333333333332</v>
      </c>
      <c r="F28" s="279">
        <v>1505.4166666666665</v>
      </c>
      <c r="G28" s="279">
        <v>1472.9833333333331</v>
      </c>
      <c r="H28" s="279">
        <v>1579.2833333333333</v>
      </c>
      <c r="I28" s="279">
        <v>1611.7166666666667</v>
      </c>
      <c r="J28" s="279">
        <v>1632.4333333333334</v>
      </c>
      <c r="K28" s="277">
        <v>1591</v>
      </c>
      <c r="L28" s="277">
        <v>1537.85</v>
      </c>
      <c r="M28" s="277">
        <v>0.84277000000000002</v>
      </c>
    </row>
    <row r="29" spans="1:13">
      <c r="A29" s="268">
        <v>19</v>
      </c>
      <c r="B29" s="277" t="s">
        <v>301</v>
      </c>
      <c r="C29" s="278">
        <v>1983.1</v>
      </c>
      <c r="D29" s="279">
        <v>1994.6333333333332</v>
      </c>
      <c r="E29" s="279">
        <v>1964.4666666666665</v>
      </c>
      <c r="F29" s="279">
        <v>1945.8333333333333</v>
      </c>
      <c r="G29" s="279">
        <v>1915.6666666666665</v>
      </c>
      <c r="H29" s="279">
        <v>2013.2666666666664</v>
      </c>
      <c r="I29" s="279">
        <v>2043.4333333333334</v>
      </c>
      <c r="J29" s="279">
        <v>2062.0666666666666</v>
      </c>
      <c r="K29" s="277">
        <v>2024.8</v>
      </c>
      <c r="L29" s="277">
        <v>1976</v>
      </c>
      <c r="M29" s="277">
        <v>7.9039999999999999E-2</v>
      </c>
    </row>
    <row r="30" spans="1:13">
      <c r="A30" s="268">
        <v>20</v>
      </c>
      <c r="B30" s="277" t="s">
        <v>230</v>
      </c>
      <c r="C30" s="278">
        <v>2659.35</v>
      </c>
      <c r="D30" s="279">
        <v>2670.1166666666668</v>
      </c>
      <c r="E30" s="279">
        <v>2640.2333333333336</v>
      </c>
      <c r="F30" s="279">
        <v>2621.1166666666668</v>
      </c>
      <c r="G30" s="279">
        <v>2591.2333333333336</v>
      </c>
      <c r="H30" s="279">
        <v>2689.2333333333336</v>
      </c>
      <c r="I30" s="279">
        <v>2719.1166666666668</v>
      </c>
      <c r="J30" s="279">
        <v>2738.2333333333336</v>
      </c>
      <c r="K30" s="277">
        <v>2700</v>
      </c>
      <c r="L30" s="277">
        <v>2651</v>
      </c>
      <c r="M30" s="277">
        <v>0.34322999999999998</v>
      </c>
    </row>
    <row r="31" spans="1:13">
      <c r="A31" s="268">
        <v>21</v>
      </c>
      <c r="B31" s="277" t="s">
        <v>870</v>
      </c>
      <c r="C31" s="278">
        <v>3092.9</v>
      </c>
      <c r="D31" s="279">
        <v>3123.4500000000003</v>
      </c>
      <c r="E31" s="279">
        <v>3055.2500000000005</v>
      </c>
      <c r="F31" s="279">
        <v>3017.6000000000004</v>
      </c>
      <c r="G31" s="279">
        <v>2949.4000000000005</v>
      </c>
      <c r="H31" s="279">
        <v>3161.1000000000004</v>
      </c>
      <c r="I31" s="279">
        <v>3229.3</v>
      </c>
      <c r="J31" s="279">
        <v>3266.9500000000003</v>
      </c>
      <c r="K31" s="277">
        <v>3191.65</v>
      </c>
      <c r="L31" s="277">
        <v>3085.8</v>
      </c>
      <c r="M31" s="277">
        <v>0.17704</v>
      </c>
    </row>
    <row r="32" spans="1:13">
      <c r="A32" s="268">
        <v>22</v>
      </c>
      <c r="B32" s="277" t="s">
        <v>303</v>
      </c>
      <c r="C32" s="278">
        <v>116.55</v>
      </c>
      <c r="D32" s="279">
        <v>116.76666666666667</v>
      </c>
      <c r="E32" s="279">
        <v>115.78333333333333</v>
      </c>
      <c r="F32" s="279">
        <v>115.01666666666667</v>
      </c>
      <c r="G32" s="279">
        <v>114.03333333333333</v>
      </c>
      <c r="H32" s="279">
        <v>117.53333333333333</v>
      </c>
      <c r="I32" s="279">
        <v>118.51666666666665</v>
      </c>
      <c r="J32" s="279">
        <v>119.28333333333333</v>
      </c>
      <c r="K32" s="277">
        <v>117.75</v>
      </c>
      <c r="L32" s="277">
        <v>116</v>
      </c>
      <c r="M32" s="277">
        <v>1.6482399999999999</v>
      </c>
    </row>
    <row r="33" spans="1:13">
      <c r="A33" s="268">
        <v>23</v>
      </c>
      <c r="B33" s="277" t="s">
        <v>45</v>
      </c>
      <c r="C33" s="278">
        <v>719.9</v>
      </c>
      <c r="D33" s="279">
        <v>725.75</v>
      </c>
      <c r="E33" s="279">
        <v>709.5</v>
      </c>
      <c r="F33" s="279">
        <v>699.1</v>
      </c>
      <c r="G33" s="279">
        <v>682.85</v>
      </c>
      <c r="H33" s="279">
        <v>736.15</v>
      </c>
      <c r="I33" s="279">
        <v>752.4</v>
      </c>
      <c r="J33" s="279">
        <v>762.8</v>
      </c>
      <c r="K33" s="277">
        <v>742</v>
      </c>
      <c r="L33" s="277">
        <v>715.35</v>
      </c>
      <c r="M33" s="277">
        <v>7.3883299999999998</v>
      </c>
    </row>
    <row r="34" spans="1:13">
      <c r="A34" s="268">
        <v>24</v>
      </c>
      <c r="B34" s="277" t="s">
        <v>304</v>
      </c>
      <c r="C34" s="278">
        <v>1997.3</v>
      </c>
      <c r="D34" s="279">
        <v>1995.0833333333333</v>
      </c>
      <c r="E34" s="279">
        <v>1967.2166666666665</v>
      </c>
      <c r="F34" s="279">
        <v>1937.1333333333332</v>
      </c>
      <c r="G34" s="279">
        <v>1909.2666666666664</v>
      </c>
      <c r="H34" s="279">
        <v>2025.1666666666665</v>
      </c>
      <c r="I34" s="279">
        <v>2053.0333333333333</v>
      </c>
      <c r="J34" s="279">
        <v>2083.1166666666668</v>
      </c>
      <c r="K34" s="277">
        <v>2022.95</v>
      </c>
      <c r="L34" s="277">
        <v>1965</v>
      </c>
      <c r="M34" s="277">
        <v>1.1067400000000001</v>
      </c>
    </row>
    <row r="35" spans="1:13">
      <c r="A35" s="268">
        <v>25</v>
      </c>
      <c r="B35" s="277" t="s">
        <v>46</v>
      </c>
      <c r="C35" s="278">
        <v>243.35</v>
      </c>
      <c r="D35" s="279">
        <v>244.7166666666667</v>
      </c>
      <c r="E35" s="279">
        <v>239.43333333333339</v>
      </c>
      <c r="F35" s="279">
        <v>235.51666666666671</v>
      </c>
      <c r="G35" s="279">
        <v>230.23333333333341</v>
      </c>
      <c r="H35" s="279">
        <v>248.63333333333338</v>
      </c>
      <c r="I35" s="279">
        <v>253.91666666666669</v>
      </c>
      <c r="J35" s="279">
        <v>257.83333333333337</v>
      </c>
      <c r="K35" s="277">
        <v>250</v>
      </c>
      <c r="L35" s="277">
        <v>240.8</v>
      </c>
      <c r="M35" s="277">
        <v>80.317260000000005</v>
      </c>
    </row>
    <row r="36" spans="1:13">
      <c r="A36" s="268">
        <v>26</v>
      </c>
      <c r="B36" s="277" t="s">
        <v>293</v>
      </c>
      <c r="C36" s="278">
        <v>2694.05</v>
      </c>
      <c r="D36" s="279">
        <v>2712.5666666666671</v>
      </c>
      <c r="E36" s="279">
        <v>2661.5833333333339</v>
      </c>
      <c r="F36" s="279">
        <v>2629.1166666666668</v>
      </c>
      <c r="G36" s="279">
        <v>2578.1333333333337</v>
      </c>
      <c r="H36" s="279">
        <v>2745.0333333333342</v>
      </c>
      <c r="I36" s="279">
        <v>2796.0166666666669</v>
      </c>
      <c r="J36" s="279">
        <v>2828.4833333333345</v>
      </c>
      <c r="K36" s="277">
        <v>2763.55</v>
      </c>
      <c r="L36" s="277">
        <v>2680.1</v>
      </c>
      <c r="M36" s="277">
        <v>0.26841999999999999</v>
      </c>
    </row>
    <row r="37" spans="1:13">
      <c r="A37" s="268">
        <v>27</v>
      </c>
      <c r="B37" s="277" t="s">
        <v>302</v>
      </c>
      <c r="C37" s="278">
        <v>949.1</v>
      </c>
      <c r="D37" s="279">
        <v>950.36666666666667</v>
      </c>
      <c r="E37" s="279">
        <v>939.73333333333335</v>
      </c>
      <c r="F37" s="279">
        <v>930.36666666666667</v>
      </c>
      <c r="G37" s="279">
        <v>919.73333333333335</v>
      </c>
      <c r="H37" s="279">
        <v>959.73333333333335</v>
      </c>
      <c r="I37" s="279">
        <v>970.36666666666679</v>
      </c>
      <c r="J37" s="279">
        <v>979.73333333333335</v>
      </c>
      <c r="K37" s="277">
        <v>961</v>
      </c>
      <c r="L37" s="277">
        <v>941</v>
      </c>
      <c r="M37" s="277">
        <v>1.9488700000000001</v>
      </c>
    </row>
    <row r="38" spans="1:13">
      <c r="A38" s="268">
        <v>28</v>
      </c>
      <c r="B38" s="277" t="s">
        <v>47</v>
      </c>
      <c r="C38" s="278">
        <v>2182.6</v>
      </c>
      <c r="D38" s="279">
        <v>2215.8666666666668</v>
      </c>
      <c r="E38" s="279">
        <v>2141.7333333333336</v>
      </c>
      <c r="F38" s="279">
        <v>2100.8666666666668</v>
      </c>
      <c r="G38" s="279">
        <v>2026.7333333333336</v>
      </c>
      <c r="H38" s="279">
        <v>2256.7333333333336</v>
      </c>
      <c r="I38" s="279">
        <v>2330.8666666666668</v>
      </c>
      <c r="J38" s="279">
        <v>2371.7333333333336</v>
      </c>
      <c r="K38" s="277">
        <v>2290</v>
      </c>
      <c r="L38" s="277">
        <v>2175</v>
      </c>
      <c r="M38" s="277">
        <v>27.82525</v>
      </c>
    </row>
    <row r="39" spans="1:13">
      <c r="A39" s="268">
        <v>29</v>
      </c>
      <c r="B39" s="277" t="s">
        <v>48</v>
      </c>
      <c r="C39" s="278">
        <v>124.85</v>
      </c>
      <c r="D39" s="279">
        <v>126.41666666666667</v>
      </c>
      <c r="E39" s="279">
        <v>122.73333333333335</v>
      </c>
      <c r="F39" s="279">
        <v>120.61666666666667</v>
      </c>
      <c r="G39" s="279">
        <v>116.93333333333335</v>
      </c>
      <c r="H39" s="279">
        <v>128.53333333333336</v>
      </c>
      <c r="I39" s="279">
        <v>132.21666666666664</v>
      </c>
      <c r="J39" s="279">
        <v>134.33333333333334</v>
      </c>
      <c r="K39" s="277">
        <v>130.1</v>
      </c>
      <c r="L39" s="277">
        <v>124.3</v>
      </c>
      <c r="M39" s="277">
        <v>46.621879999999997</v>
      </c>
    </row>
    <row r="40" spans="1:13">
      <c r="A40" s="268">
        <v>30</v>
      </c>
      <c r="B40" s="277" t="s">
        <v>305</v>
      </c>
      <c r="C40" s="278">
        <v>122.95</v>
      </c>
      <c r="D40" s="279">
        <v>124.01666666666667</v>
      </c>
      <c r="E40" s="279">
        <v>121.18333333333334</v>
      </c>
      <c r="F40" s="279">
        <v>119.41666666666667</v>
      </c>
      <c r="G40" s="279">
        <v>116.58333333333334</v>
      </c>
      <c r="H40" s="279">
        <v>125.78333333333333</v>
      </c>
      <c r="I40" s="279">
        <v>128.61666666666667</v>
      </c>
      <c r="J40" s="279">
        <v>130.38333333333333</v>
      </c>
      <c r="K40" s="277">
        <v>126.85</v>
      </c>
      <c r="L40" s="277">
        <v>122.25</v>
      </c>
      <c r="M40" s="277">
        <v>1.16357</v>
      </c>
    </row>
    <row r="41" spans="1:13">
      <c r="A41" s="268">
        <v>31</v>
      </c>
      <c r="B41" s="277" t="s">
        <v>937</v>
      </c>
      <c r="C41" s="278">
        <v>218.15</v>
      </c>
      <c r="D41" s="279">
        <v>219.80000000000004</v>
      </c>
      <c r="E41" s="279">
        <v>214.55000000000007</v>
      </c>
      <c r="F41" s="279">
        <v>210.95000000000002</v>
      </c>
      <c r="G41" s="279">
        <v>205.70000000000005</v>
      </c>
      <c r="H41" s="279">
        <v>223.40000000000009</v>
      </c>
      <c r="I41" s="279">
        <v>228.65000000000003</v>
      </c>
      <c r="J41" s="279">
        <v>232.25000000000011</v>
      </c>
      <c r="K41" s="277">
        <v>225.05</v>
      </c>
      <c r="L41" s="277">
        <v>216.2</v>
      </c>
      <c r="M41" s="277">
        <v>0.31111</v>
      </c>
    </row>
    <row r="42" spans="1:13">
      <c r="A42" s="268">
        <v>32</v>
      </c>
      <c r="B42" s="277" t="s">
        <v>306</v>
      </c>
      <c r="C42" s="278">
        <v>61.95</v>
      </c>
      <c r="D42" s="279">
        <v>62.333333333333336</v>
      </c>
      <c r="E42" s="279">
        <v>61.166666666666671</v>
      </c>
      <c r="F42" s="279">
        <v>60.383333333333333</v>
      </c>
      <c r="G42" s="279">
        <v>59.216666666666669</v>
      </c>
      <c r="H42" s="279">
        <v>63.116666666666674</v>
      </c>
      <c r="I42" s="279">
        <v>64.283333333333346</v>
      </c>
      <c r="J42" s="279">
        <v>65.066666666666677</v>
      </c>
      <c r="K42" s="277">
        <v>63.5</v>
      </c>
      <c r="L42" s="277">
        <v>61.55</v>
      </c>
      <c r="M42" s="277">
        <v>4.5406199999999997</v>
      </c>
    </row>
    <row r="43" spans="1:13">
      <c r="A43" s="268">
        <v>33</v>
      </c>
      <c r="B43" s="277" t="s">
        <v>49</v>
      </c>
      <c r="C43" s="278">
        <v>72.349999999999994</v>
      </c>
      <c r="D43" s="279">
        <v>73.899999999999991</v>
      </c>
      <c r="E43" s="279">
        <v>70.449999999999989</v>
      </c>
      <c r="F43" s="279">
        <v>68.55</v>
      </c>
      <c r="G43" s="279">
        <v>65.099999999999994</v>
      </c>
      <c r="H43" s="279">
        <v>75.799999999999983</v>
      </c>
      <c r="I43" s="279">
        <v>79.25</v>
      </c>
      <c r="J43" s="279">
        <v>81.149999999999977</v>
      </c>
      <c r="K43" s="277">
        <v>77.349999999999994</v>
      </c>
      <c r="L43" s="277">
        <v>72</v>
      </c>
      <c r="M43" s="277">
        <v>652.01701000000003</v>
      </c>
    </row>
    <row r="44" spans="1:13">
      <c r="A44" s="268">
        <v>34</v>
      </c>
      <c r="B44" s="277" t="s">
        <v>51</v>
      </c>
      <c r="C44" s="278">
        <v>2090.4499999999998</v>
      </c>
      <c r="D44" s="279">
        <v>2093.5</v>
      </c>
      <c r="E44" s="279">
        <v>2063</v>
      </c>
      <c r="F44" s="279">
        <v>2035.5500000000002</v>
      </c>
      <c r="G44" s="279">
        <v>2005.0500000000002</v>
      </c>
      <c r="H44" s="279">
        <v>2120.9499999999998</v>
      </c>
      <c r="I44" s="279">
        <v>2151.4499999999998</v>
      </c>
      <c r="J44" s="279">
        <v>2178.8999999999996</v>
      </c>
      <c r="K44" s="277">
        <v>2124</v>
      </c>
      <c r="L44" s="277">
        <v>2066.0500000000002</v>
      </c>
      <c r="M44" s="277">
        <v>40.018830000000001</v>
      </c>
    </row>
    <row r="45" spans="1:13">
      <c r="A45" s="268">
        <v>35</v>
      </c>
      <c r="B45" s="277" t="s">
        <v>307</v>
      </c>
      <c r="C45" s="278">
        <v>129.94999999999999</v>
      </c>
      <c r="D45" s="279">
        <v>131.11666666666667</v>
      </c>
      <c r="E45" s="279">
        <v>127.93333333333334</v>
      </c>
      <c r="F45" s="279">
        <v>125.91666666666666</v>
      </c>
      <c r="G45" s="279">
        <v>122.73333333333332</v>
      </c>
      <c r="H45" s="279">
        <v>133.13333333333335</v>
      </c>
      <c r="I45" s="279">
        <v>136.31666666666669</v>
      </c>
      <c r="J45" s="279">
        <v>138.33333333333337</v>
      </c>
      <c r="K45" s="277">
        <v>134.30000000000001</v>
      </c>
      <c r="L45" s="277">
        <v>129.1</v>
      </c>
      <c r="M45" s="277">
        <v>1.2747200000000001</v>
      </c>
    </row>
    <row r="46" spans="1:13">
      <c r="A46" s="268">
        <v>36</v>
      </c>
      <c r="B46" s="277" t="s">
        <v>309</v>
      </c>
      <c r="C46" s="278">
        <v>1148.25</v>
      </c>
      <c r="D46" s="279">
        <v>1152.3</v>
      </c>
      <c r="E46" s="279">
        <v>1140.9499999999998</v>
      </c>
      <c r="F46" s="279">
        <v>1133.6499999999999</v>
      </c>
      <c r="G46" s="279">
        <v>1122.2999999999997</v>
      </c>
      <c r="H46" s="279">
        <v>1159.5999999999999</v>
      </c>
      <c r="I46" s="279">
        <v>1170.9499999999998</v>
      </c>
      <c r="J46" s="279">
        <v>1178.25</v>
      </c>
      <c r="K46" s="277">
        <v>1163.6500000000001</v>
      </c>
      <c r="L46" s="277">
        <v>1145</v>
      </c>
      <c r="M46" s="277">
        <v>0.50885999999999998</v>
      </c>
    </row>
    <row r="47" spans="1:13">
      <c r="A47" s="268">
        <v>37</v>
      </c>
      <c r="B47" s="277" t="s">
        <v>308</v>
      </c>
      <c r="C47" s="278">
        <v>4268.95</v>
      </c>
      <c r="D47" s="279">
        <v>4261.9833333333336</v>
      </c>
      <c r="E47" s="279">
        <v>4223.2166666666672</v>
      </c>
      <c r="F47" s="279">
        <v>4177.4833333333336</v>
      </c>
      <c r="G47" s="279">
        <v>4138.7166666666672</v>
      </c>
      <c r="H47" s="279">
        <v>4307.7166666666672</v>
      </c>
      <c r="I47" s="279">
        <v>4346.4833333333336</v>
      </c>
      <c r="J47" s="279">
        <v>4392.2166666666672</v>
      </c>
      <c r="K47" s="277">
        <v>4300.75</v>
      </c>
      <c r="L47" s="277">
        <v>4216.25</v>
      </c>
      <c r="M47" s="277">
        <v>0.29377999999999999</v>
      </c>
    </row>
    <row r="48" spans="1:13">
      <c r="A48" s="268">
        <v>38</v>
      </c>
      <c r="B48" s="277" t="s">
        <v>310</v>
      </c>
      <c r="C48" s="278">
        <v>5985.45</v>
      </c>
      <c r="D48" s="279">
        <v>5975.2333333333327</v>
      </c>
      <c r="E48" s="279">
        <v>5916.3166666666657</v>
      </c>
      <c r="F48" s="279">
        <v>5847.1833333333334</v>
      </c>
      <c r="G48" s="279">
        <v>5788.2666666666664</v>
      </c>
      <c r="H48" s="279">
        <v>6044.366666666665</v>
      </c>
      <c r="I48" s="279">
        <v>6103.283333333331</v>
      </c>
      <c r="J48" s="279">
        <v>6172.4166666666642</v>
      </c>
      <c r="K48" s="277">
        <v>6034.15</v>
      </c>
      <c r="L48" s="277">
        <v>5906.1</v>
      </c>
      <c r="M48" s="277">
        <v>0.20830000000000001</v>
      </c>
    </row>
    <row r="49" spans="1:13">
      <c r="A49" s="268">
        <v>39</v>
      </c>
      <c r="B49" s="277" t="s">
        <v>226</v>
      </c>
      <c r="C49" s="278">
        <v>725.6</v>
      </c>
      <c r="D49" s="279">
        <v>734.04999999999984</v>
      </c>
      <c r="E49" s="279">
        <v>714.09999999999968</v>
      </c>
      <c r="F49" s="279">
        <v>702.5999999999998</v>
      </c>
      <c r="G49" s="279">
        <v>682.64999999999964</v>
      </c>
      <c r="H49" s="279">
        <v>745.54999999999973</v>
      </c>
      <c r="I49" s="279">
        <v>765.49999999999977</v>
      </c>
      <c r="J49" s="279">
        <v>776.99999999999977</v>
      </c>
      <c r="K49" s="277">
        <v>754</v>
      </c>
      <c r="L49" s="277">
        <v>722.55</v>
      </c>
      <c r="M49" s="277">
        <v>3.7880199999999999</v>
      </c>
    </row>
    <row r="50" spans="1:13">
      <c r="A50" s="268">
        <v>40</v>
      </c>
      <c r="B50" s="277" t="s">
        <v>53</v>
      </c>
      <c r="C50" s="278">
        <v>791.75</v>
      </c>
      <c r="D50" s="279">
        <v>799.23333333333323</v>
      </c>
      <c r="E50" s="279">
        <v>779.46666666666647</v>
      </c>
      <c r="F50" s="279">
        <v>767.18333333333328</v>
      </c>
      <c r="G50" s="279">
        <v>747.41666666666652</v>
      </c>
      <c r="H50" s="279">
        <v>811.51666666666642</v>
      </c>
      <c r="I50" s="279">
        <v>831.28333333333308</v>
      </c>
      <c r="J50" s="279">
        <v>843.56666666666638</v>
      </c>
      <c r="K50" s="277">
        <v>819</v>
      </c>
      <c r="L50" s="277">
        <v>786.95</v>
      </c>
      <c r="M50" s="277">
        <v>24.303149999999999</v>
      </c>
    </row>
    <row r="51" spans="1:13">
      <c r="A51" s="268">
        <v>41</v>
      </c>
      <c r="B51" s="277" t="s">
        <v>311</v>
      </c>
      <c r="C51" s="278">
        <v>503.45</v>
      </c>
      <c r="D51" s="279">
        <v>506.11666666666662</v>
      </c>
      <c r="E51" s="279">
        <v>497.33333333333326</v>
      </c>
      <c r="F51" s="279">
        <v>491.21666666666664</v>
      </c>
      <c r="G51" s="279">
        <v>482.43333333333328</v>
      </c>
      <c r="H51" s="279">
        <v>512.23333333333323</v>
      </c>
      <c r="I51" s="279">
        <v>521.01666666666665</v>
      </c>
      <c r="J51" s="279">
        <v>527.13333333333321</v>
      </c>
      <c r="K51" s="277">
        <v>514.9</v>
      </c>
      <c r="L51" s="277">
        <v>500</v>
      </c>
      <c r="M51" s="277">
        <v>2.7212999999999998</v>
      </c>
    </row>
    <row r="52" spans="1:13">
      <c r="A52" s="268">
        <v>42</v>
      </c>
      <c r="B52" s="277" t="s">
        <v>55</v>
      </c>
      <c r="C52" s="278">
        <v>462.6</v>
      </c>
      <c r="D52" s="279">
        <v>468.18333333333334</v>
      </c>
      <c r="E52" s="279">
        <v>454.41666666666669</v>
      </c>
      <c r="F52" s="279">
        <v>446.23333333333335</v>
      </c>
      <c r="G52" s="279">
        <v>432.4666666666667</v>
      </c>
      <c r="H52" s="279">
        <v>476.36666666666667</v>
      </c>
      <c r="I52" s="279">
        <v>490.13333333333333</v>
      </c>
      <c r="J52" s="279">
        <v>498.31666666666666</v>
      </c>
      <c r="K52" s="277">
        <v>481.95</v>
      </c>
      <c r="L52" s="277">
        <v>460</v>
      </c>
      <c r="M52" s="277">
        <v>289.87002999999999</v>
      </c>
    </row>
    <row r="53" spans="1:13">
      <c r="A53" s="268">
        <v>43</v>
      </c>
      <c r="B53" s="277" t="s">
        <v>56</v>
      </c>
      <c r="C53" s="278">
        <v>3027.4</v>
      </c>
      <c r="D53" s="279">
        <v>3058.9499999999994</v>
      </c>
      <c r="E53" s="279">
        <v>2987.8999999999987</v>
      </c>
      <c r="F53" s="279">
        <v>2948.3999999999992</v>
      </c>
      <c r="G53" s="279">
        <v>2877.3499999999985</v>
      </c>
      <c r="H53" s="279">
        <v>3098.4499999999989</v>
      </c>
      <c r="I53" s="279">
        <v>3169.4999999999991</v>
      </c>
      <c r="J53" s="279">
        <v>3208.9999999999991</v>
      </c>
      <c r="K53" s="277">
        <v>3130</v>
      </c>
      <c r="L53" s="277">
        <v>3019.45</v>
      </c>
      <c r="M53" s="277">
        <v>10.760999999999999</v>
      </c>
    </row>
    <row r="54" spans="1:13">
      <c r="A54" s="268">
        <v>44</v>
      </c>
      <c r="B54" s="277" t="s">
        <v>315</v>
      </c>
      <c r="C54" s="278">
        <v>181.65</v>
      </c>
      <c r="D54" s="279">
        <v>182</v>
      </c>
      <c r="E54" s="279">
        <v>179.75</v>
      </c>
      <c r="F54" s="279">
        <v>177.85</v>
      </c>
      <c r="G54" s="279">
        <v>175.6</v>
      </c>
      <c r="H54" s="279">
        <v>183.9</v>
      </c>
      <c r="I54" s="279">
        <v>186.15</v>
      </c>
      <c r="J54" s="279">
        <v>188.05</v>
      </c>
      <c r="K54" s="277">
        <v>184.25</v>
      </c>
      <c r="L54" s="277">
        <v>180.1</v>
      </c>
      <c r="M54" s="277">
        <v>4.3100300000000002</v>
      </c>
    </row>
    <row r="55" spans="1:13">
      <c r="A55" s="268">
        <v>45</v>
      </c>
      <c r="B55" s="277" t="s">
        <v>316</v>
      </c>
      <c r="C55" s="278">
        <v>501.35</v>
      </c>
      <c r="D55" s="279">
        <v>508.2</v>
      </c>
      <c r="E55" s="279">
        <v>488.4</v>
      </c>
      <c r="F55" s="279">
        <v>475.45</v>
      </c>
      <c r="G55" s="279">
        <v>455.65</v>
      </c>
      <c r="H55" s="279">
        <v>521.15</v>
      </c>
      <c r="I55" s="279">
        <v>540.95000000000005</v>
      </c>
      <c r="J55" s="279">
        <v>553.9</v>
      </c>
      <c r="K55" s="277">
        <v>528</v>
      </c>
      <c r="L55" s="277">
        <v>495.25</v>
      </c>
      <c r="M55" s="277">
        <v>3.7171099999999999</v>
      </c>
    </row>
    <row r="56" spans="1:13">
      <c r="A56" s="268">
        <v>46</v>
      </c>
      <c r="B56" s="277" t="s">
        <v>58</v>
      </c>
      <c r="C56" s="278">
        <v>5899.05</v>
      </c>
      <c r="D56" s="279">
        <v>5982.3833333333341</v>
      </c>
      <c r="E56" s="279">
        <v>5796.7666666666682</v>
      </c>
      <c r="F56" s="279">
        <v>5694.4833333333345</v>
      </c>
      <c r="G56" s="279">
        <v>5508.8666666666686</v>
      </c>
      <c r="H56" s="279">
        <v>6084.6666666666679</v>
      </c>
      <c r="I56" s="279">
        <v>6270.2833333333347</v>
      </c>
      <c r="J56" s="279">
        <v>6372.5666666666675</v>
      </c>
      <c r="K56" s="277">
        <v>6168</v>
      </c>
      <c r="L56" s="277">
        <v>5880.1</v>
      </c>
      <c r="M56" s="277">
        <v>7.8198999999999996</v>
      </c>
    </row>
    <row r="57" spans="1:13">
      <c r="A57" s="268">
        <v>47</v>
      </c>
      <c r="B57" s="277" t="s">
        <v>232</v>
      </c>
      <c r="C57" s="278">
        <v>2376.6</v>
      </c>
      <c r="D57" s="279">
        <v>2379.3333333333335</v>
      </c>
      <c r="E57" s="279">
        <v>2338.666666666667</v>
      </c>
      <c r="F57" s="279">
        <v>2300.7333333333336</v>
      </c>
      <c r="G57" s="279">
        <v>2260.0666666666671</v>
      </c>
      <c r="H57" s="279">
        <v>2417.2666666666669</v>
      </c>
      <c r="I57" s="279">
        <v>2457.9333333333338</v>
      </c>
      <c r="J57" s="279">
        <v>2495.8666666666668</v>
      </c>
      <c r="K57" s="277">
        <v>2420</v>
      </c>
      <c r="L57" s="277">
        <v>2341.4</v>
      </c>
      <c r="M57" s="277">
        <v>0.85192000000000001</v>
      </c>
    </row>
    <row r="58" spans="1:13">
      <c r="A58" s="268">
        <v>48</v>
      </c>
      <c r="B58" s="277" t="s">
        <v>59</v>
      </c>
      <c r="C58" s="278">
        <v>3214.75</v>
      </c>
      <c r="D58" s="279">
        <v>3261.9166666666665</v>
      </c>
      <c r="E58" s="279">
        <v>3153.833333333333</v>
      </c>
      <c r="F58" s="279">
        <v>3092.9166666666665</v>
      </c>
      <c r="G58" s="279">
        <v>2984.833333333333</v>
      </c>
      <c r="H58" s="279">
        <v>3322.833333333333</v>
      </c>
      <c r="I58" s="279">
        <v>3430.9166666666661</v>
      </c>
      <c r="J58" s="279">
        <v>3491.833333333333</v>
      </c>
      <c r="K58" s="277">
        <v>3370</v>
      </c>
      <c r="L58" s="277">
        <v>3201</v>
      </c>
      <c r="M58" s="277">
        <v>52.681710000000002</v>
      </c>
    </row>
    <row r="59" spans="1:13">
      <c r="A59" s="268">
        <v>49</v>
      </c>
      <c r="B59" s="277" t="s">
        <v>60</v>
      </c>
      <c r="C59" s="278">
        <v>1366.8</v>
      </c>
      <c r="D59" s="279">
        <v>1379.2666666666667</v>
      </c>
      <c r="E59" s="279">
        <v>1345.5333333333333</v>
      </c>
      <c r="F59" s="279">
        <v>1324.2666666666667</v>
      </c>
      <c r="G59" s="279">
        <v>1290.5333333333333</v>
      </c>
      <c r="H59" s="279">
        <v>1400.5333333333333</v>
      </c>
      <c r="I59" s="279">
        <v>1434.2666666666664</v>
      </c>
      <c r="J59" s="279">
        <v>1455.5333333333333</v>
      </c>
      <c r="K59" s="277">
        <v>1413</v>
      </c>
      <c r="L59" s="277">
        <v>1358</v>
      </c>
      <c r="M59" s="277">
        <v>6.3724699999999999</v>
      </c>
    </row>
    <row r="60" spans="1:13" ht="12" customHeight="1">
      <c r="A60" s="268">
        <v>50</v>
      </c>
      <c r="B60" s="277" t="s">
        <v>317</v>
      </c>
      <c r="C60" s="278">
        <v>101.3</v>
      </c>
      <c r="D60" s="279">
        <v>102.31666666666666</v>
      </c>
      <c r="E60" s="279">
        <v>99.98333333333332</v>
      </c>
      <c r="F60" s="279">
        <v>98.666666666666657</v>
      </c>
      <c r="G60" s="279">
        <v>96.333333333333314</v>
      </c>
      <c r="H60" s="279">
        <v>103.63333333333333</v>
      </c>
      <c r="I60" s="279">
        <v>105.96666666666667</v>
      </c>
      <c r="J60" s="279">
        <v>107.28333333333333</v>
      </c>
      <c r="K60" s="277">
        <v>104.65</v>
      </c>
      <c r="L60" s="277">
        <v>101</v>
      </c>
      <c r="M60" s="277">
        <v>1.34674</v>
      </c>
    </row>
    <row r="61" spans="1:13">
      <c r="A61" s="268">
        <v>51</v>
      </c>
      <c r="B61" s="277" t="s">
        <v>318</v>
      </c>
      <c r="C61" s="278">
        <v>149.65</v>
      </c>
      <c r="D61" s="279">
        <v>152.18333333333334</v>
      </c>
      <c r="E61" s="279">
        <v>145.96666666666667</v>
      </c>
      <c r="F61" s="279">
        <v>142.28333333333333</v>
      </c>
      <c r="G61" s="279">
        <v>136.06666666666666</v>
      </c>
      <c r="H61" s="279">
        <v>155.86666666666667</v>
      </c>
      <c r="I61" s="279">
        <v>162.08333333333337</v>
      </c>
      <c r="J61" s="279">
        <v>165.76666666666668</v>
      </c>
      <c r="K61" s="277">
        <v>158.4</v>
      </c>
      <c r="L61" s="277">
        <v>148.5</v>
      </c>
      <c r="M61" s="277">
        <v>8.22133</v>
      </c>
    </row>
    <row r="62" spans="1:13">
      <c r="A62" s="268">
        <v>52</v>
      </c>
      <c r="B62" s="277" t="s">
        <v>233</v>
      </c>
      <c r="C62" s="278">
        <v>303.75</v>
      </c>
      <c r="D62" s="279">
        <v>310.7166666666667</v>
      </c>
      <c r="E62" s="279">
        <v>294.23333333333341</v>
      </c>
      <c r="F62" s="279">
        <v>284.7166666666667</v>
      </c>
      <c r="G62" s="279">
        <v>268.23333333333341</v>
      </c>
      <c r="H62" s="279">
        <v>320.23333333333341</v>
      </c>
      <c r="I62" s="279">
        <v>336.71666666666675</v>
      </c>
      <c r="J62" s="279">
        <v>346.23333333333341</v>
      </c>
      <c r="K62" s="277">
        <v>327.2</v>
      </c>
      <c r="L62" s="277">
        <v>301.2</v>
      </c>
      <c r="M62" s="277">
        <v>111.04844</v>
      </c>
    </row>
    <row r="63" spans="1:13">
      <c r="A63" s="268">
        <v>53</v>
      </c>
      <c r="B63" s="277" t="s">
        <v>61</v>
      </c>
      <c r="C63" s="278">
        <v>40.35</v>
      </c>
      <c r="D63" s="279">
        <v>41.033333333333331</v>
      </c>
      <c r="E63" s="279">
        <v>39.316666666666663</v>
      </c>
      <c r="F63" s="279">
        <v>38.283333333333331</v>
      </c>
      <c r="G63" s="279">
        <v>36.566666666666663</v>
      </c>
      <c r="H63" s="279">
        <v>42.066666666666663</v>
      </c>
      <c r="I63" s="279">
        <v>43.783333333333331</v>
      </c>
      <c r="J63" s="279">
        <v>44.816666666666663</v>
      </c>
      <c r="K63" s="277">
        <v>42.75</v>
      </c>
      <c r="L63" s="277">
        <v>40</v>
      </c>
      <c r="M63" s="277">
        <v>220.11058</v>
      </c>
    </row>
    <row r="64" spans="1:13">
      <c r="A64" s="268">
        <v>54</v>
      </c>
      <c r="B64" s="277" t="s">
        <v>62</v>
      </c>
      <c r="C64" s="278">
        <v>39.549999999999997</v>
      </c>
      <c r="D64" s="279">
        <v>39.983333333333327</v>
      </c>
      <c r="E64" s="279">
        <v>38.966666666666654</v>
      </c>
      <c r="F64" s="279">
        <v>38.383333333333326</v>
      </c>
      <c r="G64" s="279">
        <v>37.366666666666653</v>
      </c>
      <c r="H64" s="279">
        <v>40.566666666666656</v>
      </c>
      <c r="I64" s="279">
        <v>41.583333333333321</v>
      </c>
      <c r="J64" s="279">
        <v>42.166666666666657</v>
      </c>
      <c r="K64" s="277">
        <v>41</v>
      </c>
      <c r="L64" s="277">
        <v>39.4</v>
      </c>
      <c r="M64" s="277">
        <v>17.116140000000001</v>
      </c>
    </row>
    <row r="65" spans="1:13">
      <c r="A65" s="268">
        <v>55</v>
      </c>
      <c r="B65" s="277" t="s">
        <v>312</v>
      </c>
      <c r="C65" s="278">
        <v>1416.65</v>
      </c>
      <c r="D65" s="279">
        <v>1429.55</v>
      </c>
      <c r="E65" s="279">
        <v>1397.1</v>
      </c>
      <c r="F65" s="279">
        <v>1377.55</v>
      </c>
      <c r="G65" s="279">
        <v>1345.1</v>
      </c>
      <c r="H65" s="279">
        <v>1449.1</v>
      </c>
      <c r="I65" s="279">
        <v>1481.5500000000002</v>
      </c>
      <c r="J65" s="279">
        <v>1501.1</v>
      </c>
      <c r="K65" s="277">
        <v>1462</v>
      </c>
      <c r="L65" s="277">
        <v>1410</v>
      </c>
      <c r="M65" s="277">
        <v>0.17058999999999999</v>
      </c>
    </row>
    <row r="66" spans="1:13">
      <c r="A66" s="268">
        <v>56</v>
      </c>
      <c r="B66" s="277" t="s">
        <v>63</v>
      </c>
      <c r="C66" s="278">
        <v>1350.7</v>
      </c>
      <c r="D66" s="279">
        <v>1354.0666666666666</v>
      </c>
      <c r="E66" s="279">
        <v>1328.1333333333332</v>
      </c>
      <c r="F66" s="279">
        <v>1305.5666666666666</v>
      </c>
      <c r="G66" s="279">
        <v>1279.6333333333332</v>
      </c>
      <c r="H66" s="279">
        <v>1376.6333333333332</v>
      </c>
      <c r="I66" s="279">
        <v>1402.5666666666666</v>
      </c>
      <c r="J66" s="279">
        <v>1425.1333333333332</v>
      </c>
      <c r="K66" s="277">
        <v>1380</v>
      </c>
      <c r="L66" s="277">
        <v>1331.5</v>
      </c>
      <c r="M66" s="277">
        <v>9.0620799999999999</v>
      </c>
    </row>
    <row r="67" spans="1:13">
      <c r="A67" s="268">
        <v>57</v>
      </c>
      <c r="B67" s="277" t="s">
        <v>320</v>
      </c>
      <c r="C67" s="278">
        <v>5644.3</v>
      </c>
      <c r="D67" s="279">
        <v>5655.3166666666666</v>
      </c>
      <c r="E67" s="279">
        <v>5589.0333333333328</v>
      </c>
      <c r="F67" s="279">
        <v>5533.7666666666664</v>
      </c>
      <c r="G67" s="279">
        <v>5467.4833333333327</v>
      </c>
      <c r="H67" s="279">
        <v>5710.583333333333</v>
      </c>
      <c r="I67" s="279">
        <v>5776.8666666666677</v>
      </c>
      <c r="J67" s="279">
        <v>5832.1333333333332</v>
      </c>
      <c r="K67" s="277">
        <v>5721.6</v>
      </c>
      <c r="L67" s="277">
        <v>5600.05</v>
      </c>
      <c r="M67" s="277">
        <v>0.20436000000000001</v>
      </c>
    </row>
    <row r="68" spans="1:13">
      <c r="A68" s="268">
        <v>58</v>
      </c>
      <c r="B68" s="277" t="s">
        <v>234</v>
      </c>
      <c r="C68" s="278">
        <v>1233.3499999999999</v>
      </c>
      <c r="D68" s="279">
        <v>1240.4666666666665</v>
      </c>
      <c r="E68" s="279">
        <v>1212.883333333333</v>
      </c>
      <c r="F68" s="279">
        <v>1192.4166666666665</v>
      </c>
      <c r="G68" s="279">
        <v>1164.833333333333</v>
      </c>
      <c r="H68" s="279">
        <v>1260.9333333333329</v>
      </c>
      <c r="I68" s="279">
        <v>1288.5166666666664</v>
      </c>
      <c r="J68" s="279">
        <v>1308.9833333333329</v>
      </c>
      <c r="K68" s="277">
        <v>1268.05</v>
      </c>
      <c r="L68" s="277">
        <v>1220</v>
      </c>
      <c r="M68" s="277">
        <v>0.54242000000000001</v>
      </c>
    </row>
    <row r="69" spans="1:13">
      <c r="A69" s="268">
        <v>59</v>
      </c>
      <c r="B69" s="277" t="s">
        <v>321</v>
      </c>
      <c r="C69" s="278">
        <v>290.35000000000002</v>
      </c>
      <c r="D69" s="279">
        <v>292.91666666666669</v>
      </c>
      <c r="E69" s="279">
        <v>286.43333333333339</v>
      </c>
      <c r="F69" s="279">
        <v>282.51666666666671</v>
      </c>
      <c r="G69" s="279">
        <v>276.03333333333342</v>
      </c>
      <c r="H69" s="279">
        <v>296.83333333333337</v>
      </c>
      <c r="I69" s="279">
        <v>303.31666666666661</v>
      </c>
      <c r="J69" s="279">
        <v>307.23333333333335</v>
      </c>
      <c r="K69" s="277">
        <v>299.39999999999998</v>
      </c>
      <c r="L69" s="277">
        <v>289</v>
      </c>
      <c r="M69" s="277">
        <v>2.4449999999999998</v>
      </c>
    </row>
    <row r="70" spans="1:13">
      <c r="A70" s="268">
        <v>60</v>
      </c>
      <c r="B70" s="277" t="s">
        <v>65</v>
      </c>
      <c r="C70" s="278">
        <v>88.4</v>
      </c>
      <c r="D70" s="279">
        <v>89.566666666666677</v>
      </c>
      <c r="E70" s="279">
        <v>86.683333333333351</v>
      </c>
      <c r="F70" s="279">
        <v>84.966666666666669</v>
      </c>
      <c r="G70" s="279">
        <v>82.083333333333343</v>
      </c>
      <c r="H70" s="279">
        <v>91.28333333333336</v>
      </c>
      <c r="I70" s="279">
        <v>94.166666666666686</v>
      </c>
      <c r="J70" s="279">
        <v>95.883333333333368</v>
      </c>
      <c r="K70" s="277">
        <v>92.45</v>
      </c>
      <c r="L70" s="277">
        <v>87.85</v>
      </c>
      <c r="M70" s="277">
        <v>52.863790000000002</v>
      </c>
    </row>
    <row r="71" spans="1:13">
      <c r="A71" s="268">
        <v>61</v>
      </c>
      <c r="B71" s="277" t="s">
        <v>313</v>
      </c>
      <c r="C71" s="278">
        <v>602.54999999999995</v>
      </c>
      <c r="D71" s="279">
        <v>606.18333333333328</v>
      </c>
      <c r="E71" s="279">
        <v>596.36666666666656</v>
      </c>
      <c r="F71" s="279">
        <v>590.18333333333328</v>
      </c>
      <c r="G71" s="279">
        <v>580.36666666666656</v>
      </c>
      <c r="H71" s="279">
        <v>612.36666666666656</v>
      </c>
      <c r="I71" s="279">
        <v>622.18333333333339</v>
      </c>
      <c r="J71" s="279">
        <v>628.36666666666656</v>
      </c>
      <c r="K71" s="277">
        <v>616</v>
      </c>
      <c r="L71" s="277">
        <v>600</v>
      </c>
      <c r="M71" s="277">
        <v>1.7556799999999999</v>
      </c>
    </row>
    <row r="72" spans="1:13">
      <c r="A72" s="268">
        <v>62</v>
      </c>
      <c r="B72" s="277" t="s">
        <v>66</v>
      </c>
      <c r="C72" s="278">
        <v>597.45000000000005</v>
      </c>
      <c r="D72" s="279">
        <v>602.98333333333335</v>
      </c>
      <c r="E72" s="279">
        <v>587.4666666666667</v>
      </c>
      <c r="F72" s="279">
        <v>577.48333333333335</v>
      </c>
      <c r="G72" s="279">
        <v>561.9666666666667</v>
      </c>
      <c r="H72" s="279">
        <v>612.9666666666667</v>
      </c>
      <c r="I72" s="279">
        <v>628.48333333333335</v>
      </c>
      <c r="J72" s="279">
        <v>638.4666666666667</v>
      </c>
      <c r="K72" s="277">
        <v>618.5</v>
      </c>
      <c r="L72" s="277">
        <v>593</v>
      </c>
      <c r="M72" s="277">
        <v>19.581569999999999</v>
      </c>
    </row>
    <row r="73" spans="1:13">
      <c r="A73" s="268">
        <v>63</v>
      </c>
      <c r="B73" s="277" t="s">
        <v>67</v>
      </c>
      <c r="C73" s="278">
        <v>444.95</v>
      </c>
      <c r="D73" s="279">
        <v>448.09999999999997</v>
      </c>
      <c r="E73" s="279">
        <v>437.89999999999992</v>
      </c>
      <c r="F73" s="279">
        <v>430.84999999999997</v>
      </c>
      <c r="G73" s="279">
        <v>420.64999999999992</v>
      </c>
      <c r="H73" s="279">
        <v>455.14999999999992</v>
      </c>
      <c r="I73" s="279">
        <v>465.34999999999997</v>
      </c>
      <c r="J73" s="279">
        <v>472.39999999999992</v>
      </c>
      <c r="K73" s="277">
        <v>458.3</v>
      </c>
      <c r="L73" s="277">
        <v>441.05</v>
      </c>
      <c r="M73" s="277">
        <v>31.17597</v>
      </c>
    </row>
    <row r="74" spans="1:13">
      <c r="A74" s="268">
        <v>64</v>
      </c>
      <c r="B74" s="277" t="s">
        <v>1045</v>
      </c>
      <c r="C74" s="278">
        <v>8736.7000000000007</v>
      </c>
      <c r="D74" s="279">
        <v>8775.5666666666675</v>
      </c>
      <c r="E74" s="279">
        <v>8661.133333333335</v>
      </c>
      <c r="F74" s="279">
        <v>8585.5666666666675</v>
      </c>
      <c r="G74" s="279">
        <v>8471.133333333335</v>
      </c>
      <c r="H74" s="279">
        <v>8851.133333333335</v>
      </c>
      <c r="I74" s="279">
        <v>8965.5666666666657</v>
      </c>
      <c r="J74" s="279">
        <v>9041.133333333335</v>
      </c>
      <c r="K74" s="277">
        <v>8890</v>
      </c>
      <c r="L74" s="277">
        <v>8700</v>
      </c>
      <c r="M74" s="277">
        <v>1.787E-2</v>
      </c>
    </row>
    <row r="75" spans="1:13">
      <c r="A75" s="268">
        <v>65</v>
      </c>
      <c r="B75" s="277" t="s">
        <v>69</v>
      </c>
      <c r="C75" s="278">
        <v>399.2</v>
      </c>
      <c r="D75" s="279">
        <v>403.23333333333335</v>
      </c>
      <c r="E75" s="279">
        <v>390.9666666666667</v>
      </c>
      <c r="F75" s="279">
        <v>382.73333333333335</v>
      </c>
      <c r="G75" s="279">
        <v>370.4666666666667</v>
      </c>
      <c r="H75" s="279">
        <v>411.4666666666667</v>
      </c>
      <c r="I75" s="279">
        <v>423.73333333333335</v>
      </c>
      <c r="J75" s="279">
        <v>431.9666666666667</v>
      </c>
      <c r="K75" s="277">
        <v>415.5</v>
      </c>
      <c r="L75" s="277">
        <v>395</v>
      </c>
      <c r="M75" s="277">
        <v>278.55540000000002</v>
      </c>
    </row>
    <row r="76" spans="1:13" s="16" customFormat="1">
      <c r="A76" s="268">
        <v>66</v>
      </c>
      <c r="B76" s="277" t="s">
        <v>70</v>
      </c>
      <c r="C76" s="278">
        <v>27.15</v>
      </c>
      <c r="D76" s="279">
        <v>27.349999999999998</v>
      </c>
      <c r="E76" s="279">
        <v>26.799999999999997</v>
      </c>
      <c r="F76" s="279">
        <v>26.45</v>
      </c>
      <c r="G76" s="279">
        <v>25.9</v>
      </c>
      <c r="H76" s="279">
        <v>27.699999999999996</v>
      </c>
      <c r="I76" s="279">
        <v>28.25</v>
      </c>
      <c r="J76" s="279">
        <v>28.599999999999994</v>
      </c>
      <c r="K76" s="277">
        <v>27.9</v>
      </c>
      <c r="L76" s="277">
        <v>27</v>
      </c>
      <c r="M76" s="277">
        <v>204.36825999999999</v>
      </c>
    </row>
    <row r="77" spans="1:13" s="16" customFormat="1">
      <c r="A77" s="268">
        <v>67</v>
      </c>
      <c r="B77" s="277" t="s">
        <v>71</v>
      </c>
      <c r="C77" s="278">
        <v>433.45</v>
      </c>
      <c r="D77" s="279">
        <v>438.61666666666662</v>
      </c>
      <c r="E77" s="279">
        <v>426.23333333333323</v>
      </c>
      <c r="F77" s="279">
        <v>419.01666666666659</v>
      </c>
      <c r="G77" s="279">
        <v>406.63333333333321</v>
      </c>
      <c r="H77" s="279">
        <v>445.83333333333326</v>
      </c>
      <c r="I77" s="279">
        <v>458.21666666666658</v>
      </c>
      <c r="J77" s="279">
        <v>465.43333333333328</v>
      </c>
      <c r="K77" s="277">
        <v>451</v>
      </c>
      <c r="L77" s="277">
        <v>431.4</v>
      </c>
      <c r="M77" s="277">
        <v>34.030349999999999</v>
      </c>
    </row>
    <row r="78" spans="1:13" s="16" customFormat="1">
      <c r="A78" s="268">
        <v>68</v>
      </c>
      <c r="B78" s="277" t="s">
        <v>322</v>
      </c>
      <c r="C78" s="278">
        <v>640.79999999999995</v>
      </c>
      <c r="D78" s="279">
        <v>645.30000000000007</v>
      </c>
      <c r="E78" s="279">
        <v>630.60000000000014</v>
      </c>
      <c r="F78" s="279">
        <v>620.40000000000009</v>
      </c>
      <c r="G78" s="279">
        <v>605.70000000000016</v>
      </c>
      <c r="H78" s="279">
        <v>655.50000000000011</v>
      </c>
      <c r="I78" s="279">
        <v>670.20000000000016</v>
      </c>
      <c r="J78" s="279">
        <v>680.40000000000009</v>
      </c>
      <c r="K78" s="277">
        <v>660</v>
      </c>
      <c r="L78" s="277">
        <v>635.1</v>
      </c>
      <c r="M78" s="277">
        <v>1.5100899999999999</v>
      </c>
    </row>
    <row r="79" spans="1:13" s="16" customFormat="1">
      <c r="A79" s="268">
        <v>69</v>
      </c>
      <c r="B79" s="277" t="s">
        <v>324</v>
      </c>
      <c r="C79" s="278">
        <v>174.85</v>
      </c>
      <c r="D79" s="279">
        <v>174.31666666666669</v>
      </c>
      <c r="E79" s="279">
        <v>173.03333333333339</v>
      </c>
      <c r="F79" s="279">
        <v>171.2166666666667</v>
      </c>
      <c r="G79" s="279">
        <v>169.93333333333339</v>
      </c>
      <c r="H79" s="279">
        <v>176.13333333333338</v>
      </c>
      <c r="I79" s="279">
        <v>177.41666666666669</v>
      </c>
      <c r="J79" s="279">
        <v>179.23333333333338</v>
      </c>
      <c r="K79" s="277">
        <v>175.6</v>
      </c>
      <c r="L79" s="277">
        <v>172.5</v>
      </c>
      <c r="M79" s="277">
        <v>4.0891299999999999</v>
      </c>
    </row>
    <row r="80" spans="1:13" s="16" customFormat="1">
      <c r="A80" s="268">
        <v>70</v>
      </c>
      <c r="B80" s="277" t="s">
        <v>325</v>
      </c>
      <c r="C80" s="278">
        <v>3038.6</v>
      </c>
      <c r="D80" s="279">
        <v>3034.5</v>
      </c>
      <c r="E80" s="279">
        <v>2941</v>
      </c>
      <c r="F80" s="279">
        <v>2843.4</v>
      </c>
      <c r="G80" s="279">
        <v>2749.9</v>
      </c>
      <c r="H80" s="279">
        <v>3132.1</v>
      </c>
      <c r="I80" s="279">
        <v>3225.6</v>
      </c>
      <c r="J80" s="279">
        <v>3323.2</v>
      </c>
      <c r="K80" s="277">
        <v>3128</v>
      </c>
      <c r="L80" s="277">
        <v>2936.9</v>
      </c>
      <c r="M80" s="277">
        <v>0.56515000000000004</v>
      </c>
    </row>
    <row r="81" spans="1:13" s="16" customFormat="1">
      <c r="A81" s="268">
        <v>71</v>
      </c>
      <c r="B81" s="277" t="s">
        <v>326</v>
      </c>
      <c r="C81" s="278">
        <v>612.65</v>
      </c>
      <c r="D81" s="279">
        <v>616.23333333333335</v>
      </c>
      <c r="E81" s="279">
        <v>599.9666666666667</v>
      </c>
      <c r="F81" s="279">
        <v>587.2833333333333</v>
      </c>
      <c r="G81" s="279">
        <v>571.01666666666665</v>
      </c>
      <c r="H81" s="279">
        <v>628.91666666666674</v>
      </c>
      <c r="I81" s="279">
        <v>645.18333333333339</v>
      </c>
      <c r="J81" s="279">
        <v>657.86666666666679</v>
      </c>
      <c r="K81" s="277">
        <v>632.5</v>
      </c>
      <c r="L81" s="277">
        <v>603.54999999999995</v>
      </c>
      <c r="M81" s="277">
        <v>0.71708000000000005</v>
      </c>
    </row>
    <row r="82" spans="1:13" s="16" customFormat="1">
      <c r="A82" s="268">
        <v>72</v>
      </c>
      <c r="B82" s="277" t="s">
        <v>327</v>
      </c>
      <c r="C82" s="278">
        <v>63.55</v>
      </c>
      <c r="D82" s="279">
        <v>64.683333333333337</v>
      </c>
      <c r="E82" s="279">
        <v>61.566666666666677</v>
      </c>
      <c r="F82" s="279">
        <v>59.583333333333343</v>
      </c>
      <c r="G82" s="279">
        <v>56.466666666666683</v>
      </c>
      <c r="H82" s="279">
        <v>66.666666666666671</v>
      </c>
      <c r="I82" s="279">
        <v>69.783333333333346</v>
      </c>
      <c r="J82" s="279">
        <v>71.766666666666666</v>
      </c>
      <c r="K82" s="277">
        <v>67.8</v>
      </c>
      <c r="L82" s="277">
        <v>62.7</v>
      </c>
      <c r="M82" s="277">
        <v>20.046430000000001</v>
      </c>
    </row>
    <row r="83" spans="1:13" s="16" customFormat="1">
      <c r="A83" s="268">
        <v>73</v>
      </c>
      <c r="B83" s="277" t="s">
        <v>72</v>
      </c>
      <c r="C83" s="278">
        <v>11856.5</v>
      </c>
      <c r="D83" s="279">
        <v>11962.833333333334</v>
      </c>
      <c r="E83" s="279">
        <v>11693.666666666668</v>
      </c>
      <c r="F83" s="279">
        <v>11530.833333333334</v>
      </c>
      <c r="G83" s="279">
        <v>11261.666666666668</v>
      </c>
      <c r="H83" s="279">
        <v>12125.666666666668</v>
      </c>
      <c r="I83" s="279">
        <v>12394.833333333336</v>
      </c>
      <c r="J83" s="279">
        <v>12557.666666666668</v>
      </c>
      <c r="K83" s="277">
        <v>12232</v>
      </c>
      <c r="L83" s="277">
        <v>11800</v>
      </c>
      <c r="M83" s="277">
        <v>0.51324000000000003</v>
      </c>
    </row>
    <row r="84" spans="1:13" s="16" customFormat="1">
      <c r="A84" s="268">
        <v>74</v>
      </c>
      <c r="B84" s="277" t="s">
        <v>74</v>
      </c>
      <c r="C84" s="278">
        <v>326.64999999999998</v>
      </c>
      <c r="D84" s="279">
        <v>330.11666666666662</v>
      </c>
      <c r="E84" s="279">
        <v>321.53333333333325</v>
      </c>
      <c r="F84" s="279">
        <v>316.41666666666663</v>
      </c>
      <c r="G84" s="279">
        <v>307.83333333333326</v>
      </c>
      <c r="H84" s="279">
        <v>335.23333333333323</v>
      </c>
      <c r="I84" s="279">
        <v>343.81666666666661</v>
      </c>
      <c r="J84" s="279">
        <v>348.93333333333322</v>
      </c>
      <c r="K84" s="277">
        <v>338.7</v>
      </c>
      <c r="L84" s="277">
        <v>325</v>
      </c>
      <c r="M84" s="277">
        <v>54.113410000000002</v>
      </c>
    </row>
    <row r="85" spans="1:13" s="16" customFormat="1">
      <c r="A85" s="268">
        <v>75</v>
      </c>
      <c r="B85" s="277" t="s">
        <v>328</v>
      </c>
      <c r="C85" s="278">
        <v>159.15</v>
      </c>
      <c r="D85" s="279">
        <v>162.29999999999998</v>
      </c>
      <c r="E85" s="279">
        <v>154.84999999999997</v>
      </c>
      <c r="F85" s="279">
        <v>150.54999999999998</v>
      </c>
      <c r="G85" s="279">
        <v>143.09999999999997</v>
      </c>
      <c r="H85" s="279">
        <v>166.59999999999997</v>
      </c>
      <c r="I85" s="279">
        <v>174.04999999999995</v>
      </c>
      <c r="J85" s="279">
        <v>178.34999999999997</v>
      </c>
      <c r="K85" s="277">
        <v>169.75</v>
      </c>
      <c r="L85" s="277">
        <v>158</v>
      </c>
      <c r="M85" s="277">
        <v>1.0524</v>
      </c>
    </row>
    <row r="86" spans="1:13" s="16" customFormat="1">
      <c r="A86" s="268">
        <v>76</v>
      </c>
      <c r="B86" s="277" t="s">
        <v>75</v>
      </c>
      <c r="C86" s="278">
        <v>3731</v>
      </c>
      <c r="D86" s="279">
        <v>3760.65</v>
      </c>
      <c r="E86" s="279">
        <v>3685.3500000000004</v>
      </c>
      <c r="F86" s="279">
        <v>3639.7000000000003</v>
      </c>
      <c r="G86" s="279">
        <v>3564.4000000000005</v>
      </c>
      <c r="H86" s="279">
        <v>3806.3</v>
      </c>
      <c r="I86" s="279">
        <v>3881.6000000000004</v>
      </c>
      <c r="J86" s="279">
        <v>3927.25</v>
      </c>
      <c r="K86" s="277">
        <v>3835.95</v>
      </c>
      <c r="L86" s="277">
        <v>3715</v>
      </c>
      <c r="M86" s="277">
        <v>5.2641099999999996</v>
      </c>
    </row>
    <row r="87" spans="1:13" s="16" customFormat="1">
      <c r="A87" s="268">
        <v>77</v>
      </c>
      <c r="B87" s="277" t="s">
        <v>314</v>
      </c>
      <c r="C87" s="278">
        <v>521.20000000000005</v>
      </c>
      <c r="D87" s="279">
        <v>522.68333333333339</v>
      </c>
      <c r="E87" s="279">
        <v>517.36666666666679</v>
      </c>
      <c r="F87" s="279">
        <v>513.53333333333342</v>
      </c>
      <c r="G87" s="279">
        <v>508.21666666666681</v>
      </c>
      <c r="H87" s="279">
        <v>526.51666666666677</v>
      </c>
      <c r="I87" s="279">
        <v>531.83333333333337</v>
      </c>
      <c r="J87" s="279">
        <v>535.66666666666674</v>
      </c>
      <c r="K87" s="277">
        <v>528</v>
      </c>
      <c r="L87" s="277">
        <v>518.85</v>
      </c>
      <c r="M87" s="277">
        <v>1.65784</v>
      </c>
    </row>
    <row r="88" spans="1:13" s="16" customFormat="1">
      <c r="A88" s="268">
        <v>78</v>
      </c>
      <c r="B88" s="277" t="s">
        <v>323</v>
      </c>
      <c r="C88" s="278">
        <v>194.25</v>
      </c>
      <c r="D88" s="279">
        <v>197.33333333333334</v>
      </c>
      <c r="E88" s="279">
        <v>190.41666666666669</v>
      </c>
      <c r="F88" s="279">
        <v>186.58333333333334</v>
      </c>
      <c r="G88" s="279">
        <v>179.66666666666669</v>
      </c>
      <c r="H88" s="279">
        <v>201.16666666666669</v>
      </c>
      <c r="I88" s="279">
        <v>208.08333333333337</v>
      </c>
      <c r="J88" s="279">
        <v>211.91666666666669</v>
      </c>
      <c r="K88" s="277">
        <v>204.25</v>
      </c>
      <c r="L88" s="277">
        <v>193.5</v>
      </c>
      <c r="M88" s="277">
        <v>12.82071</v>
      </c>
    </row>
    <row r="89" spans="1:13" s="16" customFormat="1">
      <c r="A89" s="268">
        <v>79</v>
      </c>
      <c r="B89" s="277" t="s">
        <v>76</v>
      </c>
      <c r="C89" s="278">
        <v>415.9</v>
      </c>
      <c r="D89" s="279">
        <v>421.23333333333335</v>
      </c>
      <c r="E89" s="279">
        <v>409.4666666666667</v>
      </c>
      <c r="F89" s="279">
        <v>403.03333333333336</v>
      </c>
      <c r="G89" s="279">
        <v>391.26666666666671</v>
      </c>
      <c r="H89" s="279">
        <v>427.66666666666669</v>
      </c>
      <c r="I89" s="279">
        <v>439.43333333333334</v>
      </c>
      <c r="J89" s="279">
        <v>445.86666666666667</v>
      </c>
      <c r="K89" s="277">
        <v>433</v>
      </c>
      <c r="L89" s="277">
        <v>414.8</v>
      </c>
      <c r="M89" s="277">
        <v>38.280639999999998</v>
      </c>
    </row>
    <row r="90" spans="1:13" s="16" customFormat="1">
      <c r="A90" s="268">
        <v>80</v>
      </c>
      <c r="B90" s="277" t="s">
        <v>77</v>
      </c>
      <c r="C90" s="278">
        <v>87.7</v>
      </c>
      <c r="D90" s="279">
        <v>88.416666666666671</v>
      </c>
      <c r="E90" s="279">
        <v>86.683333333333337</v>
      </c>
      <c r="F90" s="279">
        <v>85.666666666666671</v>
      </c>
      <c r="G90" s="279">
        <v>83.933333333333337</v>
      </c>
      <c r="H90" s="279">
        <v>89.433333333333337</v>
      </c>
      <c r="I90" s="279">
        <v>91.166666666666657</v>
      </c>
      <c r="J90" s="279">
        <v>92.183333333333337</v>
      </c>
      <c r="K90" s="277">
        <v>90.15</v>
      </c>
      <c r="L90" s="277">
        <v>87.4</v>
      </c>
      <c r="M90" s="277">
        <v>47.858420000000002</v>
      </c>
    </row>
    <row r="91" spans="1:13" s="16" customFormat="1">
      <c r="A91" s="268">
        <v>81</v>
      </c>
      <c r="B91" s="277" t="s">
        <v>332</v>
      </c>
      <c r="C91" s="278">
        <v>447.1</v>
      </c>
      <c r="D91" s="279">
        <v>453.36666666666662</v>
      </c>
      <c r="E91" s="279">
        <v>431.73333333333323</v>
      </c>
      <c r="F91" s="279">
        <v>416.36666666666662</v>
      </c>
      <c r="G91" s="279">
        <v>394.73333333333323</v>
      </c>
      <c r="H91" s="279">
        <v>468.73333333333323</v>
      </c>
      <c r="I91" s="279">
        <v>490.36666666666656</v>
      </c>
      <c r="J91" s="279">
        <v>505.73333333333323</v>
      </c>
      <c r="K91" s="277">
        <v>475</v>
      </c>
      <c r="L91" s="277">
        <v>438</v>
      </c>
      <c r="M91" s="277">
        <v>2.6121699999999999</v>
      </c>
    </row>
    <row r="92" spans="1:13" s="16" customFormat="1">
      <c r="A92" s="268">
        <v>82</v>
      </c>
      <c r="B92" s="277" t="s">
        <v>333</v>
      </c>
      <c r="C92" s="278">
        <v>531.9</v>
      </c>
      <c r="D92" s="279">
        <v>537.9666666666667</v>
      </c>
      <c r="E92" s="279">
        <v>523.93333333333339</v>
      </c>
      <c r="F92" s="279">
        <v>515.9666666666667</v>
      </c>
      <c r="G92" s="279">
        <v>501.93333333333339</v>
      </c>
      <c r="H92" s="279">
        <v>545.93333333333339</v>
      </c>
      <c r="I92" s="279">
        <v>559.9666666666667</v>
      </c>
      <c r="J92" s="279">
        <v>567.93333333333339</v>
      </c>
      <c r="K92" s="277">
        <v>552</v>
      </c>
      <c r="L92" s="277">
        <v>530</v>
      </c>
      <c r="M92" s="277">
        <v>1.01166</v>
      </c>
    </row>
    <row r="93" spans="1:13" s="16" customFormat="1">
      <c r="A93" s="268">
        <v>83</v>
      </c>
      <c r="B93" s="277" t="s">
        <v>335</v>
      </c>
      <c r="C93" s="278">
        <v>236.85</v>
      </c>
      <c r="D93" s="279">
        <v>238.7833333333333</v>
      </c>
      <c r="E93" s="279">
        <v>234.11666666666662</v>
      </c>
      <c r="F93" s="279">
        <v>231.38333333333333</v>
      </c>
      <c r="G93" s="279">
        <v>226.71666666666664</v>
      </c>
      <c r="H93" s="279">
        <v>241.51666666666659</v>
      </c>
      <c r="I93" s="279">
        <v>246.18333333333328</v>
      </c>
      <c r="J93" s="279">
        <v>248.91666666666657</v>
      </c>
      <c r="K93" s="277">
        <v>243.45</v>
      </c>
      <c r="L93" s="277">
        <v>236.05</v>
      </c>
      <c r="M93" s="277">
        <v>1.15981</v>
      </c>
    </row>
    <row r="94" spans="1:13" s="16" customFormat="1">
      <c r="A94" s="268">
        <v>84</v>
      </c>
      <c r="B94" s="277" t="s">
        <v>329</v>
      </c>
      <c r="C94" s="278">
        <v>323.3</v>
      </c>
      <c r="D94" s="279">
        <v>327.34999999999997</v>
      </c>
      <c r="E94" s="279">
        <v>317.99999999999994</v>
      </c>
      <c r="F94" s="279">
        <v>312.7</v>
      </c>
      <c r="G94" s="279">
        <v>303.34999999999997</v>
      </c>
      <c r="H94" s="279">
        <v>332.64999999999992</v>
      </c>
      <c r="I94" s="279">
        <v>341.99999999999994</v>
      </c>
      <c r="J94" s="279">
        <v>347.2999999999999</v>
      </c>
      <c r="K94" s="277">
        <v>336.7</v>
      </c>
      <c r="L94" s="277">
        <v>322.05</v>
      </c>
      <c r="M94" s="277">
        <v>1.0789500000000001</v>
      </c>
    </row>
    <row r="95" spans="1:13" s="16" customFormat="1">
      <c r="A95" s="268">
        <v>85</v>
      </c>
      <c r="B95" s="277" t="s">
        <v>78</v>
      </c>
      <c r="C95" s="278">
        <v>104.3</v>
      </c>
      <c r="D95" s="279">
        <v>105.31666666666666</v>
      </c>
      <c r="E95" s="279">
        <v>102.98333333333332</v>
      </c>
      <c r="F95" s="279">
        <v>101.66666666666666</v>
      </c>
      <c r="G95" s="279">
        <v>99.333333333333314</v>
      </c>
      <c r="H95" s="279">
        <v>106.63333333333333</v>
      </c>
      <c r="I95" s="279">
        <v>108.96666666666667</v>
      </c>
      <c r="J95" s="279">
        <v>110.28333333333333</v>
      </c>
      <c r="K95" s="277">
        <v>107.65</v>
      </c>
      <c r="L95" s="277">
        <v>104</v>
      </c>
      <c r="M95" s="277">
        <v>13.55115</v>
      </c>
    </row>
    <row r="96" spans="1:13" s="16" customFormat="1">
      <c r="A96" s="268">
        <v>86</v>
      </c>
      <c r="B96" s="277" t="s">
        <v>330</v>
      </c>
      <c r="C96" s="278">
        <v>246.25</v>
      </c>
      <c r="D96" s="279">
        <v>247.79999999999998</v>
      </c>
      <c r="E96" s="279">
        <v>243.79999999999995</v>
      </c>
      <c r="F96" s="279">
        <v>241.34999999999997</v>
      </c>
      <c r="G96" s="279">
        <v>237.34999999999994</v>
      </c>
      <c r="H96" s="279">
        <v>250.24999999999997</v>
      </c>
      <c r="I96" s="279">
        <v>254.25000000000003</v>
      </c>
      <c r="J96" s="279">
        <v>256.7</v>
      </c>
      <c r="K96" s="277">
        <v>251.8</v>
      </c>
      <c r="L96" s="277">
        <v>245.35</v>
      </c>
      <c r="M96" s="277">
        <v>0.94098000000000004</v>
      </c>
    </row>
    <row r="97" spans="1:13" s="16" customFormat="1">
      <c r="A97" s="268">
        <v>87</v>
      </c>
      <c r="B97" s="277" t="s">
        <v>338</v>
      </c>
      <c r="C97" s="278">
        <v>455.65</v>
      </c>
      <c r="D97" s="279">
        <v>462.7833333333333</v>
      </c>
      <c r="E97" s="279">
        <v>446.11666666666662</v>
      </c>
      <c r="F97" s="279">
        <v>436.58333333333331</v>
      </c>
      <c r="G97" s="279">
        <v>419.91666666666663</v>
      </c>
      <c r="H97" s="279">
        <v>472.31666666666661</v>
      </c>
      <c r="I97" s="279">
        <v>488.98333333333335</v>
      </c>
      <c r="J97" s="279">
        <v>498.51666666666659</v>
      </c>
      <c r="K97" s="277">
        <v>479.45</v>
      </c>
      <c r="L97" s="277">
        <v>453.25</v>
      </c>
      <c r="M97" s="277">
        <v>7.91622</v>
      </c>
    </row>
    <row r="98" spans="1:13" s="16" customFormat="1">
      <c r="A98" s="268">
        <v>88</v>
      </c>
      <c r="B98" s="277" t="s">
        <v>336</v>
      </c>
      <c r="C98" s="278">
        <v>986.2</v>
      </c>
      <c r="D98" s="279">
        <v>987.63333333333333</v>
      </c>
      <c r="E98" s="279">
        <v>957.26666666666665</v>
      </c>
      <c r="F98" s="279">
        <v>928.33333333333337</v>
      </c>
      <c r="G98" s="279">
        <v>897.9666666666667</v>
      </c>
      <c r="H98" s="279">
        <v>1016.5666666666666</v>
      </c>
      <c r="I98" s="279">
        <v>1046.9333333333332</v>
      </c>
      <c r="J98" s="279">
        <v>1075.8666666666666</v>
      </c>
      <c r="K98" s="277">
        <v>1018</v>
      </c>
      <c r="L98" s="277">
        <v>958.7</v>
      </c>
      <c r="M98" s="277">
        <v>1.10317</v>
      </c>
    </row>
    <row r="99" spans="1:13" s="16" customFormat="1">
      <c r="A99" s="268">
        <v>89</v>
      </c>
      <c r="B99" s="277" t="s">
        <v>337</v>
      </c>
      <c r="C99" s="278">
        <v>10.75</v>
      </c>
      <c r="D99" s="279">
        <v>10.9</v>
      </c>
      <c r="E99" s="279">
        <v>10.5</v>
      </c>
      <c r="F99" s="279">
        <v>10.25</v>
      </c>
      <c r="G99" s="279">
        <v>9.85</v>
      </c>
      <c r="H99" s="279">
        <v>11.15</v>
      </c>
      <c r="I99" s="279">
        <v>11.550000000000002</v>
      </c>
      <c r="J99" s="279">
        <v>11.8</v>
      </c>
      <c r="K99" s="277">
        <v>11.3</v>
      </c>
      <c r="L99" s="277">
        <v>10.65</v>
      </c>
      <c r="M99" s="277">
        <v>53.3249</v>
      </c>
    </row>
    <row r="100" spans="1:13" s="16" customFormat="1">
      <c r="A100" s="268">
        <v>90</v>
      </c>
      <c r="B100" s="277" t="s">
        <v>339</v>
      </c>
      <c r="C100" s="278">
        <v>172</v>
      </c>
      <c r="D100" s="279">
        <v>171.93333333333331</v>
      </c>
      <c r="E100" s="279">
        <v>170.11666666666662</v>
      </c>
      <c r="F100" s="279">
        <v>168.23333333333332</v>
      </c>
      <c r="G100" s="279">
        <v>166.41666666666663</v>
      </c>
      <c r="H100" s="279">
        <v>173.81666666666661</v>
      </c>
      <c r="I100" s="279">
        <v>175.63333333333327</v>
      </c>
      <c r="J100" s="279">
        <v>177.51666666666659</v>
      </c>
      <c r="K100" s="277">
        <v>173.75</v>
      </c>
      <c r="L100" s="277">
        <v>170.05</v>
      </c>
      <c r="M100" s="277">
        <v>1.2202</v>
      </c>
    </row>
    <row r="101" spans="1:13">
      <c r="A101" s="268">
        <v>91</v>
      </c>
      <c r="B101" s="277" t="s">
        <v>80</v>
      </c>
      <c r="C101" s="278">
        <v>317.64999999999998</v>
      </c>
      <c r="D101" s="279">
        <v>318.66666666666663</v>
      </c>
      <c r="E101" s="279">
        <v>311.38333333333327</v>
      </c>
      <c r="F101" s="279">
        <v>305.11666666666662</v>
      </c>
      <c r="G101" s="279">
        <v>297.83333333333326</v>
      </c>
      <c r="H101" s="279">
        <v>324.93333333333328</v>
      </c>
      <c r="I101" s="279">
        <v>332.21666666666658</v>
      </c>
      <c r="J101" s="279">
        <v>338.48333333333329</v>
      </c>
      <c r="K101" s="277">
        <v>325.95</v>
      </c>
      <c r="L101" s="277">
        <v>312.39999999999998</v>
      </c>
      <c r="M101" s="277">
        <v>7.73245</v>
      </c>
    </row>
    <row r="102" spans="1:13">
      <c r="A102" s="268">
        <v>92</v>
      </c>
      <c r="B102" s="277" t="s">
        <v>340</v>
      </c>
      <c r="C102" s="278">
        <v>2503.1999999999998</v>
      </c>
      <c r="D102" s="279">
        <v>2494.2000000000003</v>
      </c>
      <c r="E102" s="279">
        <v>2452.4000000000005</v>
      </c>
      <c r="F102" s="279">
        <v>2401.6000000000004</v>
      </c>
      <c r="G102" s="279">
        <v>2359.8000000000006</v>
      </c>
      <c r="H102" s="279">
        <v>2545.0000000000005</v>
      </c>
      <c r="I102" s="279">
        <v>2586.8000000000006</v>
      </c>
      <c r="J102" s="279">
        <v>2637.6000000000004</v>
      </c>
      <c r="K102" s="277">
        <v>2536</v>
      </c>
      <c r="L102" s="277">
        <v>2443.4</v>
      </c>
      <c r="M102" s="277">
        <v>3.8460000000000001E-2</v>
      </c>
    </row>
    <row r="103" spans="1:13">
      <c r="A103" s="268">
        <v>93</v>
      </c>
      <c r="B103" s="277" t="s">
        <v>81</v>
      </c>
      <c r="C103" s="278">
        <v>573.4</v>
      </c>
      <c r="D103" s="279">
        <v>579.13333333333333</v>
      </c>
      <c r="E103" s="279">
        <v>566.26666666666665</v>
      </c>
      <c r="F103" s="279">
        <v>559.13333333333333</v>
      </c>
      <c r="G103" s="279">
        <v>546.26666666666665</v>
      </c>
      <c r="H103" s="279">
        <v>586.26666666666665</v>
      </c>
      <c r="I103" s="279">
        <v>599.13333333333321</v>
      </c>
      <c r="J103" s="279">
        <v>606.26666666666665</v>
      </c>
      <c r="K103" s="277">
        <v>592</v>
      </c>
      <c r="L103" s="277">
        <v>572</v>
      </c>
      <c r="M103" s="277">
        <v>1.0389999999999999</v>
      </c>
    </row>
    <row r="104" spans="1:13">
      <c r="A104" s="268">
        <v>94</v>
      </c>
      <c r="B104" s="277" t="s">
        <v>334</v>
      </c>
      <c r="C104" s="278">
        <v>233.7</v>
      </c>
      <c r="D104" s="279">
        <v>236.65</v>
      </c>
      <c r="E104" s="279">
        <v>229.3</v>
      </c>
      <c r="F104" s="279">
        <v>224.9</v>
      </c>
      <c r="G104" s="279">
        <v>217.55</v>
      </c>
      <c r="H104" s="279">
        <v>241.05</v>
      </c>
      <c r="I104" s="279">
        <v>248.39999999999998</v>
      </c>
      <c r="J104" s="279">
        <v>252.8</v>
      </c>
      <c r="K104" s="277">
        <v>244</v>
      </c>
      <c r="L104" s="277">
        <v>232.25</v>
      </c>
      <c r="M104" s="277">
        <v>2.0217700000000001</v>
      </c>
    </row>
    <row r="105" spans="1:13">
      <c r="A105" s="268">
        <v>95</v>
      </c>
      <c r="B105" s="277" t="s">
        <v>342</v>
      </c>
      <c r="C105" s="278">
        <v>159.9</v>
      </c>
      <c r="D105" s="279">
        <v>161.61666666666667</v>
      </c>
      <c r="E105" s="279">
        <v>156.28333333333336</v>
      </c>
      <c r="F105" s="279">
        <v>152.66666666666669</v>
      </c>
      <c r="G105" s="279">
        <v>147.33333333333337</v>
      </c>
      <c r="H105" s="279">
        <v>165.23333333333335</v>
      </c>
      <c r="I105" s="279">
        <v>170.56666666666666</v>
      </c>
      <c r="J105" s="279">
        <v>174.18333333333334</v>
      </c>
      <c r="K105" s="277">
        <v>166.95</v>
      </c>
      <c r="L105" s="277">
        <v>158</v>
      </c>
      <c r="M105" s="277">
        <v>4.65177</v>
      </c>
    </row>
    <row r="106" spans="1:13">
      <c r="A106" s="268">
        <v>96</v>
      </c>
      <c r="B106" s="277" t="s">
        <v>343</v>
      </c>
      <c r="C106" s="278">
        <v>64.849999999999994</v>
      </c>
      <c r="D106" s="279">
        <v>65.5</v>
      </c>
      <c r="E106" s="279">
        <v>64</v>
      </c>
      <c r="F106" s="279">
        <v>63.150000000000006</v>
      </c>
      <c r="G106" s="279">
        <v>61.650000000000006</v>
      </c>
      <c r="H106" s="279">
        <v>66.349999999999994</v>
      </c>
      <c r="I106" s="279">
        <v>67.849999999999994</v>
      </c>
      <c r="J106" s="279">
        <v>68.699999999999989</v>
      </c>
      <c r="K106" s="277">
        <v>67</v>
      </c>
      <c r="L106" s="277">
        <v>64.650000000000006</v>
      </c>
      <c r="M106" s="277">
        <v>2.4624199999999998</v>
      </c>
    </row>
    <row r="107" spans="1:13">
      <c r="A107" s="268">
        <v>97</v>
      </c>
      <c r="B107" s="277" t="s">
        <v>82</v>
      </c>
      <c r="C107" s="278">
        <v>237.3</v>
      </c>
      <c r="D107" s="279">
        <v>241.4</v>
      </c>
      <c r="E107" s="279">
        <v>231.20000000000002</v>
      </c>
      <c r="F107" s="279">
        <v>225.10000000000002</v>
      </c>
      <c r="G107" s="279">
        <v>214.90000000000003</v>
      </c>
      <c r="H107" s="279">
        <v>247.5</v>
      </c>
      <c r="I107" s="279">
        <v>257.7</v>
      </c>
      <c r="J107" s="279">
        <v>263.79999999999995</v>
      </c>
      <c r="K107" s="277">
        <v>251.6</v>
      </c>
      <c r="L107" s="277">
        <v>235.3</v>
      </c>
      <c r="M107" s="277">
        <v>47.579900000000002</v>
      </c>
    </row>
    <row r="108" spans="1:13">
      <c r="A108" s="268">
        <v>98</v>
      </c>
      <c r="B108" s="285" t="s">
        <v>344</v>
      </c>
      <c r="C108" s="278">
        <v>382.95</v>
      </c>
      <c r="D108" s="279">
        <v>387.66666666666669</v>
      </c>
      <c r="E108" s="279">
        <v>376.38333333333338</v>
      </c>
      <c r="F108" s="279">
        <v>369.81666666666672</v>
      </c>
      <c r="G108" s="279">
        <v>358.53333333333342</v>
      </c>
      <c r="H108" s="279">
        <v>394.23333333333335</v>
      </c>
      <c r="I108" s="279">
        <v>405.51666666666665</v>
      </c>
      <c r="J108" s="279">
        <v>412.08333333333331</v>
      </c>
      <c r="K108" s="277">
        <v>398.95</v>
      </c>
      <c r="L108" s="277">
        <v>381.1</v>
      </c>
      <c r="M108" s="277">
        <v>0.19431999999999999</v>
      </c>
    </row>
    <row r="109" spans="1:13">
      <c r="A109" s="268">
        <v>99</v>
      </c>
      <c r="B109" s="277" t="s">
        <v>83</v>
      </c>
      <c r="C109" s="278">
        <v>768.3</v>
      </c>
      <c r="D109" s="279">
        <v>773.06666666666661</v>
      </c>
      <c r="E109" s="279">
        <v>758.13333333333321</v>
      </c>
      <c r="F109" s="279">
        <v>747.96666666666658</v>
      </c>
      <c r="G109" s="279">
        <v>733.03333333333319</v>
      </c>
      <c r="H109" s="279">
        <v>783.23333333333323</v>
      </c>
      <c r="I109" s="279">
        <v>798.16666666666663</v>
      </c>
      <c r="J109" s="279">
        <v>808.33333333333326</v>
      </c>
      <c r="K109" s="277">
        <v>788</v>
      </c>
      <c r="L109" s="277">
        <v>762.9</v>
      </c>
      <c r="M109" s="277">
        <v>62.911969999999997</v>
      </c>
    </row>
    <row r="110" spans="1:13">
      <c r="A110" s="268">
        <v>100</v>
      </c>
      <c r="B110" s="277" t="s">
        <v>84</v>
      </c>
      <c r="C110" s="278">
        <v>110.6</v>
      </c>
      <c r="D110" s="279">
        <v>110.95</v>
      </c>
      <c r="E110" s="279">
        <v>109.2</v>
      </c>
      <c r="F110" s="279">
        <v>107.8</v>
      </c>
      <c r="G110" s="279">
        <v>106.05</v>
      </c>
      <c r="H110" s="279">
        <v>112.35000000000001</v>
      </c>
      <c r="I110" s="279">
        <v>114.10000000000001</v>
      </c>
      <c r="J110" s="279">
        <v>115.50000000000001</v>
      </c>
      <c r="K110" s="277">
        <v>112.7</v>
      </c>
      <c r="L110" s="277">
        <v>109.55</v>
      </c>
      <c r="M110" s="277">
        <v>154.81820999999999</v>
      </c>
    </row>
    <row r="111" spans="1:13">
      <c r="A111" s="268">
        <v>101</v>
      </c>
      <c r="B111" s="277" t="s">
        <v>345</v>
      </c>
      <c r="C111" s="278">
        <v>321.85000000000002</v>
      </c>
      <c r="D111" s="279">
        <v>322.78333333333336</v>
      </c>
      <c r="E111" s="279">
        <v>319.01666666666671</v>
      </c>
      <c r="F111" s="279">
        <v>316.18333333333334</v>
      </c>
      <c r="G111" s="279">
        <v>312.41666666666669</v>
      </c>
      <c r="H111" s="279">
        <v>325.61666666666673</v>
      </c>
      <c r="I111" s="279">
        <v>329.38333333333338</v>
      </c>
      <c r="J111" s="279">
        <v>332.21666666666675</v>
      </c>
      <c r="K111" s="277">
        <v>326.55</v>
      </c>
      <c r="L111" s="277">
        <v>319.95</v>
      </c>
      <c r="M111" s="277">
        <v>0.68913000000000002</v>
      </c>
    </row>
    <row r="112" spans="1:13">
      <c r="A112" s="268">
        <v>102</v>
      </c>
      <c r="B112" s="277" t="s">
        <v>3634</v>
      </c>
      <c r="C112" s="278">
        <v>2508.65</v>
      </c>
      <c r="D112" s="279">
        <v>2547.166666666667</v>
      </c>
      <c r="E112" s="279">
        <v>2444.5333333333338</v>
      </c>
      <c r="F112" s="279">
        <v>2380.416666666667</v>
      </c>
      <c r="G112" s="279">
        <v>2277.7833333333338</v>
      </c>
      <c r="H112" s="279">
        <v>2611.2833333333338</v>
      </c>
      <c r="I112" s="279">
        <v>2713.916666666667</v>
      </c>
      <c r="J112" s="279">
        <v>2778.0333333333338</v>
      </c>
      <c r="K112" s="277">
        <v>2649.8</v>
      </c>
      <c r="L112" s="277">
        <v>2483.0500000000002</v>
      </c>
      <c r="M112" s="277">
        <v>10.55096</v>
      </c>
    </row>
    <row r="113" spans="1:13">
      <c r="A113" s="268">
        <v>103</v>
      </c>
      <c r="B113" s="277" t="s">
        <v>85</v>
      </c>
      <c r="C113" s="278">
        <v>1421.5</v>
      </c>
      <c r="D113" s="279">
        <v>1432.8833333333332</v>
      </c>
      <c r="E113" s="279">
        <v>1403.9166666666665</v>
      </c>
      <c r="F113" s="279">
        <v>1386.3333333333333</v>
      </c>
      <c r="G113" s="279">
        <v>1357.3666666666666</v>
      </c>
      <c r="H113" s="279">
        <v>1450.4666666666665</v>
      </c>
      <c r="I113" s="279">
        <v>1479.4333333333332</v>
      </c>
      <c r="J113" s="279">
        <v>1497.0166666666664</v>
      </c>
      <c r="K113" s="277">
        <v>1461.85</v>
      </c>
      <c r="L113" s="277">
        <v>1415.3</v>
      </c>
      <c r="M113" s="277">
        <v>6.4514199999999997</v>
      </c>
    </row>
    <row r="114" spans="1:13">
      <c r="A114" s="268">
        <v>104</v>
      </c>
      <c r="B114" s="277" t="s">
        <v>86</v>
      </c>
      <c r="C114" s="278">
        <v>357.9</v>
      </c>
      <c r="D114" s="279">
        <v>360.8</v>
      </c>
      <c r="E114" s="279">
        <v>353.1</v>
      </c>
      <c r="F114" s="279">
        <v>348.3</v>
      </c>
      <c r="G114" s="279">
        <v>340.6</v>
      </c>
      <c r="H114" s="279">
        <v>365.6</v>
      </c>
      <c r="I114" s="279">
        <v>373.29999999999995</v>
      </c>
      <c r="J114" s="279">
        <v>378.1</v>
      </c>
      <c r="K114" s="277">
        <v>368.5</v>
      </c>
      <c r="L114" s="277">
        <v>356</v>
      </c>
      <c r="M114" s="277">
        <v>10.374700000000001</v>
      </c>
    </row>
    <row r="115" spans="1:13">
      <c r="A115" s="268">
        <v>105</v>
      </c>
      <c r="B115" s="277" t="s">
        <v>236</v>
      </c>
      <c r="C115" s="278">
        <v>710.6</v>
      </c>
      <c r="D115" s="279">
        <v>716.5333333333333</v>
      </c>
      <c r="E115" s="279">
        <v>701.06666666666661</v>
      </c>
      <c r="F115" s="279">
        <v>691.5333333333333</v>
      </c>
      <c r="G115" s="279">
        <v>676.06666666666661</v>
      </c>
      <c r="H115" s="279">
        <v>726.06666666666661</v>
      </c>
      <c r="I115" s="279">
        <v>741.5333333333333</v>
      </c>
      <c r="J115" s="279">
        <v>751.06666666666661</v>
      </c>
      <c r="K115" s="277">
        <v>732</v>
      </c>
      <c r="L115" s="277">
        <v>707</v>
      </c>
      <c r="M115" s="277">
        <v>2.70669</v>
      </c>
    </row>
    <row r="116" spans="1:13">
      <c r="A116" s="268">
        <v>106</v>
      </c>
      <c r="B116" s="277" t="s">
        <v>346</v>
      </c>
      <c r="C116" s="278">
        <v>677.7</v>
      </c>
      <c r="D116" s="279">
        <v>681.44999999999993</v>
      </c>
      <c r="E116" s="279">
        <v>668.89999999999986</v>
      </c>
      <c r="F116" s="279">
        <v>660.09999999999991</v>
      </c>
      <c r="G116" s="279">
        <v>647.54999999999984</v>
      </c>
      <c r="H116" s="279">
        <v>690.24999999999989</v>
      </c>
      <c r="I116" s="279">
        <v>702.79999999999984</v>
      </c>
      <c r="J116" s="279">
        <v>711.59999999999991</v>
      </c>
      <c r="K116" s="277">
        <v>694</v>
      </c>
      <c r="L116" s="277">
        <v>672.65</v>
      </c>
      <c r="M116" s="277">
        <v>0.74968999999999997</v>
      </c>
    </row>
    <row r="117" spans="1:13">
      <c r="A117" s="268">
        <v>107</v>
      </c>
      <c r="B117" s="277" t="s">
        <v>331</v>
      </c>
      <c r="C117" s="278">
        <v>1742</v>
      </c>
      <c r="D117" s="279">
        <v>1746.0166666666667</v>
      </c>
      <c r="E117" s="279">
        <v>1728.2833333333333</v>
      </c>
      <c r="F117" s="279">
        <v>1714.5666666666666</v>
      </c>
      <c r="G117" s="279">
        <v>1696.8333333333333</v>
      </c>
      <c r="H117" s="279">
        <v>1759.7333333333333</v>
      </c>
      <c r="I117" s="279">
        <v>1777.4666666666665</v>
      </c>
      <c r="J117" s="279">
        <v>1791.1833333333334</v>
      </c>
      <c r="K117" s="277">
        <v>1763.75</v>
      </c>
      <c r="L117" s="277">
        <v>1732.3</v>
      </c>
      <c r="M117" s="277">
        <v>6.7799999999999999E-2</v>
      </c>
    </row>
    <row r="118" spans="1:13">
      <c r="A118" s="268">
        <v>108</v>
      </c>
      <c r="B118" s="277" t="s">
        <v>237</v>
      </c>
      <c r="C118" s="278">
        <v>281</v>
      </c>
      <c r="D118" s="279">
        <v>280.21666666666664</v>
      </c>
      <c r="E118" s="279">
        <v>276.88333333333327</v>
      </c>
      <c r="F118" s="279">
        <v>272.76666666666665</v>
      </c>
      <c r="G118" s="279">
        <v>269.43333333333328</v>
      </c>
      <c r="H118" s="279">
        <v>284.33333333333326</v>
      </c>
      <c r="I118" s="279">
        <v>287.66666666666663</v>
      </c>
      <c r="J118" s="279">
        <v>291.78333333333325</v>
      </c>
      <c r="K118" s="277">
        <v>283.55</v>
      </c>
      <c r="L118" s="277">
        <v>276.10000000000002</v>
      </c>
      <c r="M118" s="277">
        <v>6.0627300000000002</v>
      </c>
    </row>
    <row r="119" spans="1:13">
      <c r="A119" s="268">
        <v>109</v>
      </c>
      <c r="B119" s="277" t="s">
        <v>2995</v>
      </c>
      <c r="C119" s="278">
        <v>227.05</v>
      </c>
      <c r="D119" s="279">
        <v>227.28333333333333</v>
      </c>
      <c r="E119" s="279">
        <v>224.76666666666665</v>
      </c>
      <c r="F119" s="279">
        <v>222.48333333333332</v>
      </c>
      <c r="G119" s="279">
        <v>219.96666666666664</v>
      </c>
      <c r="H119" s="279">
        <v>229.56666666666666</v>
      </c>
      <c r="I119" s="279">
        <v>232.08333333333337</v>
      </c>
      <c r="J119" s="279">
        <v>234.36666666666667</v>
      </c>
      <c r="K119" s="277">
        <v>229.8</v>
      </c>
      <c r="L119" s="277">
        <v>225</v>
      </c>
      <c r="M119" s="277">
        <v>0.63027</v>
      </c>
    </row>
    <row r="120" spans="1:13">
      <c r="A120" s="268">
        <v>110</v>
      </c>
      <c r="B120" s="277" t="s">
        <v>235</v>
      </c>
      <c r="C120" s="278">
        <v>141.1</v>
      </c>
      <c r="D120" s="279">
        <v>141.33333333333334</v>
      </c>
      <c r="E120" s="279">
        <v>138.86666666666667</v>
      </c>
      <c r="F120" s="279">
        <v>136.63333333333333</v>
      </c>
      <c r="G120" s="279">
        <v>134.16666666666666</v>
      </c>
      <c r="H120" s="279">
        <v>143.56666666666669</v>
      </c>
      <c r="I120" s="279">
        <v>146.03333333333333</v>
      </c>
      <c r="J120" s="279">
        <v>148.26666666666671</v>
      </c>
      <c r="K120" s="277">
        <v>143.80000000000001</v>
      </c>
      <c r="L120" s="277">
        <v>139.1</v>
      </c>
      <c r="M120" s="277">
        <v>7.7739599999999998</v>
      </c>
    </row>
    <row r="121" spans="1:13">
      <c r="A121" s="268">
        <v>111</v>
      </c>
      <c r="B121" s="277" t="s">
        <v>87</v>
      </c>
      <c r="C121" s="278">
        <v>442.95</v>
      </c>
      <c r="D121" s="279">
        <v>445.2</v>
      </c>
      <c r="E121" s="279">
        <v>435.09999999999997</v>
      </c>
      <c r="F121" s="279">
        <v>427.25</v>
      </c>
      <c r="G121" s="279">
        <v>417.15</v>
      </c>
      <c r="H121" s="279">
        <v>453.04999999999995</v>
      </c>
      <c r="I121" s="279">
        <v>463.15</v>
      </c>
      <c r="J121" s="279">
        <v>470.99999999999994</v>
      </c>
      <c r="K121" s="277">
        <v>455.3</v>
      </c>
      <c r="L121" s="277">
        <v>437.35</v>
      </c>
      <c r="M121" s="277">
        <v>11.507300000000001</v>
      </c>
    </row>
    <row r="122" spans="1:13">
      <c r="A122" s="268">
        <v>112</v>
      </c>
      <c r="B122" s="277" t="s">
        <v>347</v>
      </c>
      <c r="C122" s="278">
        <v>366.5</v>
      </c>
      <c r="D122" s="279">
        <v>370.16666666666669</v>
      </c>
      <c r="E122" s="279">
        <v>361.33333333333337</v>
      </c>
      <c r="F122" s="279">
        <v>356.16666666666669</v>
      </c>
      <c r="G122" s="279">
        <v>347.33333333333337</v>
      </c>
      <c r="H122" s="279">
        <v>375.33333333333337</v>
      </c>
      <c r="I122" s="279">
        <v>384.16666666666674</v>
      </c>
      <c r="J122" s="279">
        <v>389.33333333333337</v>
      </c>
      <c r="K122" s="277">
        <v>379</v>
      </c>
      <c r="L122" s="277">
        <v>365</v>
      </c>
      <c r="M122" s="277">
        <v>4.8332300000000004</v>
      </c>
    </row>
    <row r="123" spans="1:13">
      <c r="A123" s="268">
        <v>113</v>
      </c>
      <c r="B123" s="277" t="s">
        <v>88</v>
      </c>
      <c r="C123" s="278">
        <v>517.6</v>
      </c>
      <c r="D123" s="279">
        <v>519.5</v>
      </c>
      <c r="E123" s="279">
        <v>513.35</v>
      </c>
      <c r="F123" s="279">
        <v>509.1</v>
      </c>
      <c r="G123" s="279">
        <v>502.95000000000005</v>
      </c>
      <c r="H123" s="279">
        <v>523.75</v>
      </c>
      <c r="I123" s="279">
        <v>529.90000000000009</v>
      </c>
      <c r="J123" s="279">
        <v>534.15</v>
      </c>
      <c r="K123" s="277">
        <v>525.65</v>
      </c>
      <c r="L123" s="277">
        <v>515.25</v>
      </c>
      <c r="M123" s="277">
        <v>38.24212</v>
      </c>
    </row>
    <row r="124" spans="1:13">
      <c r="A124" s="268">
        <v>114</v>
      </c>
      <c r="B124" s="277" t="s">
        <v>238</v>
      </c>
      <c r="C124" s="278">
        <v>773.1</v>
      </c>
      <c r="D124" s="279">
        <v>785.36666666666667</v>
      </c>
      <c r="E124" s="279">
        <v>757.73333333333335</v>
      </c>
      <c r="F124" s="279">
        <v>742.36666666666667</v>
      </c>
      <c r="G124" s="279">
        <v>714.73333333333335</v>
      </c>
      <c r="H124" s="279">
        <v>800.73333333333335</v>
      </c>
      <c r="I124" s="279">
        <v>828.36666666666679</v>
      </c>
      <c r="J124" s="279">
        <v>843.73333333333335</v>
      </c>
      <c r="K124" s="277">
        <v>813</v>
      </c>
      <c r="L124" s="277">
        <v>770</v>
      </c>
      <c r="M124" s="277">
        <v>2.25766</v>
      </c>
    </row>
    <row r="125" spans="1:13">
      <c r="A125" s="268">
        <v>115</v>
      </c>
      <c r="B125" s="277" t="s">
        <v>348</v>
      </c>
      <c r="C125" s="278">
        <v>76.55</v>
      </c>
      <c r="D125" s="279">
        <v>76.566666666666663</v>
      </c>
      <c r="E125" s="279">
        <v>75.433333333333323</v>
      </c>
      <c r="F125" s="279">
        <v>74.316666666666663</v>
      </c>
      <c r="G125" s="279">
        <v>73.183333333333323</v>
      </c>
      <c r="H125" s="279">
        <v>77.683333333333323</v>
      </c>
      <c r="I125" s="279">
        <v>78.816666666666649</v>
      </c>
      <c r="J125" s="279">
        <v>79.933333333333323</v>
      </c>
      <c r="K125" s="277">
        <v>77.7</v>
      </c>
      <c r="L125" s="277">
        <v>75.45</v>
      </c>
      <c r="M125" s="277">
        <v>0.61743000000000003</v>
      </c>
    </row>
    <row r="126" spans="1:13">
      <c r="A126" s="268">
        <v>116</v>
      </c>
      <c r="B126" s="277" t="s">
        <v>355</v>
      </c>
      <c r="C126" s="278">
        <v>327.25</v>
      </c>
      <c r="D126" s="279">
        <v>330.76666666666665</v>
      </c>
      <c r="E126" s="279">
        <v>322.68333333333328</v>
      </c>
      <c r="F126" s="279">
        <v>318.11666666666662</v>
      </c>
      <c r="G126" s="279">
        <v>310.03333333333325</v>
      </c>
      <c r="H126" s="279">
        <v>335.33333333333331</v>
      </c>
      <c r="I126" s="279">
        <v>343.41666666666669</v>
      </c>
      <c r="J126" s="279">
        <v>347.98333333333335</v>
      </c>
      <c r="K126" s="277">
        <v>338.85</v>
      </c>
      <c r="L126" s="277">
        <v>326.2</v>
      </c>
      <c r="M126" s="277">
        <v>0.4582</v>
      </c>
    </row>
    <row r="127" spans="1:13">
      <c r="A127" s="268">
        <v>117</v>
      </c>
      <c r="B127" s="277" t="s">
        <v>356</v>
      </c>
      <c r="C127" s="278">
        <v>156.80000000000001</v>
      </c>
      <c r="D127" s="279">
        <v>158.46666666666667</v>
      </c>
      <c r="E127" s="279">
        <v>154.33333333333334</v>
      </c>
      <c r="F127" s="279">
        <v>151.86666666666667</v>
      </c>
      <c r="G127" s="279">
        <v>147.73333333333335</v>
      </c>
      <c r="H127" s="279">
        <v>160.93333333333334</v>
      </c>
      <c r="I127" s="279">
        <v>165.06666666666666</v>
      </c>
      <c r="J127" s="279">
        <v>167.53333333333333</v>
      </c>
      <c r="K127" s="277">
        <v>162.6</v>
      </c>
      <c r="L127" s="277">
        <v>156</v>
      </c>
      <c r="M127" s="277">
        <v>1.71888</v>
      </c>
    </row>
    <row r="128" spans="1:13">
      <c r="A128" s="268">
        <v>118</v>
      </c>
      <c r="B128" s="277" t="s">
        <v>349</v>
      </c>
      <c r="C128" s="278">
        <v>76.45</v>
      </c>
      <c r="D128" s="279">
        <v>76.7</v>
      </c>
      <c r="E128" s="279">
        <v>75.5</v>
      </c>
      <c r="F128" s="279">
        <v>74.55</v>
      </c>
      <c r="G128" s="279">
        <v>73.349999999999994</v>
      </c>
      <c r="H128" s="279">
        <v>77.650000000000006</v>
      </c>
      <c r="I128" s="279">
        <v>78.850000000000023</v>
      </c>
      <c r="J128" s="279">
        <v>79.800000000000011</v>
      </c>
      <c r="K128" s="277">
        <v>77.900000000000006</v>
      </c>
      <c r="L128" s="277">
        <v>75.75</v>
      </c>
      <c r="M128" s="277">
        <v>10.78815</v>
      </c>
    </row>
    <row r="129" spans="1:13">
      <c r="A129" s="268">
        <v>119</v>
      </c>
      <c r="B129" s="277" t="s">
        <v>350</v>
      </c>
      <c r="C129" s="278">
        <v>337</v>
      </c>
      <c r="D129" s="279">
        <v>339.71666666666664</v>
      </c>
      <c r="E129" s="279">
        <v>332.63333333333327</v>
      </c>
      <c r="F129" s="279">
        <v>328.26666666666665</v>
      </c>
      <c r="G129" s="279">
        <v>321.18333333333328</v>
      </c>
      <c r="H129" s="279">
        <v>344.08333333333326</v>
      </c>
      <c r="I129" s="279">
        <v>351.16666666666663</v>
      </c>
      <c r="J129" s="279">
        <v>355.53333333333325</v>
      </c>
      <c r="K129" s="277">
        <v>346.8</v>
      </c>
      <c r="L129" s="277">
        <v>335.35</v>
      </c>
      <c r="M129" s="277">
        <v>0.24811</v>
      </c>
    </row>
    <row r="130" spans="1:13">
      <c r="A130" s="268">
        <v>120</v>
      </c>
      <c r="B130" s="277" t="s">
        <v>351</v>
      </c>
      <c r="C130" s="278">
        <v>726.35</v>
      </c>
      <c r="D130" s="279">
        <v>736.73333333333346</v>
      </c>
      <c r="E130" s="279">
        <v>713.01666666666688</v>
      </c>
      <c r="F130" s="279">
        <v>699.68333333333339</v>
      </c>
      <c r="G130" s="279">
        <v>675.96666666666681</v>
      </c>
      <c r="H130" s="279">
        <v>750.06666666666695</v>
      </c>
      <c r="I130" s="279">
        <v>773.78333333333342</v>
      </c>
      <c r="J130" s="279">
        <v>787.11666666666702</v>
      </c>
      <c r="K130" s="277">
        <v>760.45</v>
      </c>
      <c r="L130" s="277">
        <v>723.4</v>
      </c>
      <c r="M130" s="277">
        <v>8.3416499999999996</v>
      </c>
    </row>
    <row r="131" spans="1:13">
      <c r="A131" s="268">
        <v>121</v>
      </c>
      <c r="B131" s="277" t="s">
        <v>352</v>
      </c>
      <c r="C131" s="278">
        <v>106.15</v>
      </c>
      <c r="D131" s="279">
        <v>106.51666666666667</v>
      </c>
      <c r="E131" s="279">
        <v>103.83333333333333</v>
      </c>
      <c r="F131" s="279">
        <v>101.51666666666667</v>
      </c>
      <c r="G131" s="279">
        <v>98.833333333333329</v>
      </c>
      <c r="H131" s="279">
        <v>108.83333333333333</v>
      </c>
      <c r="I131" s="279">
        <v>111.51666666666667</v>
      </c>
      <c r="J131" s="279">
        <v>113.83333333333333</v>
      </c>
      <c r="K131" s="277">
        <v>109.2</v>
      </c>
      <c r="L131" s="277">
        <v>104.2</v>
      </c>
      <c r="M131" s="277">
        <v>11.299429999999999</v>
      </c>
    </row>
    <row r="132" spans="1:13">
      <c r="A132" s="268">
        <v>122</v>
      </c>
      <c r="B132" s="277" t="s">
        <v>1220</v>
      </c>
      <c r="C132" s="278">
        <v>717.55</v>
      </c>
      <c r="D132" s="279">
        <v>722.06666666666661</v>
      </c>
      <c r="E132" s="279">
        <v>709.58333333333326</v>
      </c>
      <c r="F132" s="279">
        <v>701.61666666666667</v>
      </c>
      <c r="G132" s="279">
        <v>689.13333333333333</v>
      </c>
      <c r="H132" s="279">
        <v>730.03333333333319</v>
      </c>
      <c r="I132" s="279">
        <v>742.51666666666654</v>
      </c>
      <c r="J132" s="279">
        <v>750.48333333333312</v>
      </c>
      <c r="K132" s="277">
        <v>734.55</v>
      </c>
      <c r="L132" s="277">
        <v>714.1</v>
      </c>
      <c r="M132" s="277">
        <v>0.49079</v>
      </c>
    </row>
    <row r="133" spans="1:13">
      <c r="A133" s="268">
        <v>123</v>
      </c>
      <c r="B133" s="277" t="s">
        <v>90</v>
      </c>
      <c r="C133" s="278">
        <v>11.9</v>
      </c>
      <c r="D133" s="279">
        <v>12.199999999999998</v>
      </c>
      <c r="E133" s="279">
        <v>11.399999999999995</v>
      </c>
      <c r="F133" s="279">
        <v>10.899999999999997</v>
      </c>
      <c r="G133" s="279">
        <v>10.099999999999994</v>
      </c>
      <c r="H133" s="279">
        <v>12.699999999999996</v>
      </c>
      <c r="I133" s="279">
        <v>13.499999999999996</v>
      </c>
      <c r="J133" s="279">
        <v>13.999999999999996</v>
      </c>
      <c r="K133" s="277">
        <v>13</v>
      </c>
      <c r="L133" s="277">
        <v>11.7</v>
      </c>
      <c r="M133" s="277">
        <v>33.747450000000001</v>
      </c>
    </row>
    <row r="134" spans="1:13">
      <c r="A134" s="268">
        <v>124</v>
      </c>
      <c r="B134" s="277" t="s">
        <v>91</v>
      </c>
      <c r="C134" s="278">
        <v>3111.4</v>
      </c>
      <c r="D134" s="279">
        <v>3102.1333333333332</v>
      </c>
      <c r="E134" s="279">
        <v>3054.2666666666664</v>
      </c>
      <c r="F134" s="279">
        <v>2997.1333333333332</v>
      </c>
      <c r="G134" s="279">
        <v>2949.2666666666664</v>
      </c>
      <c r="H134" s="279">
        <v>3159.2666666666664</v>
      </c>
      <c r="I134" s="279">
        <v>3207.1333333333332</v>
      </c>
      <c r="J134" s="279">
        <v>3264.2666666666664</v>
      </c>
      <c r="K134" s="277">
        <v>3150</v>
      </c>
      <c r="L134" s="277">
        <v>3045</v>
      </c>
      <c r="M134" s="277">
        <v>9.9278099999999991</v>
      </c>
    </row>
    <row r="135" spans="1:13">
      <c r="A135" s="268">
        <v>125</v>
      </c>
      <c r="B135" s="277" t="s">
        <v>357</v>
      </c>
      <c r="C135" s="278">
        <v>8924.85</v>
      </c>
      <c r="D135" s="279">
        <v>9072.2666666666664</v>
      </c>
      <c r="E135" s="279">
        <v>8697.6333333333332</v>
      </c>
      <c r="F135" s="279">
        <v>8470.4166666666661</v>
      </c>
      <c r="G135" s="279">
        <v>8095.7833333333328</v>
      </c>
      <c r="H135" s="279">
        <v>9299.4833333333336</v>
      </c>
      <c r="I135" s="279">
        <v>9674.116666666665</v>
      </c>
      <c r="J135" s="279">
        <v>9901.3333333333339</v>
      </c>
      <c r="K135" s="277">
        <v>9446.9</v>
      </c>
      <c r="L135" s="277">
        <v>8845.0499999999993</v>
      </c>
      <c r="M135" s="277">
        <v>0.45705000000000001</v>
      </c>
    </row>
    <row r="136" spans="1:13">
      <c r="A136" s="268">
        <v>126</v>
      </c>
      <c r="B136" s="277" t="s">
        <v>93</v>
      </c>
      <c r="C136" s="278">
        <v>155.44999999999999</v>
      </c>
      <c r="D136" s="279">
        <v>156.86666666666667</v>
      </c>
      <c r="E136" s="279">
        <v>152.93333333333334</v>
      </c>
      <c r="F136" s="279">
        <v>150.41666666666666</v>
      </c>
      <c r="G136" s="279">
        <v>146.48333333333332</v>
      </c>
      <c r="H136" s="279">
        <v>159.38333333333335</v>
      </c>
      <c r="I136" s="279">
        <v>163.31666666666669</v>
      </c>
      <c r="J136" s="279">
        <v>165.83333333333337</v>
      </c>
      <c r="K136" s="277">
        <v>160.80000000000001</v>
      </c>
      <c r="L136" s="277">
        <v>154.35</v>
      </c>
      <c r="M136" s="277">
        <v>156.76742999999999</v>
      </c>
    </row>
    <row r="137" spans="1:13">
      <c r="A137" s="268">
        <v>127</v>
      </c>
      <c r="B137" s="277" t="s">
        <v>231</v>
      </c>
      <c r="C137" s="278">
        <v>1977.7</v>
      </c>
      <c r="D137" s="279">
        <v>1982.0833333333333</v>
      </c>
      <c r="E137" s="279">
        <v>1965.6666666666665</v>
      </c>
      <c r="F137" s="279">
        <v>1953.6333333333332</v>
      </c>
      <c r="G137" s="279">
        <v>1937.2166666666665</v>
      </c>
      <c r="H137" s="279">
        <v>1994.1166666666666</v>
      </c>
      <c r="I137" s="279">
        <v>2010.5333333333331</v>
      </c>
      <c r="J137" s="279">
        <v>2022.5666666666666</v>
      </c>
      <c r="K137" s="277">
        <v>1998.5</v>
      </c>
      <c r="L137" s="277">
        <v>1970.05</v>
      </c>
      <c r="M137" s="277">
        <v>7.4486600000000003</v>
      </c>
    </row>
    <row r="138" spans="1:13">
      <c r="A138" s="268">
        <v>128</v>
      </c>
      <c r="B138" s="277" t="s">
        <v>94</v>
      </c>
      <c r="C138" s="278">
        <v>5056.25</v>
      </c>
      <c r="D138" s="279">
        <v>5080.45</v>
      </c>
      <c r="E138" s="279">
        <v>4995.8999999999996</v>
      </c>
      <c r="F138" s="279">
        <v>4935.55</v>
      </c>
      <c r="G138" s="279">
        <v>4851</v>
      </c>
      <c r="H138" s="279">
        <v>5140.7999999999993</v>
      </c>
      <c r="I138" s="279">
        <v>5225.3500000000004</v>
      </c>
      <c r="J138" s="279">
        <v>5285.6999999999989</v>
      </c>
      <c r="K138" s="277">
        <v>5165</v>
      </c>
      <c r="L138" s="277">
        <v>5020.1000000000004</v>
      </c>
      <c r="M138" s="277">
        <v>17.68628</v>
      </c>
    </row>
    <row r="139" spans="1:13">
      <c r="A139" s="268">
        <v>129</v>
      </c>
      <c r="B139" s="277" t="s">
        <v>1263</v>
      </c>
      <c r="C139" s="278">
        <v>701.05</v>
      </c>
      <c r="D139" s="279">
        <v>710.01666666666677</v>
      </c>
      <c r="E139" s="279">
        <v>689.03333333333353</v>
      </c>
      <c r="F139" s="279">
        <v>677.01666666666677</v>
      </c>
      <c r="G139" s="279">
        <v>656.03333333333353</v>
      </c>
      <c r="H139" s="279">
        <v>722.03333333333353</v>
      </c>
      <c r="I139" s="279">
        <v>743.01666666666688</v>
      </c>
      <c r="J139" s="279">
        <v>755.03333333333353</v>
      </c>
      <c r="K139" s="277">
        <v>731</v>
      </c>
      <c r="L139" s="277">
        <v>698</v>
      </c>
      <c r="M139" s="277">
        <v>0.76219000000000003</v>
      </c>
    </row>
    <row r="140" spans="1:13">
      <c r="A140" s="268">
        <v>130</v>
      </c>
      <c r="B140" s="277" t="s">
        <v>239</v>
      </c>
      <c r="C140" s="278">
        <v>57</v>
      </c>
      <c r="D140" s="279">
        <v>57.966666666666669</v>
      </c>
      <c r="E140" s="279">
        <v>55.533333333333339</v>
      </c>
      <c r="F140" s="279">
        <v>54.06666666666667</v>
      </c>
      <c r="G140" s="279">
        <v>51.63333333333334</v>
      </c>
      <c r="H140" s="279">
        <v>59.433333333333337</v>
      </c>
      <c r="I140" s="279">
        <v>61.866666666666674</v>
      </c>
      <c r="J140" s="279">
        <v>63.333333333333336</v>
      </c>
      <c r="K140" s="277">
        <v>60.4</v>
      </c>
      <c r="L140" s="277">
        <v>56.5</v>
      </c>
      <c r="M140" s="277">
        <v>5.2100299999999997</v>
      </c>
    </row>
    <row r="141" spans="1:13">
      <c r="A141" s="268">
        <v>131</v>
      </c>
      <c r="B141" s="277" t="s">
        <v>95</v>
      </c>
      <c r="C141" s="278">
        <v>2248.6</v>
      </c>
      <c r="D141" s="279">
        <v>2259.2166666666667</v>
      </c>
      <c r="E141" s="279">
        <v>2215.4333333333334</v>
      </c>
      <c r="F141" s="279">
        <v>2182.2666666666669</v>
      </c>
      <c r="G141" s="279">
        <v>2138.4833333333336</v>
      </c>
      <c r="H141" s="279">
        <v>2292.3833333333332</v>
      </c>
      <c r="I141" s="279">
        <v>2336.166666666667</v>
      </c>
      <c r="J141" s="279">
        <v>2369.333333333333</v>
      </c>
      <c r="K141" s="277">
        <v>2303</v>
      </c>
      <c r="L141" s="277">
        <v>2226.0500000000002</v>
      </c>
      <c r="M141" s="277">
        <v>19.009309999999999</v>
      </c>
    </row>
    <row r="142" spans="1:13">
      <c r="A142" s="268">
        <v>132</v>
      </c>
      <c r="B142" s="277" t="s">
        <v>359</v>
      </c>
      <c r="C142" s="278">
        <v>260.95</v>
      </c>
      <c r="D142" s="279">
        <v>262.15000000000003</v>
      </c>
      <c r="E142" s="279">
        <v>258.85000000000008</v>
      </c>
      <c r="F142" s="279">
        <v>256.75000000000006</v>
      </c>
      <c r="G142" s="279">
        <v>253.4500000000001</v>
      </c>
      <c r="H142" s="279">
        <v>264.25000000000006</v>
      </c>
      <c r="I142" s="279">
        <v>267.55</v>
      </c>
      <c r="J142" s="279">
        <v>269.65000000000003</v>
      </c>
      <c r="K142" s="277">
        <v>265.45</v>
      </c>
      <c r="L142" s="277">
        <v>260.05</v>
      </c>
      <c r="M142" s="277">
        <v>1.4918899999999999</v>
      </c>
    </row>
    <row r="143" spans="1:13">
      <c r="A143" s="268">
        <v>133</v>
      </c>
      <c r="B143" s="277" t="s">
        <v>360</v>
      </c>
      <c r="C143" s="278">
        <v>75.25</v>
      </c>
      <c r="D143" s="279">
        <v>76.183333333333337</v>
      </c>
      <c r="E143" s="279">
        <v>74.066666666666677</v>
      </c>
      <c r="F143" s="279">
        <v>72.88333333333334</v>
      </c>
      <c r="G143" s="279">
        <v>70.76666666666668</v>
      </c>
      <c r="H143" s="279">
        <v>77.366666666666674</v>
      </c>
      <c r="I143" s="279">
        <v>79.483333333333348</v>
      </c>
      <c r="J143" s="279">
        <v>80.666666666666671</v>
      </c>
      <c r="K143" s="277">
        <v>78.3</v>
      </c>
      <c r="L143" s="277">
        <v>75</v>
      </c>
      <c r="M143" s="277">
        <v>3.33432</v>
      </c>
    </row>
    <row r="144" spans="1:13">
      <c r="A144" s="268">
        <v>134</v>
      </c>
      <c r="B144" s="277" t="s">
        <v>361</v>
      </c>
      <c r="C144" s="278">
        <v>107.5</v>
      </c>
      <c r="D144" s="279">
        <v>108.91666666666667</v>
      </c>
      <c r="E144" s="279">
        <v>105.63333333333334</v>
      </c>
      <c r="F144" s="279">
        <v>103.76666666666667</v>
      </c>
      <c r="G144" s="279">
        <v>100.48333333333333</v>
      </c>
      <c r="H144" s="279">
        <v>110.78333333333335</v>
      </c>
      <c r="I144" s="279">
        <v>114.06666666666668</v>
      </c>
      <c r="J144" s="279">
        <v>115.93333333333335</v>
      </c>
      <c r="K144" s="277">
        <v>112.2</v>
      </c>
      <c r="L144" s="277">
        <v>107.05</v>
      </c>
      <c r="M144" s="277">
        <v>0.29542000000000002</v>
      </c>
    </row>
    <row r="145" spans="1:13">
      <c r="A145" s="268">
        <v>135</v>
      </c>
      <c r="B145" s="277" t="s">
        <v>240</v>
      </c>
      <c r="C145" s="278">
        <v>339.3</v>
      </c>
      <c r="D145" s="279">
        <v>342.56666666666661</v>
      </c>
      <c r="E145" s="279">
        <v>331.13333333333321</v>
      </c>
      <c r="F145" s="279">
        <v>322.96666666666658</v>
      </c>
      <c r="G145" s="279">
        <v>311.53333333333319</v>
      </c>
      <c r="H145" s="279">
        <v>350.73333333333323</v>
      </c>
      <c r="I145" s="279">
        <v>362.16666666666663</v>
      </c>
      <c r="J145" s="279">
        <v>370.33333333333326</v>
      </c>
      <c r="K145" s="277">
        <v>354</v>
      </c>
      <c r="L145" s="277">
        <v>334.4</v>
      </c>
      <c r="M145" s="277">
        <v>1.8666</v>
      </c>
    </row>
    <row r="146" spans="1:13">
      <c r="A146" s="268">
        <v>136</v>
      </c>
      <c r="B146" s="277" t="s">
        <v>241</v>
      </c>
      <c r="C146" s="278">
        <v>1103.4000000000001</v>
      </c>
      <c r="D146" s="279">
        <v>1104.1333333333334</v>
      </c>
      <c r="E146" s="279">
        <v>1089.2666666666669</v>
      </c>
      <c r="F146" s="279">
        <v>1075.1333333333334</v>
      </c>
      <c r="G146" s="279">
        <v>1060.2666666666669</v>
      </c>
      <c r="H146" s="279">
        <v>1118.2666666666669</v>
      </c>
      <c r="I146" s="279">
        <v>1133.1333333333332</v>
      </c>
      <c r="J146" s="279">
        <v>1147.2666666666669</v>
      </c>
      <c r="K146" s="277">
        <v>1119</v>
      </c>
      <c r="L146" s="277">
        <v>1090</v>
      </c>
      <c r="M146" s="277">
        <v>0.72868999999999995</v>
      </c>
    </row>
    <row r="147" spans="1:13">
      <c r="A147" s="268">
        <v>137</v>
      </c>
      <c r="B147" s="277" t="s">
        <v>242</v>
      </c>
      <c r="C147" s="278">
        <v>62.3</v>
      </c>
      <c r="D147" s="279">
        <v>62.783333333333331</v>
      </c>
      <c r="E147" s="279">
        <v>61.316666666666663</v>
      </c>
      <c r="F147" s="279">
        <v>60.333333333333329</v>
      </c>
      <c r="G147" s="279">
        <v>58.86666666666666</v>
      </c>
      <c r="H147" s="279">
        <v>63.766666666666666</v>
      </c>
      <c r="I147" s="279">
        <v>65.233333333333334</v>
      </c>
      <c r="J147" s="279">
        <v>66.216666666666669</v>
      </c>
      <c r="K147" s="277">
        <v>64.25</v>
      </c>
      <c r="L147" s="277">
        <v>61.8</v>
      </c>
      <c r="M147" s="277">
        <v>10.72894</v>
      </c>
    </row>
    <row r="148" spans="1:13">
      <c r="A148" s="268">
        <v>138</v>
      </c>
      <c r="B148" s="277" t="s">
        <v>96</v>
      </c>
      <c r="C148" s="278">
        <v>51.15</v>
      </c>
      <c r="D148" s="279">
        <v>51.716666666666669</v>
      </c>
      <c r="E148" s="279">
        <v>50.433333333333337</v>
      </c>
      <c r="F148" s="279">
        <v>49.716666666666669</v>
      </c>
      <c r="G148" s="279">
        <v>48.433333333333337</v>
      </c>
      <c r="H148" s="279">
        <v>52.433333333333337</v>
      </c>
      <c r="I148" s="279">
        <v>53.716666666666669</v>
      </c>
      <c r="J148" s="279">
        <v>54.433333333333337</v>
      </c>
      <c r="K148" s="277">
        <v>53</v>
      </c>
      <c r="L148" s="277">
        <v>51</v>
      </c>
      <c r="M148" s="277">
        <v>39.306379999999997</v>
      </c>
    </row>
    <row r="149" spans="1:13">
      <c r="A149" s="268">
        <v>139</v>
      </c>
      <c r="B149" s="277" t="s">
        <v>362</v>
      </c>
      <c r="C149" s="278">
        <v>495.4</v>
      </c>
      <c r="D149" s="279">
        <v>497.63333333333338</v>
      </c>
      <c r="E149" s="279">
        <v>489.76666666666677</v>
      </c>
      <c r="F149" s="279">
        <v>484.13333333333338</v>
      </c>
      <c r="G149" s="279">
        <v>476.26666666666677</v>
      </c>
      <c r="H149" s="279">
        <v>503.26666666666677</v>
      </c>
      <c r="I149" s="279">
        <v>511.13333333333344</v>
      </c>
      <c r="J149" s="279">
        <v>516.76666666666677</v>
      </c>
      <c r="K149" s="277">
        <v>505.5</v>
      </c>
      <c r="L149" s="277">
        <v>492</v>
      </c>
      <c r="M149" s="277">
        <v>0.47627000000000003</v>
      </c>
    </row>
    <row r="150" spans="1:13">
      <c r="A150" s="268">
        <v>140</v>
      </c>
      <c r="B150" s="277" t="s">
        <v>1297</v>
      </c>
      <c r="C150" s="278">
        <v>1326.45</v>
      </c>
      <c r="D150" s="279">
        <v>1335.4833333333333</v>
      </c>
      <c r="E150" s="279">
        <v>1310.9666666666667</v>
      </c>
      <c r="F150" s="279">
        <v>1295.4833333333333</v>
      </c>
      <c r="G150" s="279">
        <v>1270.9666666666667</v>
      </c>
      <c r="H150" s="279">
        <v>1350.9666666666667</v>
      </c>
      <c r="I150" s="279">
        <v>1375.4833333333336</v>
      </c>
      <c r="J150" s="279">
        <v>1390.9666666666667</v>
      </c>
      <c r="K150" s="277">
        <v>1360</v>
      </c>
      <c r="L150" s="277">
        <v>1320</v>
      </c>
      <c r="M150" s="277">
        <v>1.2579999999999999E-2</v>
      </c>
    </row>
    <row r="151" spans="1:13">
      <c r="A151" s="268">
        <v>141</v>
      </c>
      <c r="B151" s="277" t="s">
        <v>97</v>
      </c>
      <c r="C151" s="278">
        <v>1196.2</v>
      </c>
      <c r="D151" s="279">
        <v>1203.9333333333332</v>
      </c>
      <c r="E151" s="279">
        <v>1157.8666666666663</v>
      </c>
      <c r="F151" s="279">
        <v>1119.5333333333331</v>
      </c>
      <c r="G151" s="279">
        <v>1073.4666666666662</v>
      </c>
      <c r="H151" s="279">
        <v>1242.2666666666664</v>
      </c>
      <c r="I151" s="279">
        <v>1288.3333333333335</v>
      </c>
      <c r="J151" s="279">
        <v>1326.6666666666665</v>
      </c>
      <c r="K151" s="277">
        <v>1250</v>
      </c>
      <c r="L151" s="277">
        <v>1165.5999999999999</v>
      </c>
      <c r="M151" s="277">
        <v>13.426450000000001</v>
      </c>
    </row>
    <row r="152" spans="1:13">
      <c r="A152" s="268">
        <v>142</v>
      </c>
      <c r="B152" s="277" t="s">
        <v>363</v>
      </c>
      <c r="C152" s="278">
        <v>252.3</v>
      </c>
      <c r="D152" s="279">
        <v>253.06666666666669</v>
      </c>
      <c r="E152" s="279">
        <v>249.73333333333341</v>
      </c>
      <c r="F152" s="279">
        <v>247.16666666666671</v>
      </c>
      <c r="G152" s="279">
        <v>243.83333333333343</v>
      </c>
      <c r="H152" s="279">
        <v>255.63333333333338</v>
      </c>
      <c r="I152" s="279">
        <v>258.9666666666667</v>
      </c>
      <c r="J152" s="279">
        <v>261.53333333333336</v>
      </c>
      <c r="K152" s="277">
        <v>256.39999999999998</v>
      </c>
      <c r="L152" s="277">
        <v>250.5</v>
      </c>
      <c r="M152" s="277">
        <v>2.5418699999999999</v>
      </c>
    </row>
    <row r="153" spans="1:13">
      <c r="A153" s="268">
        <v>143</v>
      </c>
      <c r="B153" s="277" t="s">
        <v>98</v>
      </c>
      <c r="C153" s="278">
        <v>156.44999999999999</v>
      </c>
      <c r="D153" s="279">
        <v>158.23333333333332</v>
      </c>
      <c r="E153" s="279">
        <v>153.71666666666664</v>
      </c>
      <c r="F153" s="279">
        <v>150.98333333333332</v>
      </c>
      <c r="G153" s="279">
        <v>146.46666666666664</v>
      </c>
      <c r="H153" s="279">
        <v>160.96666666666664</v>
      </c>
      <c r="I153" s="279">
        <v>165.48333333333335</v>
      </c>
      <c r="J153" s="279">
        <v>168.21666666666664</v>
      </c>
      <c r="K153" s="277">
        <v>162.75</v>
      </c>
      <c r="L153" s="277">
        <v>155.5</v>
      </c>
      <c r="M153" s="277">
        <v>18.83426</v>
      </c>
    </row>
    <row r="154" spans="1:13">
      <c r="A154" s="268">
        <v>144</v>
      </c>
      <c r="B154" s="277" t="s">
        <v>243</v>
      </c>
      <c r="C154" s="278">
        <v>7.15</v>
      </c>
      <c r="D154" s="279">
        <v>7.25</v>
      </c>
      <c r="E154" s="279">
        <v>6.95</v>
      </c>
      <c r="F154" s="279">
        <v>6.75</v>
      </c>
      <c r="G154" s="279">
        <v>6.45</v>
      </c>
      <c r="H154" s="279">
        <v>7.45</v>
      </c>
      <c r="I154" s="279">
        <v>7.7500000000000009</v>
      </c>
      <c r="J154" s="279">
        <v>7.95</v>
      </c>
      <c r="K154" s="277">
        <v>7.55</v>
      </c>
      <c r="L154" s="277">
        <v>7.05</v>
      </c>
      <c r="M154" s="277">
        <v>63.348709999999997</v>
      </c>
    </row>
    <row r="155" spans="1:13">
      <c r="A155" s="268">
        <v>145</v>
      </c>
      <c r="B155" s="277" t="s">
        <v>364</v>
      </c>
      <c r="C155" s="278">
        <v>341.75</v>
      </c>
      <c r="D155" s="279">
        <v>347.66666666666669</v>
      </c>
      <c r="E155" s="279">
        <v>333.98333333333335</v>
      </c>
      <c r="F155" s="279">
        <v>326.21666666666664</v>
      </c>
      <c r="G155" s="279">
        <v>312.5333333333333</v>
      </c>
      <c r="H155" s="279">
        <v>355.43333333333339</v>
      </c>
      <c r="I155" s="279">
        <v>369.11666666666667</v>
      </c>
      <c r="J155" s="279">
        <v>376.88333333333344</v>
      </c>
      <c r="K155" s="277">
        <v>361.35</v>
      </c>
      <c r="L155" s="277">
        <v>339.9</v>
      </c>
      <c r="M155" s="277">
        <v>5.3865999999999996</v>
      </c>
    </row>
    <row r="156" spans="1:13">
      <c r="A156" s="268">
        <v>146</v>
      </c>
      <c r="B156" s="277" t="s">
        <v>99</v>
      </c>
      <c r="C156" s="278">
        <v>51.75</v>
      </c>
      <c r="D156" s="279">
        <v>52.4</v>
      </c>
      <c r="E156" s="279">
        <v>50.8</v>
      </c>
      <c r="F156" s="279">
        <v>49.85</v>
      </c>
      <c r="G156" s="279">
        <v>48.25</v>
      </c>
      <c r="H156" s="279">
        <v>53.349999999999994</v>
      </c>
      <c r="I156" s="279">
        <v>54.95</v>
      </c>
      <c r="J156" s="279">
        <v>55.899999999999991</v>
      </c>
      <c r="K156" s="277">
        <v>54</v>
      </c>
      <c r="L156" s="277">
        <v>51.45</v>
      </c>
      <c r="M156" s="277">
        <v>396.18659000000002</v>
      </c>
    </row>
    <row r="157" spans="1:13">
      <c r="A157" s="268">
        <v>147</v>
      </c>
      <c r="B157" s="277" t="s">
        <v>367</v>
      </c>
      <c r="C157" s="278">
        <v>272.5</v>
      </c>
      <c r="D157" s="279">
        <v>274.16666666666669</v>
      </c>
      <c r="E157" s="279">
        <v>269.33333333333337</v>
      </c>
      <c r="F157" s="279">
        <v>266.16666666666669</v>
      </c>
      <c r="G157" s="279">
        <v>261.33333333333337</v>
      </c>
      <c r="H157" s="279">
        <v>277.33333333333337</v>
      </c>
      <c r="I157" s="279">
        <v>282.16666666666674</v>
      </c>
      <c r="J157" s="279">
        <v>285.33333333333337</v>
      </c>
      <c r="K157" s="277">
        <v>279</v>
      </c>
      <c r="L157" s="277">
        <v>271</v>
      </c>
      <c r="M157" s="277">
        <v>0.32929999999999998</v>
      </c>
    </row>
    <row r="158" spans="1:13">
      <c r="A158" s="268">
        <v>148</v>
      </c>
      <c r="B158" s="277" t="s">
        <v>366</v>
      </c>
      <c r="C158" s="278">
        <v>2528.65</v>
      </c>
      <c r="D158" s="279">
        <v>2545.8333333333335</v>
      </c>
      <c r="E158" s="279">
        <v>2493.8166666666671</v>
      </c>
      <c r="F158" s="279">
        <v>2458.9833333333336</v>
      </c>
      <c r="G158" s="279">
        <v>2406.9666666666672</v>
      </c>
      <c r="H158" s="279">
        <v>2580.666666666667</v>
      </c>
      <c r="I158" s="279">
        <v>2632.6833333333334</v>
      </c>
      <c r="J158" s="279">
        <v>2667.5166666666669</v>
      </c>
      <c r="K158" s="277">
        <v>2597.85</v>
      </c>
      <c r="L158" s="277">
        <v>2511</v>
      </c>
      <c r="M158" s="277">
        <v>0.24398</v>
      </c>
    </row>
    <row r="159" spans="1:13">
      <c r="A159" s="268">
        <v>149</v>
      </c>
      <c r="B159" s="277" t="s">
        <v>368</v>
      </c>
      <c r="C159" s="278">
        <v>512.15</v>
      </c>
      <c r="D159" s="279">
        <v>514.66666666666663</v>
      </c>
      <c r="E159" s="279">
        <v>508.33333333333326</v>
      </c>
      <c r="F159" s="279">
        <v>504.51666666666665</v>
      </c>
      <c r="G159" s="279">
        <v>498.18333333333328</v>
      </c>
      <c r="H159" s="279">
        <v>518.48333333333323</v>
      </c>
      <c r="I159" s="279">
        <v>524.81666666666649</v>
      </c>
      <c r="J159" s="279">
        <v>528.63333333333321</v>
      </c>
      <c r="K159" s="277">
        <v>521</v>
      </c>
      <c r="L159" s="277">
        <v>510.85</v>
      </c>
      <c r="M159" s="277">
        <v>0.17932000000000001</v>
      </c>
    </row>
    <row r="160" spans="1:13">
      <c r="A160" s="268">
        <v>150</v>
      </c>
      <c r="B160" s="277" t="s">
        <v>2940</v>
      </c>
      <c r="C160" s="278">
        <v>473.75</v>
      </c>
      <c r="D160" s="279">
        <v>472.7166666666667</v>
      </c>
      <c r="E160" s="279">
        <v>466.68333333333339</v>
      </c>
      <c r="F160" s="279">
        <v>459.61666666666667</v>
      </c>
      <c r="G160" s="279">
        <v>453.58333333333337</v>
      </c>
      <c r="H160" s="279">
        <v>479.78333333333342</v>
      </c>
      <c r="I160" s="279">
        <v>485.81666666666672</v>
      </c>
      <c r="J160" s="279">
        <v>492.88333333333344</v>
      </c>
      <c r="K160" s="277">
        <v>478.75</v>
      </c>
      <c r="L160" s="277">
        <v>465.65</v>
      </c>
      <c r="M160" s="277">
        <v>0.16897999999999999</v>
      </c>
    </row>
    <row r="161" spans="1:13">
      <c r="A161" s="268">
        <v>151</v>
      </c>
      <c r="B161" s="277" t="s">
        <v>370</v>
      </c>
      <c r="C161" s="278">
        <v>126.85</v>
      </c>
      <c r="D161" s="279">
        <v>127.93333333333332</v>
      </c>
      <c r="E161" s="279">
        <v>125.06666666666663</v>
      </c>
      <c r="F161" s="279">
        <v>123.28333333333332</v>
      </c>
      <c r="G161" s="279">
        <v>120.41666666666663</v>
      </c>
      <c r="H161" s="279">
        <v>129.71666666666664</v>
      </c>
      <c r="I161" s="279">
        <v>132.58333333333334</v>
      </c>
      <c r="J161" s="279">
        <v>134.36666666666665</v>
      </c>
      <c r="K161" s="277">
        <v>130.80000000000001</v>
      </c>
      <c r="L161" s="277">
        <v>126.15</v>
      </c>
      <c r="M161" s="277">
        <v>11.13162</v>
      </c>
    </row>
    <row r="162" spans="1:13">
      <c r="A162" s="268">
        <v>152</v>
      </c>
      <c r="B162" s="277" t="s">
        <v>244</v>
      </c>
      <c r="C162" s="278">
        <v>74.7</v>
      </c>
      <c r="D162" s="279">
        <v>75.100000000000009</v>
      </c>
      <c r="E162" s="279">
        <v>72.800000000000011</v>
      </c>
      <c r="F162" s="279">
        <v>70.900000000000006</v>
      </c>
      <c r="G162" s="279">
        <v>68.600000000000009</v>
      </c>
      <c r="H162" s="279">
        <v>77.000000000000014</v>
      </c>
      <c r="I162" s="279">
        <v>79.3</v>
      </c>
      <c r="J162" s="279">
        <v>81.200000000000017</v>
      </c>
      <c r="K162" s="277">
        <v>77.400000000000006</v>
      </c>
      <c r="L162" s="277">
        <v>73.2</v>
      </c>
      <c r="M162" s="277">
        <v>29.3413</v>
      </c>
    </row>
    <row r="163" spans="1:13">
      <c r="A163" s="268">
        <v>153</v>
      </c>
      <c r="B163" s="277" t="s">
        <v>369</v>
      </c>
      <c r="C163" s="278">
        <v>69.400000000000006</v>
      </c>
      <c r="D163" s="279">
        <v>69.95</v>
      </c>
      <c r="E163" s="279">
        <v>68.300000000000011</v>
      </c>
      <c r="F163" s="279">
        <v>67.2</v>
      </c>
      <c r="G163" s="279">
        <v>65.550000000000011</v>
      </c>
      <c r="H163" s="279">
        <v>71.050000000000011</v>
      </c>
      <c r="I163" s="279">
        <v>72.700000000000017</v>
      </c>
      <c r="J163" s="279">
        <v>73.800000000000011</v>
      </c>
      <c r="K163" s="277">
        <v>71.599999999999994</v>
      </c>
      <c r="L163" s="277">
        <v>68.849999999999994</v>
      </c>
      <c r="M163" s="277">
        <v>17.01905</v>
      </c>
    </row>
    <row r="164" spans="1:13">
      <c r="A164" s="268">
        <v>154</v>
      </c>
      <c r="B164" s="277" t="s">
        <v>100</v>
      </c>
      <c r="C164" s="278">
        <v>82.3</v>
      </c>
      <c r="D164" s="279">
        <v>82.75</v>
      </c>
      <c r="E164" s="279">
        <v>81.55</v>
      </c>
      <c r="F164" s="279">
        <v>80.8</v>
      </c>
      <c r="G164" s="279">
        <v>79.599999999999994</v>
      </c>
      <c r="H164" s="279">
        <v>83.5</v>
      </c>
      <c r="I164" s="279">
        <v>84.699999999999989</v>
      </c>
      <c r="J164" s="279">
        <v>85.45</v>
      </c>
      <c r="K164" s="277">
        <v>83.95</v>
      </c>
      <c r="L164" s="277">
        <v>82</v>
      </c>
      <c r="M164" s="277">
        <v>101.36635</v>
      </c>
    </row>
    <row r="165" spans="1:13">
      <c r="A165" s="268">
        <v>155</v>
      </c>
      <c r="B165" s="277" t="s">
        <v>375</v>
      </c>
      <c r="C165" s="278">
        <v>1733.4</v>
      </c>
      <c r="D165" s="279">
        <v>1749.0166666666664</v>
      </c>
      <c r="E165" s="279">
        <v>1704.4833333333329</v>
      </c>
      <c r="F165" s="279">
        <v>1675.5666666666664</v>
      </c>
      <c r="G165" s="279">
        <v>1631.0333333333328</v>
      </c>
      <c r="H165" s="279">
        <v>1777.9333333333329</v>
      </c>
      <c r="I165" s="279">
        <v>1822.4666666666667</v>
      </c>
      <c r="J165" s="279">
        <v>1851.383333333333</v>
      </c>
      <c r="K165" s="277">
        <v>1793.55</v>
      </c>
      <c r="L165" s="277">
        <v>1720.1</v>
      </c>
      <c r="M165" s="277">
        <v>0.16882</v>
      </c>
    </row>
    <row r="166" spans="1:13">
      <c r="A166" s="268">
        <v>156</v>
      </c>
      <c r="B166" s="277" t="s">
        <v>376</v>
      </c>
      <c r="C166" s="278">
        <v>2024.25</v>
      </c>
      <c r="D166" s="279">
        <v>2045.1500000000003</v>
      </c>
      <c r="E166" s="279">
        <v>1980.2000000000007</v>
      </c>
      <c r="F166" s="279">
        <v>1936.1500000000003</v>
      </c>
      <c r="G166" s="279">
        <v>1871.2000000000007</v>
      </c>
      <c r="H166" s="279">
        <v>2089.2000000000007</v>
      </c>
      <c r="I166" s="279">
        <v>2154.15</v>
      </c>
      <c r="J166" s="279">
        <v>2198.2000000000007</v>
      </c>
      <c r="K166" s="277">
        <v>2110.1</v>
      </c>
      <c r="L166" s="277">
        <v>2001.1</v>
      </c>
      <c r="M166" s="277">
        <v>0.15325</v>
      </c>
    </row>
    <row r="167" spans="1:13">
      <c r="A167" s="268">
        <v>157</v>
      </c>
      <c r="B167" s="277" t="s">
        <v>372</v>
      </c>
      <c r="C167" s="278">
        <v>385.05</v>
      </c>
      <c r="D167" s="279">
        <v>389.59999999999997</v>
      </c>
      <c r="E167" s="279">
        <v>378.44999999999993</v>
      </c>
      <c r="F167" s="279">
        <v>371.84999999999997</v>
      </c>
      <c r="G167" s="279">
        <v>360.69999999999993</v>
      </c>
      <c r="H167" s="279">
        <v>396.19999999999993</v>
      </c>
      <c r="I167" s="279">
        <v>407.34999999999991</v>
      </c>
      <c r="J167" s="279">
        <v>413.94999999999993</v>
      </c>
      <c r="K167" s="277">
        <v>400.75</v>
      </c>
      <c r="L167" s="277">
        <v>383</v>
      </c>
      <c r="M167" s="277">
        <v>0.23835000000000001</v>
      </c>
    </row>
    <row r="168" spans="1:13">
      <c r="A168" s="268">
        <v>158</v>
      </c>
      <c r="B168" s="277" t="s">
        <v>382</v>
      </c>
      <c r="C168" s="278">
        <v>224.25</v>
      </c>
      <c r="D168" s="279">
        <v>224.68333333333331</v>
      </c>
      <c r="E168" s="279">
        <v>220.31666666666661</v>
      </c>
      <c r="F168" s="279">
        <v>216.3833333333333</v>
      </c>
      <c r="G168" s="279">
        <v>212.01666666666659</v>
      </c>
      <c r="H168" s="279">
        <v>228.61666666666662</v>
      </c>
      <c r="I168" s="279">
        <v>232.98333333333335</v>
      </c>
      <c r="J168" s="279">
        <v>236.91666666666663</v>
      </c>
      <c r="K168" s="277">
        <v>229.05</v>
      </c>
      <c r="L168" s="277">
        <v>220.75</v>
      </c>
      <c r="M168" s="277">
        <v>0.66712000000000005</v>
      </c>
    </row>
    <row r="169" spans="1:13">
      <c r="A169" s="268">
        <v>159</v>
      </c>
      <c r="B169" s="277" t="s">
        <v>373</v>
      </c>
      <c r="C169" s="278">
        <v>86.4</v>
      </c>
      <c r="D169" s="279">
        <v>87.333333333333329</v>
      </c>
      <c r="E169" s="279">
        <v>84.666666666666657</v>
      </c>
      <c r="F169" s="279">
        <v>82.933333333333323</v>
      </c>
      <c r="G169" s="279">
        <v>80.266666666666652</v>
      </c>
      <c r="H169" s="279">
        <v>89.066666666666663</v>
      </c>
      <c r="I169" s="279">
        <v>91.73333333333332</v>
      </c>
      <c r="J169" s="279">
        <v>93.466666666666669</v>
      </c>
      <c r="K169" s="277">
        <v>90</v>
      </c>
      <c r="L169" s="277">
        <v>85.6</v>
      </c>
      <c r="M169" s="277">
        <v>0.24232999999999999</v>
      </c>
    </row>
    <row r="170" spans="1:13">
      <c r="A170" s="268">
        <v>160</v>
      </c>
      <c r="B170" s="277" t="s">
        <v>374</v>
      </c>
      <c r="C170" s="278">
        <v>143.25</v>
      </c>
      <c r="D170" s="279">
        <v>144.35</v>
      </c>
      <c r="E170" s="279">
        <v>141.6</v>
      </c>
      <c r="F170" s="279">
        <v>139.94999999999999</v>
      </c>
      <c r="G170" s="279">
        <v>137.19999999999999</v>
      </c>
      <c r="H170" s="279">
        <v>146</v>
      </c>
      <c r="I170" s="279">
        <v>148.75</v>
      </c>
      <c r="J170" s="279">
        <v>150.4</v>
      </c>
      <c r="K170" s="277">
        <v>147.1</v>
      </c>
      <c r="L170" s="277">
        <v>142.69999999999999</v>
      </c>
      <c r="M170" s="277">
        <v>0.58428999999999998</v>
      </c>
    </row>
    <row r="171" spans="1:13">
      <c r="A171" s="268">
        <v>161</v>
      </c>
      <c r="B171" s="277" t="s">
        <v>245</v>
      </c>
      <c r="C171" s="278">
        <v>119.6</v>
      </c>
      <c r="D171" s="279">
        <v>120.63333333333333</v>
      </c>
      <c r="E171" s="279">
        <v>117.66666666666666</v>
      </c>
      <c r="F171" s="279">
        <v>115.73333333333333</v>
      </c>
      <c r="G171" s="279">
        <v>112.76666666666667</v>
      </c>
      <c r="H171" s="279">
        <v>122.56666666666665</v>
      </c>
      <c r="I171" s="279">
        <v>125.53333333333332</v>
      </c>
      <c r="J171" s="279">
        <v>127.46666666666664</v>
      </c>
      <c r="K171" s="277">
        <v>123.6</v>
      </c>
      <c r="L171" s="277">
        <v>118.7</v>
      </c>
      <c r="M171" s="277">
        <v>1.7389699999999999</v>
      </c>
    </row>
    <row r="172" spans="1:13">
      <c r="A172" s="268">
        <v>162</v>
      </c>
      <c r="B172" s="277" t="s">
        <v>378</v>
      </c>
      <c r="C172" s="278">
        <v>5275.1</v>
      </c>
      <c r="D172" s="279">
        <v>5301.8</v>
      </c>
      <c r="E172" s="279">
        <v>5238.55</v>
      </c>
      <c r="F172" s="279">
        <v>5202</v>
      </c>
      <c r="G172" s="279">
        <v>5138.75</v>
      </c>
      <c r="H172" s="279">
        <v>5338.35</v>
      </c>
      <c r="I172" s="279">
        <v>5401.6</v>
      </c>
      <c r="J172" s="279">
        <v>5438.1500000000005</v>
      </c>
      <c r="K172" s="277">
        <v>5365.05</v>
      </c>
      <c r="L172" s="277">
        <v>5265.25</v>
      </c>
      <c r="M172" s="277">
        <v>2.0449999999999999E-2</v>
      </c>
    </row>
    <row r="173" spans="1:13">
      <c r="A173" s="268">
        <v>163</v>
      </c>
      <c r="B173" s="277" t="s">
        <v>379</v>
      </c>
      <c r="C173" s="278">
        <v>1518</v>
      </c>
      <c r="D173" s="279">
        <v>1528.1333333333332</v>
      </c>
      <c r="E173" s="279">
        <v>1501.2166666666665</v>
      </c>
      <c r="F173" s="279">
        <v>1484.4333333333332</v>
      </c>
      <c r="G173" s="279">
        <v>1457.5166666666664</v>
      </c>
      <c r="H173" s="279">
        <v>1544.9166666666665</v>
      </c>
      <c r="I173" s="279">
        <v>1571.8333333333335</v>
      </c>
      <c r="J173" s="279">
        <v>1588.6166666666666</v>
      </c>
      <c r="K173" s="277">
        <v>1555.05</v>
      </c>
      <c r="L173" s="277">
        <v>1511.35</v>
      </c>
      <c r="M173" s="277">
        <v>0.30867</v>
      </c>
    </row>
    <row r="174" spans="1:13">
      <c r="A174" s="268">
        <v>164</v>
      </c>
      <c r="B174" s="277" t="s">
        <v>101</v>
      </c>
      <c r="C174" s="278">
        <v>474.35</v>
      </c>
      <c r="D174" s="279">
        <v>479.3</v>
      </c>
      <c r="E174" s="279">
        <v>467.1</v>
      </c>
      <c r="F174" s="279">
        <v>459.85</v>
      </c>
      <c r="G174" s="279">
        <v>447.65000000000003</v>
      </c>
      <c r="H174" s="279">
        <v>486.55</v>
      </c>
      <c r="I174" s="279">
        <v>498.74999999999994</v>
      </c>
      <c r="J174" s="279">
        <v>506</v>
      </c>
      <c r="K174" s="277">
        <v>491.5</v>
      </c>
      <c r="L174" s="277">
        <v>472.05</v>
      </c>
      <c r="M174" s="277">
        <v>26.447800000000001</v>
      </c>
    </row>
    <row r="175" spans="1:13">
      <c r="A175" s="268">
        <v>165</v>
      </c>
      <c r="B175" s="277" t="s">
        <v>387</v>
      </c>
      <c r="C175" s="278">
        <v>44.25</v>
      </c>
      <c r="D175" s="279">
        <v>44.4</v>
      </c>
      <c r="E175" s="279">
        <v>42.9</v>
      </c>
      <c r="F175" s="279">
        <v>41.55</v>
      </c>
      <c r="G175" s="279">
        <v>40.049999999999997</v>
      </c>
      <c r="H175" s="279">
        <v>45.75</v>
      </c>
      <c r="I175" s="279">
        <v>47.25</v>
      </c>
      <c r="J175" s="279">
        <v>48.6</v>
      </c>
      <c r="K175" s="277">
        <v>45.9</v>
      </c>
      <c r="L175" s="277">
        <v>43.05</v>
      </c>
      <c r="M175" s="277">
        <v>4.8439399999999999</v>
      </c>
    </row>
    <row r="176" spans="1:13">
      <c r="A176" s="268">
        <v>166</v>
      </c>
      <c r="B176" s="277" t="s">
        <v>1396</v>
      </c>
      <c r="C176" s="278">
        <v>3522.3</v>
      </c>
      <c r="D176" s="279">
        <v>3545.1</v>
      </c>
      <c r="E176" s="279">
        <v>3490.35</v>
      </c>
      <c r="F176" s="279">
        <v>3458.4</v>
      </c>
      <c r="G176" s="279">
        <v>3403.65</v>
      </c>
      <c r="H176" s="279">
        <v>3577.0499999999997</v>
      </c>
      <c r="I176" s="279">
        <v>3631.7999999999997</v>
      </c>
      <c r="J176" s="279">
        <v>3663.7499999999995</v>
      </c>
      <c r="K176" s="277">
        <v>3599.85</v>
      </c>
      <c r="L176" s="277">
        <v>3513.15</v>
      </c>
      <c r="M176" s="277">
        <v>0.50126999999999999</v>
      </c>
    </row>
    <row r="177" spans="1:13">
      <c r="A177" s="268">
        <v>167</v>
      </c>
      <c r="B177" s="277" t="s">
        <v>103</v>
      </c>
      <c r="C177" s="278">
        <v>23.35</v>
      </c>
      <c r="D177" s="279">
        <v>23.5</v>
      </c>
      <c r="E177" s="279">
        <v>23.05</v>
      </c>
      <c r="F177" s="279">
        <v>22.75</v>
      </c>
      <c r="G177" s="279">
        <v>22.3</v>
      </c>
      <c r="H177" s="279">
        <v>23.8</v>
      </c>
      <c r="I177" s="279">
        <v>24.250000000000004</v>
      </c>
      <c r="J177" s="279">
        <v>24.55</v>
      </c>
      <c r="K177" s="277">
        <v>23.95</v>
      </c>
      <c r="L177" s="277">
        <v>23.2</v>
      </c>
      <c r="M177" s="277">
        <v>49.719000000000001</v>
      </c>
    </row>
    <row r="178" spans="1:13">
      <c r="A178" s="268">
        <v>168</v>
      </c>
      <c r="B178" s="277" t="s">
        <v>388</v>
      </c>
      <c r="C178" s="278">
        <v>192.25</v>
      </c>
      <c r="D178" s="279">
        <v>191.91666666666666</v>
      </c>
      <c r="E178" s="279">
        <v>185.13333333333333</v>
      </c>
      <c r="F178" s="279">
        <v>178.01666666666668</v>
      </c>
      <c r="G178" s="279">
        <v>171.23333333333335</v>
      </c>
      <c r="H178" s="279">
        <v>199.0333333333333</v>
      </c>
      <c r="I178" s="279">
        <v>205.81666666666666</v>
      </c>
      <c r="J178" s="279">
        <v>212.93333333333328</v>
      </c>
      <c r="K178" s="277">
        <v>198.7</v>
      </c>
      <c r="L178" s="277">
        <v>184.8</v>
      </c>
      <c r="M178" s="277">
        <v>13.397019999999999</v>
      </c>
    </row>
    <row r="179" spans="1:13">
      <c r="A179" s="268">
        <v>169</v>
      </c>
      <c r="B179" s="277" t="s">
        <v>380</v>
      </c>
      <c r="C179" s="278">
        <v>866.15</v>
      </c>
      <c r="D179" s="279">
        <v>876.13333333333333</v>
      </c>
      <c r="E179" s="279">
        <v>850.01666666666665</v>
      </c>
      <c r="F179" s="279">
        <v>833.88333333333333</v>
      </c>
      <c r="G179" s="279">
        <v>807.76666666666665</v>
      </c>
      <c r="H179" s="279">
        <v>892.26666666666665</v>
      </c>
      <c r="I179" s="279">
        <v>918.38333333333321</v>
      </c>
      <c r="J179" s="279">
        <v>934.51666666666665</v>
      </c>
      <c r="K179" s="277">
        <v>902.25</v>
      </c>
      <c r="L179" s="277">
        <v>860</v>
      </c>
      <c r="M179" s="277">
        <v>0.53913</v>
      </c>
    </row>
    <row r="180" spans="1:13">
      <c r="A180" s="268">
        <v>170</v>
      </c>
      <c r="B180" s="277" t="s">
        <v>246</v>
      </c>
      <c r="C180" s="278">
        <v>528.95000000000005</v>
      </c>
      <c r="D180" s="279">
        <v>527.63333333333333</v>
      </c>
      <c r="E180" s="279">
        <v>520.06666666666661</v>
      </c>
      <c r="F180" s="279">
        <v>511.18333333333328</v>
      </c>
      <c r="G180" s="279">
        <v>503.61666666666656</v>
      </c>
      <c r="H180" s="279">
        <v>536.51666666666665</v>
      </c>
      <c r="I180" s="279">
        <v>544.08333333333348</v>
      </c>
      <c r="J180" s="279">
        <v>552.9666666666667</v>
      </c>
      <c r="K180" s="277">
        <v>535.20000000000005</v>
      </c>
      <c r="L180" s="277">
        <v>518.75</v>
      </c>
      <c r="M180" s="277">
        <v>1.0218400000000001</v>
      </c>
    </row>
    <row r="181" spans="1:13">
      <c r="A181" s="268">
        <v>171</v>
      </c>
      <c r="B181" s="277" t="s">
        <v>104</v>
      </c>
      <c r="C181" s="278">
        <v>682.15</v>
      </c>
      <c r="D181" s="279">
        <v>688.61666666666679</v>
      </c>
      <c r="E181" s="279">
        <v>673.23333333333358</v>
      </c>
      <c r="F181" s="279">
        <v>664.31666666666683</v>
      </c>
      <c r="G181" s="279">
        <v>648.93333333333362</v>
      </c>
      <c r="H181" s="279">
        <v>697.53333333333353</v>
      </c>
      <c r="I181" s="279">
        <v>712.91666666666674</v>
      </c>
      <c r="J181" s="279">
        <v>721.83333333333348</v>
      </c>
      <c r="K181" s="277">
        <v>704</v>
      </c>
      <c r="L181" s="277">
        <v>679.7</v>
      </c>
      <c r="M181" s="277">
        <v>19.887589999999999</v>
      </c>
    </row>
    <row r="182" spans="1:13">
      <c r="A182" s="268">
        <v>172</v>
      </c>
      <c r="B182" s="277" t="s">
        <v>247</v>
      </c>
      <c r="C182" s="278">
        <v>383.55</v>
      </c>
      <c r="D182" s="279">
        <v>382.56666666666661</v>
      </c>
      <c r="E182" s="279">
        <v>378.13333333333321</v>
      </c>
      <c r="F182" s="279">
        <v>372.71666666666658</v>
      </c>
      <c r="G182" s="279">
        <v>368.28333333333319</v>
      </c>
      <c r="H182" s="279">
        <v>387.98333333333323</v>
      </c>
      <c r="I182" s="279">
        <v>392.41666666666663</v>
      </c>
      <c r="J182" s="279">
        <v>397.83333333333326</v>
      </c>
      <c r="K182" s="277">
        <v>387</v>
      </c>
      <c r="L182" s="277">
        <v>377.15</v>
      </c>
      <c r="M182" s="277">
        <v>0.54598000000000002</v>
      </c>
    </row>
    <row r="183" spans="1:13">
      <c r="A183" s="268">
        <v>173</v>
      </c>
      <c r="B183" s="277" t="s">
        <v>248</v>
      </c>
      <c r="C183" s="278">
        <v>849.15</v>
      </c>
      <c r="D183" s="279">
        <v>866.7166666666667</v>
      </c>
      <c r="E183" s="279">
        <v>822.43333333333339</v>
      </c>
      <c r="F183" s="279">
        <v>795.7166666666667</v>
      </c>
      <c r="G183" s="279">
        <v>751.43333333333339</v>
      </c>
      <c r="H183" s="279">
        <v>893.43333333333339</v>
      </c>
      <c r="I183" s="279">
        <v>937.7166666666667</v>
      </c>
      <c r="J183" s="279">
        <v>964.43333333333339</v>
      </c>
      <c r="K183" s="277">
        <v>911</v>
      </c>
      <c r="L183" s="277">
        <v>840</v>
      </c>
      <c r="M183" s="277">
        <v>19.837540000000001</v>
      </c>
    </row>
    <row r="184" spans="1:13">
      <c r="A184" s="268">
        <v>174</v>
      </c>
      <c r="B184" s="277" t="s">
        <v>389</v>
      </c>
      <c r="C184" s="278">
        <v>83.6</v>
      </c>
      <c r="D184" s="279">
        <v>83.833333333333329</v>
      </c>
      <c r="E184" s="279">
        <v>83.066666666666663</v>
      </c>
      <c r="F184" s="279">
        <v>82.533333333333331</v>
      </c>
      <c r="G184" s="279">
        <v>81.766666666666666</v>
      </c>
      <c r="H184" s="279">
        <v>84.36666666666666</v>
      </c>
      <c r="I184" s="279">
        <v>85.13333333333334</v>
      </c>
      <c r="J184" s="279">
        <v>85.666666666666657</v>
      </c>
      <c r="K184" s="277">
        <v>84.6</v>
      </c>
      <c r="L184" s="277">
        <v>83.3</v>
      </c>
      <c r="M184" s="277">
        <v>2.0482999999999998</v>
      </c>
    </row>
    <row r="185" spans="1:13">
      <c r="A185" s="268">
        <v>175</v>
      </c>
      <c r="B185" s="277" t="s">
        <v>381</v>
      </c>
      <c r="C185" s="278">
        <v>380.2</v>
      </c>
      <c r="D185" s="279">
        <v>383.25</v>
      </c>
      <c r="E185" s="279">
        <v>372.25</v>
      </c>
      <c r="F185" s="279">
        <v>364.3</v>
      </c>
      <c r="G185" s="279">
        <v>353.3</v>
      </c>
      <c r="H185" s="279">
        <v>391.2</v>
      </c>
      <c r="I185" s="279">
        <v>402.2</v>
      </c>
      <c r="J185" s="279">
        <v>410.15</v>
      </c>
      <c r="K185" s="277">
        <v>394.25</v>
      </c>
      <c r="L185" s="277">
        <v>375.3</v>
      </c>
      <c r="M185" s="277">
        <v>18.783819999999999</v>
      </c>
    </row>
    <row r="186" spans="1:13">
      <c r="A186" s="268">
        <v>176</v>
      </c>
      <c r="B186" s="277" t="s">
        <v>249</v>
      </c>
      <c r="C186" s="278">
        <v>191.1</v>
      </c>
      <c r="D186" s="279">
        <v>193.41666666666666</v>
      </c>
      <c r="E186" s="279">
        <v>186.93333333333331</v>
      </c>
      <c r="F186" s="279">
        <v>182.76666666666665</v>
      </c>
      <c r="G186" s="279">
        <v>176.2833333333333</v>
      </c>
      <c r="H186" s="279">
        <v>197.58333333333331</v>
      </c>
      <c r="I186" s="279">
        <v>204.06666666666666</v>
      </c>
      <c r="J186" s="279">
        <v>208.23333333333332</v>
      </c>
      <c r="K186" s="277">
        <v>199.9</v>
      </c>
      <c r="L186" s="277">
        <v>189.25</v>
      </c>
      <c r="M186" s="277">
        <v>5.02135</v>
      </c>
    </row>
    <row r="187" spans="1:13">
      <c r="A187" s="268">
        <v>177</v>
      </c>
      <c r="B187" s="277" t="s">
        <v>105</v>
      </c>
      <c r="C187" s="278">
        <v>750.1</v>
      </c>
      <c r="D187" s="279">
        <v>754.41666666666663</v>
      </c>
      <c r="E187" s="279">
        <v>740.88333333333321</v>
      </c>
      <c r="F187" s="279">
        <v>731.66666666666663</v>
      </c>
      <c r="G187" s="279">
        <v>718.13333333333321</v>
      </c>
      <c r="H187" s="279">
        <v>763.63333333333321</v>
      </c>
      <c r="I187" s="279">
        <v>777.16666666666674</v>
      </c>
      <c r="J187" s="279">
        <v>786.38333333333321</v>
      </c>
      <c r="K187" s="277">
        <v>767.95</v>
      </c>
      <c r="L187" s="277">
        <v>745.2</v>
      </c>
      <c r="M187" s="277">
        <v>15.007</v>
      </c>
    </row>
    <row r="188" spans="1:13">
      <c r="A188" s="268">
        <v>178</v>
      </c>
      <c r="B188" s="277" t="s">
        <v>383</v>
      </c>
      <c r="C188" s="278">
        <v>71.2</v>
      </c>
      <c r="D188" s="279">
        <v>72.13333333333334</v>
      </c>
      <c r="E188" s="279">
        <v>69.916666666666686</v>
      </c>
      <c r="F188" s="279">
        <v>68.63333333333334</v>
      </c>
      <c r="G188" s="279">
        <v>66.416666666666686</v>
      </c>
      <c r="H188" s="279">
        <v>73.416666666666686</v>
      </c>
      <c r="I188" s="279">
        <v>75.633333333333354</v>
      </c>
      <c r="J188" s="279">
        <v>76.916666666666686</v>
      </c>
      <c r="K188" s="277">
        <v>74.349999999999994</v>
      </c>
      <c r="L188" s="277">
        <v>70.849999999999994</v>
      </c>
      <c r="M188" s="277">
        <v>3.62601</v>
      </c>
    </row>
    <row r="189" spans="1:13">
      <c r="A189" s="268">
        <v>179</v>
      </c>
      <c r="B189" s="277" t="s">
        <v>384</v>
      </c>
      <c r="C189" s="278">
        <v>548.04999999999995</v>
      </c>
      <c r="D189" s="279">
        <v>548.35</v>
      </c>
      <c r="E189" s="279">
        <v>542.75</v>
      </c>
      <c r="F189" s="279">
        <v>537.44999999999993</v>
      </c>
      <c r="G189" s="279">
        <v>531.84999999999991</v>
      </c>
      <c r="H189" s="279">
        <v>553.65000000000009</v>
      </c>
      <c r="I189" s="279">
        <v>559.25000000000023</v>
      </c>
      <c r="J189" s="279">
        <v>564.55000000000018</v>
      </c>
      <c r="K189" s="277">
        <v>553.95000000000005</v>
      </c>
      <c r="L189" s="277">
        <v>543.04999999999995</v>
      </c>
      <c r="M189" s="277">
        <v>0.15346000000000001</v>
      </c>
    </row>
    <row r="190" spans="1:13">
      <c r="A190" s="268">
        <v>180</v>
      </c>
      <c r="B190" s="277" t="s">
        <v>1439</v>
      </c>
      <c r="C190" s="278">
        <v>198.25</v>
      </c>
      <c r="D190" s="279">
        <v>198.73333333333335</v>
      </c>
      <c r="E190" s="279">
        <v>194.51666666666671</v>
      </c>
      <c r="F190" s="279">
        <v>190.78333333333336</v>
      </c>
      <c r="G190" s="279">
        <v>186.56666666666672</v>
      </c>
      <c r="H190" s="279">
        <v>202.4666666666667</v>
      </c>
      <c r="I190" s="279">
        <v>206.68333333333334</v>
      </c>
      <c r="J190" s="279">
        <v>210.41666666666669</v>
      </c>
      <c r="K190" s="277">
        <v>202.95</v>
      </c>
      <c r="L190" s="277">
        <v>195</v>
      </c>
      <c r="M190" s="277">
        <v>0.80159999999999998</v>
      </c>
    </row>
    <row r="191" spans="1:13">
      <c r="A191" s="268">
        <v>181</v>
      </c>
      <c r="B191" s="277" t="s">
        <v>390</v>
      </c>
      <c r="C191" s="278">
        <v>61.35</v>
      </c>
      <c r="D191" s="279">
        <v>61.449999999999996</v>
      </c>
      <c r="E191" s="279">
        <v>60.149999999999991</v>
      </c>
      <c r="F191" s="279">
        <v>58.949999999999996</v>
      </c>
      <c r="G191" s="279">
        <v>57.649999999999991</v>
      </c>
      <c r="H191" s="279">
        <v>62.649999999999991</v>
      </c>
      <c r="I191" s="279">
        <v>63.949999999999989</v>
      </c>
      <c r="J191" s="279">
        <v>65.149999999999991</v>
      </c>
      <c r="K191" s="277">
        <v>62.75</v>
      </c>
      <c r="L191" s="277">
        <v>60.25</v>
      </c>
      <c r="M191" s="277">
        <v>9.7634600000000002</v>
      </c>
    </row>
    <row r="192" spans="1:13">
      <c r="A192" s="268">
        <v>182</v>
      </c>
      <c r="B192" s="277" t="s">
        <v>250</v>
      </c>
      <c r="C192" s="278">
        <v>184.55</v>
      </c>
      <c r="D192" s="279">
        <v>183</v>
      </c>
      <c r="E192" s="279">
        <v>181.05</v>
      </c>
      <c r="F192" s="279">
        <v>177.55</v>
      </c>
      <c r="G192" s="279">
        <v>175.60000000000002</v>
      </c>
      <c r="H192" s="279">
        <v>186.5</v>
      </c>
      <c r="I192" s="279">
        <v>188.45</v>
      </c>
      <c r="J192" s="279">
        <v>191.95</v>
      </c>
      <c r="K192" s="277">
        <v>184.95</v>
      </c>
      <c r="L192" s="277">
        <v>179.5</v>
      </c>
      <c r="M192" s="277">
        <v>5.71488</v>
      </c>
    </row>
    <row r="193" spans="1:13">
      <c r="A193" s="268">
        <v>183</v>
      </c>
      <c r="B193" s="277" t="s">
        <v>385</v>
      </c>
      <c r="C193" s="278">
        <v>314.2</v>
      </c>
      <c r="D193" s="279">
        <v>315.66666666666669</v>
      </c>
      <c r="E193" s="279">
        <v>311.63333333333338</v>
      </c>
      <c r="F193" s="279">
        <v>309.06666666666672</v>
      </c>
      <c r="G193" s="279">
        <v>305.03333333333342</v>
      </c>
      <c r="H193" s="279">
        <v>318.23333333333335</v>
      </c>
      <c r="I193" s="279">
        <v>322.26666666666665</v>
      </c>
      <c r="J193" s="279">
        <v>324.83333333333331</v>
      </c>
      <c r="K193" s="277">
        <v>319.7</v>
      </c>
      <c r="L193" s="277">
        <v>313.10000000000002</v>
      </c>
      <c r="M193" s="277">
        <v>0.47693999999999998</v>
      </c>
    </row>
    <row r="194" spans="1:13">
      <c r="A194" s="268">
        <v>184</v>
      </c>
      <c r="B194" s="277" t="s">
        <v>386</v>
      </c>
      <c r="C194" s="278">
        <v>291.95</v>
      </c>
      <c r="D194" s="279">
        <v>293.7</v>
      </c>
      <c r="E194" s="279">
        <v>288.45</v>
      </c>
      <c r="F194" s="279">
        <v>284.95</v>
      </c>
      <c r="G194" s="279">
        <v>279.7</v>
      </c>
      <c r="H194" s="279">
        <v>297.2</v>
      </c>
      <c r="I194" s="279">
        <v>302.45</v>
      </c>
      <c r="J194" s="279">
        <v>305.95</v>
      </c>
      <c r="K194" s="277">
        <v>298.95</v>
      </c>
      <c r="L194" s="277">
        <v>290.2</v>
      </c>
      <c r="M194" s="277">
        <v>6.5725800000000003</v>
      </c>
    </row>
    <row r="195" spans="1:13">
      <c r="A195" s="268">
        <v>185</v>
      </c>
      <c r="B195" s="277" t="s">
        <v>391</v>
      </c>
      <c r="C195" s="278">
        <v>629.1</v>
      </c>
      <c r="D195" s="279">
        <v>631.56666666666672</v>
      </c>
      <c r="E195" s="279">
        <v>622.58333333333348</v>
      </c>
      <c r="F195" s="279">
        <v>616.06666666666672</v>
      </c>
      <c r="G195" s="279">
        <v>607.08333333333348</v>
      </c>
      <c r="H195" s="279">
        <v>638.08333333333348</v>
      </c>
      <c r="I195" s="279">
        <v>647.06666666666683</v>
      </c>
      <c r="J195" s="279">
        <v>653.58333333333348</v>
      </c>
      <c r="K195" s="277">
        <v>640.54999999999995</v>
      </c>
      <c r="L195" s="277">
        <v>625.04999999999995</v>
      </c>
      <c r="M195" s="277">
        <v>0.29652000000000001</v>
      </c>
    </row>
    <row r="196" spans="1:13">
      <c r="A196" s="268">
        <v>186</v>
      </c>
      <c r="B196" s="277" t="s">
        <v>399</v>
      </c>
      <c r="C196" s="278">
        <v>745.75</v>
      </c>
      <c r="D196" s="279">
        <v>753.65</v>
      </c>
      <c r="E196" s="279">
        <v>733.25</v>
      </c>
      <c r="F196" s="279">
        <v>720.75</v>
      </c>
      <c r="G196" s="279">
        <v>700.35</v>
      </c>
      <c r="H196" s="279">
        <v>766.15</v>
      </c>
      <c r="I196" s="279">
        <v>786.54999999999984</v>
      </c>
      <c r="J196" s="279">
        <v>799.05</v>
      </c>
      <c r="K196" s="277">
        <v>774.05</v>
      </c>
      <c r="L196" s="277">
        <v>741.15</v>
      </c>
      <c r="M196" s="277">
        <v>3.1208300000000002</v>
      </c>
    </row>
    <row r="197" spans="1:13">
      <c r="A197" s="268">
        <v>187</v>
      </c>
      <c r="B197" s="277" t="s">
        <v>392</v>
      </c>
      <c r="C197" s="278">
        <v>32.25</v>
      </c>
      <c r="D197" s="279">
        <v>33.06666666666667</v>
      </c>
      <c r="E197" s="279">
        <v>31.38333333333334</v>
      </c>
      <c r="F197" s="279">
        <v>30.516666666666673</v>
      </c>
      <c r="G197" s="279">
        <v>28.833333333333343</v>
      </c>
      <c r="H197" s="279">
        <v>33.933333333333337</v>
      </c>
      <c r="I197" s="279">
        <v>35.61666666666666</v>
      </c>
      <c r="J197" s="279">
        <v>36.483333333333334</v>
      </c>
      <c r="K197" s="277">
        <v>34.75</v>
      </c>
      <c r="L197" s="277">
        <v>32.200000000000003</v>
      </c>
      <c r="M197" s="277">
        <v>3.7212299999999998</v>
      </c>
    </row>
    <row r="198" spans="1:13">
      <c r="A198" s="268">
        <v>188</v>
      </c>
      <c r="B198" s="277" t="s">
        <v>393</v>
      </c>
      <c r="C198" s="278">
        <v>818.85</v>
      </c>
      <c r="D198" s="279">
        <v>820.2833333333333</v>
      </c>
      <c r="E198" s="279">
        <v>810.56666666666661</v>
      </c>
      <c r="F198" s="279">
        <v>802.2833333333333</v>
      </c>
      <c r="G198" s="279">
        <v>792.56666666666661</v>
      </c>
      <c r="H198" s="279">
        <v>828.56666666666661</v>
      </c>
      <c r="I198" s="279">
        <v>838.2833333333333</v>
      </c>
      <c r="J198" s="279">
        <v>846.56666666666661</v>
      </c>
      <c r="K198" s="277">
        <v>830</v>
      </c>
      <c r="L198" s="277">
        <v>812</v>
      </c>
      <c r="M198" s="277">
        <v>0.18773000000000001</v>
      </c>
    </row>
    <row r="199" spans="1:13">
      <c r="A199" s="268">
        <v>189</v>
      </c>
      <c r="B199" s="277" t="s">
        <v>106</v>
      </c>
      <c r="C199" s="278">
        <v>684.15</v>
      </c>
      <c r="D199" s="279">
        <v>689.06666666666661</v>
      </c>
      <c r="E199" s="279">
        <v>676.23333333333323</v>
      </c>
      <c r="F199" s="279">
        <v>668.31666666666661</v>
      </c>
      <c r="G199" s="279">
        <v>655.48333333333323</v>
      </c>
      <c r="H199" s="279">
        <v>696.98333333333323</v>
      </c>
      <c r="I199" s="279">
        <v>709.81666666666672</v>
      </c>
      <c r="J199" s="279">
        <v>717.73333333333323</v>
      </c>
      <c r="K199" s="277">
        <v>701.9</v>
      </c>
      <c r="L199" s="277">
        <v>681.15</v>
      </c>
      <c r="M199" s="277">
        <v>11.07005</v>
      </c>
    </row>
    <row r="200" spans="1:13">
      <c r="A200" s="268">
        <v>190</v>
      </c>
      <c r="B200" s="277" t="s">
        <v>108</v>
      </c>
      <c r="C200" s="278">
        <v>860</v>
      </c>
      <c r="D200" s="279">
        <v>865.7166666666667</v>
      </c>
      <c r="E200" s="279">
        <v>827.73333333333335</v>
      </c>
      <c r="F200" s="279">
        <v>795.4666666666667</v>
      </c>
      <c r="G200" s="279">
        <v>757.48333333333335</v>
      </c>
      <c r="H200" s="279">
        <v>897.98333333333335</v>
      </c>
      <c r="I200" s="279">
        <v>935.9666666666667</v>
      </c>
      <c r="J200" s="279">
        <v>968.23333333333335</v>
      </c>
      <c r="K200" s="277">
        <v>903.7</v>
      </c>
      <c r="L200" s="277">
        <v>833.45</v>
      </c>
      <c r="M200" s="277">
        <v>156.48849000000001</v>
      </c>
    </row>
    <row r="201" spans="1:13">
      <c r="A201" s="268">
        <v>191</v>
      </c>
      <c r="B201" s="277" t="s">
        <v>109</v>
      </c>
      <c r="C201" s="278">
        <v>1947.2</v>
      </c>
      <c r="D201" s="279">
        <v>1968.4833333333333</v>
      </c>
      <c r="E201" s="279">
        <v>1916.9666666666667</v>
      </c>
      <c r="F201" s="279">
        <v>1886.7333333333333</v>
      </c>
      <c r="G201" s="279">
        <v>1835.2166666666667</v>
      </c>
      <c r="H201" s="279">
        <v>1998.7166666666667</v>
      </c>
      <c r="I201" s="279">
        <v>2050.2333333333336</v>
      </c>
      <c r="J201" s="279">
        <v>2080.4666666666667</v>
      </c>
      <c r="K201" s="277">
        <v>2020</v>
      </c>
      <c r="L201" s="277">
        <v>1938.25</v>
      </c>
      <c r="M201" s="277">
        <v>51.702669999999998</v>
      </c>
    </row>
    <row r="202" spans="1:13">
      <c r="A202" s="268">
        <v>192</v>
      </c>
      <c r="B202" s="277" t="s">
        <v>252</v>
      </c>
      <c r="C202" s="278">
        <v>2275.65</v>
      </c>
      <c r="D202" s="279">
        <v>2290.4166666666665</v>
      </c>
      <c r="E202" s="279">
        <v>2255.333333333333</v>
      </c>
      <c r="F202" s="279">
        <v>2235.0166666666664</v>
      </c>
      <c r="G202" s="279">
        <v>2199.9333333333329</v>
      </c>
      <c r="H202" s="279">
        <v>2310.7333333333331</v>
      </c>
      <c r="I202" s="279">
        <v>2345.8166666666662</v>
      </c>
      <c r="J202" s="279">
        <v>2366.1333333333332</v>
      </c>
      <c r="K202" s="277">
        <v>2325.5</v>
      </c>
      <c r="L202" s="277">
        <v>2270.1</v>
      </c>
      <c r="M202" s="277">
        <v>2.33114</v>
      </c>
    </row>
    <row r="203" spans="1:13">
      <c r="A203" s="268">
        <v>193</v>
      </c>
      <c r="B203" s="277" t="s">
        <v>110</v>
      </c>
      <c r="C203" s="278">
        <v>1169.25</v>
      </c>
      <c r="D203" s="279">
        <v>1183.4166666666667</v>
      </c>
      <c r="E203" s="279">
        <v>1149.8333333333335</v>
      </c>
      <c r="F203" s="279">
        <v>1130.4166666666667</v>
      </c>
      <c r="G203" s="279">
        <v>1096.8333333333335</v>
      </c>
      <c r="H203" s="279">
        <v>1202.8333333333335</v>
      </c>
      <c r="I203" s="279">
        <v>1236.416666666667</v>
      </c>
      <c r="J203" s="279">
        <v>1255.8333333333335</v>
      </c>
      <c r="K203" s="277">
        <v>1217</v>
      </c>
      <c r="L203" s="277">
        <v>1164</v>
      </c>
      <c r="M203" s="277">
        <v>141.23569000000001</v>
      </c>
    </row>
    <row r="204" spans="1:13">
      <c r="A204" s="268">
        <v>194</v>
      </c>
      <c r="B204" s="277" t="s">
        <v>253</v>
      </c>
      <c r="C204" s="278">
        <v>561.5</v>
      </c>
      <c r="D204" s="279">
        <v>565.18333333333328</v>
      </c>
      <c r="E204" s="279">
        <v>556.36666666666656</v>
      </c>
      <c r="F204" s="279">
        <v>551.23333333333323</v>
      </c>
      <c r="G204" s="279">
        <v>542.41666666666652</v>
      </c>
      <c r="H204" s="279">
        <v>570.31666666666661</v>
      </c>
      <c r="I204" s="279">
        <v>579.13333333333344</v>
      </c>
      <c r="J204" s="279">
        <v>584.26666666666665</v>
      </c>
      <c r="K204" s="277">
        <v>574</v>
      </c>
      <c r="L204" s="277">
        <v>560.04999999999995</v>
      </c>
      <c r="M204" s="277">
        <v>17.730350000000001</v>
      </c>
    </row>
    <row r="205" spans="1:13">
      <c r="A205" s="268">
        <v>195</v>
      </c>
      <c r="B205" s="277" t="s">
        <v>251</v>
      </c>
      <c r="C205" s="278">
        <v>711.55</v>
      </c>
      <c r="D205" s="279">
        <v>716.93333333333339</v>
      </c>
      <c r="E205" s="279">
        <v>704.61666666666679</v>
      </c>
      <c r="F205" s="279">
        <v>697.68333333333339</v>
      </c>
      <c r="G205" s="279">
        <v>685.36666666666679</v>
      </c>
      <c r="H205" s="279">
        <v>723.86666666666679</v>
      </c>
      <c r="I205" s="279">
        <v>736.18333333333339</v>
      </c>
      <c r="J205" s="279">
        <v>743.11666666666679</v>
      </c>
      <c r="K205" s="277">
        <v>729.25</v>
      </c>
      <c r="L205" s="277">
        <v>710</v>
      </c>
      <c r="M205" s="277">
        <v>2.09802</v>
      </c>
    </row>
    <row r="206" spans="1:13">
      <c r="A206" s="268">
        <v>196</v>
      </c>
      <c r="B206" s="277" t="s">
        <v>394</v>
      </c>
      <c r="C206" s="278">
        <v>183.2</v>
      </c>
      <c r="D206" s="279">
        <v>184.7166666666667</v>
      </c>
      <c r="E206" s="279">
        <v>180.53333333333339</v>
      </c>
      <c r="F206" s="279">
        <v>177.8666666666667</v>
      </c>
      <c r="G206" s="279">
        <v>173.68333333333339</v>
      </c>
      <c r="H206" s="279">
        <v>187.38333333333338</v>
      </c>
      <c r="I206" s="279">
        <v>191.56666666666666</v>
      </c>
      <c r="J206" s="279">
        <v>194.23333333333338</v>
      </c>
      <c r="K206" s="277">
        <v>188.9</v>
      </c>
      <c r="L206" s="277">
        <v>182.05</v>
      </c>
      <c r="M206" s="277">
        <v>1.7289600000000001</v>
      </c>
    </row>
    <row r="207" spans="1:13">
      <c r="A207" s="268">
        <v>197</v>
      </c>
      <c r="B207" s="277" t="s">
        <v>395</v>
      </c>
      <c r="C207" s="278">
        <v>292.95</v>
      </c>
      <c r="D207" s="279">
        <v>297.45</v>
      </c>
      <c r="E207" s="279">
        <v>285.5</v>
      </c>
      <c r="F207" s="279">
        <v>278.05</v>
      </c>
      <c r="G207" s="279">
        <v>266.10000000000002</v>
      </c>
      <c r="H207" s="279">
        <v>304.89999999999998</v>
      </c>
      <c r="I207" s="279">
        <v>316.84999999999991</v>
      </c>
      <c r="J207" s="279">
        <v>324.29999999999995</v>
      </c>
      <c r="K207" s="277">
        <v>309.39999999999998</v>
      </c>
      <c r="L207" s="277">
        <v>290</v>
      </c>
      <c r="M207" s="277">
        <v>0.29753000000000002</v>
      </c>
    </row>
    <row r="208" spans="1:13">
      <c r="A208" s="268">
        <v>198</v>
      </c>
      <c r="B208" s="277" t="s">
        <v>111</v>
      </c>
      <c r="C208" s="278">
        <v>3314.3</v>
      </c>
      <c r="D208" s="279">
        <v>3327.9833333333336</v>
      </c>
      <c r="E208" s="279">
        <v>3276.416666666667</v>
      </c>
      <c r="F208" s="279">
        <v>3238.5333333333333</v>
      </c>
      <c r="G208" s="279">
        <v>3186.9666666666667</v>
      </c>
      <c r="H208" s="279">
        <v>3365.8666666666672</v>
      </c>
      <c r="I208" s="279">
        <v>3417.4333333333338</v>
      </c>
      <c r="J208" s="279">
        <v>3455.3166666666675</v>
      </c>
      <c r="K208" s="277">
        <v>3379.55</v>
      </c>
      <c r="L208" s="277">
        <v>3290.1</v>
      </c>
      <c r="M208" s="277">
        <v>18.173400000000001</v>
      </c>
    </row>
    <row r="209" spans="1:13">
      <c r="A209" s="268">
        <v>199</v>
      </c>
      <c r="B209" s="277" t="s">
        <v>112</v>
      </c>
      <c r="C209" s="278">
        <v>467.2</v>
      </c>
      <c r="D209" s="279">
        <v>466.71666666666664</v>
      </c>
      <c r="E209" s="279">
        <v>465.5333333333333</v>
      </c>
      <c r="F209" s="279">
        <v>463.86666666666667</v>
      </c>
      <c r="G209" s="279">
        <v>462.68333333333334</v>
      </c>
      <c r="H209" s="279">
        <v>468.38333333333327</v>
      </c>
      <c r="I209" s="279">
        <v>469.56666666666655</v>
      </c>
      <c r="J209" s="279">
        <v>471.23333333333323</v>
      </c>
      <c r="K209" s="277">
        <v>467.9</v>
      </c>
      <c r="L209" s="277">
        <v>465.05</v>
      </c>
      <c r="M209" s="277">
        <v>1.35189</v>
      </c>
    </row>
    <row r="210" spans="1:13">
      <c r="A210" s="268">
        <v>200</v>
      </c>
      <c r="B210" s="277" t="s">
        <v>396</v>
      </c>
      <c r="C210" s="278">
        <v>16.100000000000001</v>
      </c>
      <c r="D210" s="279">
        <v>16.400000000000002</v>
      </c>
      <c r="E210" s="279">
        <v>15.700000000000003</v>
      </c>
      <c r="F210" s="279">
        <v>15.3</v>
      </c>
      <c r="G210" s="279">
        <v>14.600000000000001</v>
      </c>
      <c r="H210" s="279">
        <v>16.800000000000004</v>
      </c>
      <c r="I210" s="279">
        <v>17.5</v>
      </c>
      <c r="J210" s="279">
        <v>17.900000000000006</v>
      </c>
      <c r="K210" s="277">
        <v>17.100000000000001</v>
      </c>
      <c r="L210" s="277">
        <v>16</v>
      </c>
      <c r="M210" s="277">
        <v>66.246660000000006</v>
      </c>
    </row>
    <row r="211" spans="1:13">
      <c r="A211" s="268">
        <v>201</v>
      </c>
      <c r="B211" s="277" t="s">
        <v>398</v>
      </c>
      <c r="C211" s="278">
        <v>117.2</v>
      </c>
      <c r="D211" s="279">
        <v>118.73333333333335</v>
      </c>
      <c r="E211" s="279">
        <v>112.56666666666669</v>
      </c>
      <c r="F211" s="279">
        <v>107.93333333333334</v>
      </c>
      <c r="G211" s="279">
        <v>101.76666666666668</v>
      </c>
      <c r="H211" s="279">
        <v>123.3666666666667</v>
      </c>
      <c r="I211" s="279">
        <v>129.53333333333336</v>
      </c>
      <c r="J211" s="279">
        <v>134.16666666666671</v>
      </c>
      <c r="K211" s="277">
        <v>124.9</v>
      </c>
      <c r="L211" s="277">
        <v>114.1</v>
      </c>
      <c r="M211" s="277">
        <v>12.119</v>
      </c>
    </row>
    <row r="212" spans="1:13">
      <c r="A212" s="268">
        <v>202</v>
      </c>
      <c r="B212" s="277" t="s">
        <v>114</v>
      </c>
      <c r="C212" s="278">
        <v>173.65</v>
      </c>
      <c r="D212" s="279">
        <v>174.5333333333333</v>
      </c>
      <c r="E212" s="279">
        <v>170.81666666666661</v>
      </c>
      <c r="F212" s="279">
        <v>167.98333333333329</v>
      </c>
      <c r="G212" s="279">
        <v>164.26666666666659</v>
      </c>
      <c r="H212" s="279">
        <v>177.36666666666662</v>
      </c>
      <c r="I212" s="279">
        <v>181.08333333333331</v>
      </c>
      <c r="J212" s="279">
        <v>183.91666666666663</v>
      </c>
      <c r="K212" s="277">
        <v>178.25</v>
      </c>
      <c r="L212" s="277">
        <v>171.7</v>
      </c>
      <c r="M212" s="277">
        <v>198.13786999999999</v>
      </c>
    </row>
    <row r="213" spans="1:13">
      <c r="A213" s="268">
        <v>203</v>
      </c>
      <c r="B213" s="277" t="s">
        <v>400</v>
      </c>
      <c r="C213" s="278">
        <v>31.6</v>
      </c>
      <c r="D213" s="279">
        <v>31.799999999999997</v>
      </c>
      <c r="E213" s="279">
        <v>31.099999999999994</v>
      </c>
      <c r="F213" s="279">
        <v>30.599999999999998</v>
      </c>
      <c r="G213" s="279">
        <v>29.899999999999995</v>
      </c>
      <c r="H213" s="279">
        <v>32.299999999999997</v>
      </c>
      <c r="I213" s="279">
        <v>33</v>
      </c>
      <c r="J213" s="279">
        <v>33.499999999999993</v>
      </c>
      <c r="K213" s="277">
        <v>32.5</v>
      </c>
      <c r="L213" s="277">
        <v>31.3</v>
      </c>
      <c r="M213" s="277">
        <v>2.9470999999999998</v>
      </c>
    </row>
    <row r="214" spans="1:13">
      <c r="A214" s="268">
        <v>204</v>
      </c>
      <c r="B214" s="277" t="s">
        <v>115</v>
      </c>
      <c r="C214" s="278">
        <v>164.05</v>
      </c>
      <c r="D214" s="279">
        <v>166.38333333333333</v>
      </c>
      <c r="E214" s="279">
        <v>160.56666666666666</v>
      </c>
      <c r="F214" s="279">
        <v>157.08333333333334</v>
      </c>
      <c r="G214" s="279">
        <v>151.26666666666668</v>
      </c>
      <c r="H214" s="279">
        <v>169.86666666666665</v>
      </c>
      <c r="I214" s="279">
        <v>175.68333333333331</v>
      </c>
      <c r="J214" s="279">
        <v>179.16666666666663</v>
      </c>
      <c r="K214" s="277">
        <v>172.2</v>
      </c>
      <c r="L214" s="277">
        <v>162.9</v>
      </c>
      <c r="M214" s="277">
        <v>72.303839999999994</v>
      </c>
    </row>
    <row r="215" spans="1:13">
      <c r="A215" s="268">
        <v>205</v>
      </c>
      <c r="B215" s="277" t="s">
        <v>116</v>
      </c>
      <c r="C215" s="278">
        <v>2152.5500000000002</v>
      </c>
      <c r="D215" s="279">
        <v>2157.7666666666669</v>
      </c>
      <c r="E215" s="279">
        <v>2135.8333333333339</v>
      </c>
      <c r="F215" s="279">
        <v>2119.1166666666672</v>
      </c>
      <c r="G215" s="279">
        <v>2097.1833333333343</v>
      </c>
      <c r="H215" s="279">
        <v>2174.4833333333336</v>
      </c>
      <c r="I215" s="279">
        <v>2196.416666666667</v>
      </c>
      <c r="J215" s="279">
        <v>2213.1333333333332</v>
      </c>
      <c r="K215" s="277">
        <v>2179.6999999999998</v>
      </c>
      <c r="L215" s="277">
        <v>2141.0500000000002</v>
      </c>
      <c r="M215" s="277">
        <v>23.444400000000002</v>
      </c>
    </row>
    <row r="216" spans="1:13">
      <c r="A216" s="268">
        <v>206</v>
      </c>
      <c r="B216" s="277" t="s">
        <v>254</v>
      </c>
      <c r="C216" s="278">
        <v>207.5</v>
      </c>
      <c r="D216" s="279">
        <v>210.69999999999996</v>
      </c>
      <c r="E216" s="279">
        <v>202.99999999999991</v>
      </c>
      <c r="F216" s="279">
        <v>198.49999999999994</v>
      </c>
      <c r="G216" s="279">
        <v>190.7999999999999</v>
      </c>
      <c r="H216" s="279">
        <v>215.19999999999993</v>
      </c>
      <c r="I216" s="279">
        <v>222.89999999999998</v>
      </c>
      <c r="J216" s="279">
        <v>227.39999999999995</v>
      </c>
      <c r="K216" s="277">
        <v>218.4</v>
      </c>
      <c r="L216" s="277">
        <v>206.2</v>
      </c>
      <c r="M216" s="277">
        <v>11.19772</v>
      </c>
    </row>
    <row r="217" spans="1:13">
      <c r="A217" s="268">
        <v>207</v>
      </c>
      <c r="B217" s="277" t="s">
        <v>401</v>
      </c>
      <c r="C217" s="278">
        <v>30326.05</v>
      </c>
      <c r="D217" s="279">
        <v>30375.350000000002</v>
      </c>
      <c r="E217" s="279">
        <v>30200.700000000004</v>
      </c>
      <c r="F217" s="279">
        <v>30075.350000000002</v>
      </c>
      <c r="G217" s="279">
        <v>29900.700000000004</v>
      </c>
      <c r="H217" s="279">
        <v>30500.700000000004</v>
      </c>
      <c r="I217" s="279">
        <v>30675.350000000006</v>
      </c>
      <c r="J217" s="279">
        <v>30800.700000000004</v>
      </c>
      <c r="K217" s="277">
        <v>30550</v>
      </c>
      <c r="L217" s="277">
        <v>30250</v>
      </c>
      <c r="M217" s="277">
        <v>1.8329999999999999E-2</v>
      </c>
    </row>
    <row r="218" spans="1:13">
      <c r="A218" s="268">
        <v>208</v>
      </c>
      <c r="B218" s="277" t="s">
        <v>397</v>
      </c>
      <c r="C218" s="278">
        <v>49.85</v>
      </c>
      <c r="D218" s="279">
        <v>50.300000000000004</v>
      </c>
      <c r="E218" s="279">
        <v>49.150000000000006</v>
      </c>
      <c r="F218" s="279">
        <v>48.45</v>
      </c>
      <c r="G218" s="279">
        <v>47.300000000000004</v>
      </c>
      <c r="H218" s="279">
        <v>51.000000000000007</v>
      </c>
      <c r="I218" s="279">
        <v>52.15</v>
      </c>
      <c r="J218" s="279">
        <v>52.850000000000009</v>
      </c>
      <c r="K218" s="277">
        <v>51.45</v>
      </c>
      <c r="L218" s="277">
        <v>49.6</v>
      </c>
      <c r="M218" s="277">
        <v>5.9757999999999996</v>
      </c>
    </row>
    <row r="219" spans="1:13">
      <c r="A219" s="268">
        <v>209</v>
      </c>
      <c r="B219" s="277" t="s">
        <v>255</v>
      </c>
      <c r="C219" s="278">
        <v>31.2</v>
      </c>
      <c r="D219" s="279">
        <v>31.5</v>
      </c>
      <c r="E219" s="279">
        <v>30.75</v>
      </c>
      <c r="F219" s="279">
        <v>30.3</v>
      </c>
      <c r="G219" s="279">
        <v>29.55</v>
      </c>
      <c r="H219" s="279">
        <v>31.95</v>
      </c>
      <c r="I219" s="279">
        <v>32.700000000000003</v>
      </c>
      <c r="J219" s="279">
        <v>33.15</v>
      </c>
      <c r="K219" s="277">
        <v>32.25</v>
      </c>
      <c r="L219" s="277">
        <v>31.05</v>
      </c>
      <c r="M219" s="277">
        <v>4.9824900000000003</v>
      </c>
    </row>
    <row r="220" spans="1:13">
      <c r="A220" s="268">
        <v>210</v>
      </c>
      <c r="B220" s="277" t="s">
        <v>415</v>
      </c>
      <c r="C220" s="278">
        <v>47.85</v>
      </c>
      <c r="D220" s="279">
        <v>48.6</v>
      </c>
      <c r="E220" s="279">
        <v>46.650000000000006</v>
      </c>
      <c r="F220" s="279">
        <v>45.45</v>
      </c>
      <c r="G220" s="279">
        <v>43.500000000000007</v>
      </c>
      <c r="H220" s="279">
        <v>49.800000000000004</v>
      </c>
      <c r="I220" s="279">
        <v>51.750000000000007</v>
      </c>
      <c r="J220" s="279">
        <v>52.95</v>
      </c>
      <c r="K220" s="277">
        <v>50.55</v>
      </c>
      <c r="L220" s="277">
        <v>47.4</v>
      </c>
      <c r="M220" s="277">
        <v>14.52351</v>
      </c>
    </row>
    <row r="221" spans="1:13">
      <c r="A221" s="268">
        <v>211</v>
      </c>
      <c r="B221" s="277" t="s">
        <v>117</v>
      </c>
      <c r="C221" s="278">
        <v>151.5</v>
      </c>
      <c r="D221" s="279">
        <v>153.11666666666667</v>
      </c>
      <c r="E221" s="279">
        <v>148.38333333333335</v>
      </c>
      <c r="F221" s="279">
        <v>145.26666666666668</v>
      </c>
      <c r="G221" s="279">
        <v>140.53333333333336</v>
      </c>
      <c r="H221" s="279">
        <v>156.23333333333335</v>
      </c>
      <c r="I221" s="279">
        <v>160.9666666666667</v>
      </c>
      <c r="J221" s="279">
        <v>164.08333333333334</v>
      </c>
      <c r="K221" s="277">
        <v>157.85</v>
      </c>
      <c r="L221" s="277">
        <v>150</v>
      </c>
      <c r="M221" s="277">
        <v>141.47524999999999</v>
      </c>
    </row>
    <row r="222" spans="1:13">
      <c r="A222" s="268">
        <v>212</v>
      </c>
      <c r="B222" s="277" t="s">
        <v>258</v>
      </c>
      <c r="C222" s="278">
        <v>231.55</v>
      </c>
      <c r="D222" s="279">
        <v>234.68333333333331</v>
      </c>
      <c r="E222" s="279">
        <v>224.86666666666662</v>
      </c>
      <c r="F222" s="279">
        <v>218.18333333333331</v>
      </c>
      <c r="G222" s="279">
        <v>208.36666666666662</v>
      </c>
      <c r="H222" s="279">
        <v>241.36666666666662</v>
      </c>
      <c r="I222" s="279">
        <v>251.18333333333328</v>
      </c>
      <c r="J222" s="279">
        <v>257.86666666666662</v>
      </c>
      <c r="K222" s="277">
        <v>244.5</v>
      </c>
      <c r="L222" s="277">
        <v>228</v>
      </c>
      <c r="M222" s="277">
        <v>7.2793099999999997</v>
      </c>
    </row>
    <row r="223" spans="1:13">
      <c r="A223" s="268">
        <v>213</v>
      </c>
      <c r="B223" s="277" t="s">
        <v>118</v>
      </c>
      <c r="C223" s="278">
        <v>391</v>
      </c>
      <c r="D223" s="279">
        <v>396.68333333333334</v>
      </c>
      <c r="E223" s="279">
        <v>383.4666666666667</v>
      </c>
      <c r="F223" s="279">
        <v>375.93333333333334</v>
      </c>
      <c r="G223" s="279">
        <v>362.7166666666667</v>
      </c>
      <c r="H223" s="279">
        <v>404.2166666666667</v>
      </c>
      <c r="I223" s="279">
        <v>417.43333333333328</v>
      </c>
      <c r="J223" s="279">
        <v>424.9666666666667</v>
      </c>
      <c r="K223" s="277">
        <v>409.9</v>
      </c>
      <c r="L223" s="277">
        <v>389.15</v>
      </c>
      <c r="M223" s="277">
        <v>342.38713000000001</v>
      </c>
    </row>
    <row r="224" spans="1:13">
      <c r="A224" s="268">
        <v>214</v>
      </c>
      <c r="B224" s="277" t="s">
        <v>256</v>
      </c>
      <c r="C224" s="278">
        <v>1250.6500000000001</v>
      </c>
      <c r="D224" s="279">
        <v>1244.6333333333334</v>
      </c>
      <c r="E224" s="279">
        <v>1234.0666666666668</v>
      </c>
      <c r="F224" s="279">
        <v>1217.4833333333333</v>
      </c>
      <c r="G224" s="279">
        <v>1206.9166666666667</v>
      </c>
      <c r="H224" s="279">
        <v>1261.2166666666669</v>
      </c>
      <c r="I224" s="279">
        <v>1271.7833333333335</v>
      </c>
      <c r="J224" s="279">
        <v>1288.366666666667</v>
      </c>
      <c r="K224" s="277">
        <v>1255.2</v>
      </c>
      <c r="L224" s="277">
        <v>1228.05</v>
      </c>
      <c r="M224" s="277">
        <v>4.0045599999999997</v>
      </c>
    </row>
    <row r="225" spans="1:13">
      <c r="A225" s="268">
        <v>215</v>
      </c>
      <c r="B225" s="277" t="s">
        <v>119</v>
      </c>
      <c r="C225" s="278">
        <v>418.8</v>
      </c>
      <c r="D225" s="279">
        <v>420.61666666666662</v>
      </c>
      <c r="E225" s="279">
        <v>412.23333333333323</v>
      </c>
      <c r="F225" s="279">
        <v>405.66666666666663</v>
      </c>
      <c r="G225" s="279">
        <v>397.28333333333325</v>
      </c>
      <c r="H225" s="279">
        <v>427.18333333333322</v>
      </c>
      <c r="I225" s="279">
        <v>435.56666666666655</v>
      </c>
      <c r="J225" s="279">
        <v>442.13333333333321</v>
      </c>
      <c r="K225" s="277">
        <v>429</v>
      </c>
      <c r="L225" s="277">
        <v>414.05</v>
      </c>
      <c r="M225" s="277">
        <v>11.16653</v>
      </c>
    </row>
    <row r="226" spans="1:13">
      <c r="A226" s="268">
        <v>216</v>
      </c>
      <c r="B226" s="277" t="s">
        <v>403</v>
      </c>
      <c r="C226" s="278">
        <v>2726.1</v>
      </c>
      <c r="D226" s="279">
        <v>2745.5666666666671</v>
      </c>
      <c r="E226" s="279">
        <v>2695.733333333334</v>
      </c>
      <c r="F226" s="279">
        <v>2665.3666666666668</v>
      </c>
      <c r="G226" s="279">
        <v>2615.5333333333338</v>
      </c>
      <c r="H226" s="279">
        <v>2775.9333333333343</v>
      </c>
      <c r="I226" s="279">
        <v>2825.7666666666673</v>
      </c>
      <c r="J226" s="279">
        <v>2856.1333333333346</v>
      </c>
      <c r="K226" s="277">
        <v>2795.4</v>
      </c>
      <c r="L226" s="277">
        <v>2715.2</v>
      </c>
      <c r="M226" s="277">
        <v>3.9699999999999996E-3</v>
      </c>
    </row>
    <row r="227" spans="1:13">
      <c r="A227" s="268">
        <v>217</v>
      </c>
      <c r="B227" s="277" t="s">
        <v>257</v>
      </c>
      <c r="C227" s="278">
        <v>33.549999999999997</v>
      </c>
      <c r="D227" s="279">
        <v>33.966666666666669</v>
      </c>
      <c r="E227" s="279">
        <v>32.933333333333337</v>
      </c>
      <c r="F227" s="279">
        <v>32.31666666666667</v>
      </c>
      <c r="G227" s="279">
        <v>31.283333333333339</v>
      </c>
      <c r="H227" s="279">
        <v>34.583333333333336</v>
      </c>
      <c r="I227" s="279">
        <v>35.616666666666667</v>
      </c>
      <c r="J227" s="279">
        <v>36.233333333333334</v>
      </c>
      <c r="K227" s="277">
        <v>35</v>
      </c>
      <c r="L227" s="277">
        <v>33.35</v>
      </c>
      <c r="M227" s="277">
        <v>6.7313000000000001</v>
      </c>
    </row>
    <row r="228" spans="1:13">
      <c r="A228" s="268">
        <v>218</v>
      </c>
      <c r="B228" s="277" t="s">
        <v>120</v>
      </c>
      <c r="C228" s="278">
        <v>8</v>
      </c>
      <c r="D228" s="279">
        <v>8.0833333333333339</v>
      </c>
      <c r="E228" s="279">
        <v>7.8166666666666682</v>
      </c>
      <c r="F228" s="279">
        <v>7.6333333333333346</v>
      </c>
      <c r="G228" s="279">
        <v>7.3666666666666689</v>
      </c>
      <c r="H228" s="279">
        <v>8.2666666666666675</v>
      </c>
      <c r="I228" s="279">
        <v>8.5333333333333332</v>
      </c>
      <c r="J228" s="279">
        <v>8.7166666666666668</v>
      </c>
      <c r="K228" s="277">
        <v>8.35</v>
      </c>
      <c r="L228" s="277">
        <v>7.9</v>
      </c>
      <c r="M228" s="277">
        <v>1883.28045</v>
      </c>
    </row>
    <row r="229" spans="1:13">
      <c r="A229" s="268">
        <v>219</v>
      </c>
      <c r="B229" s="277" t="s">
        <v>404</v>
      </c>
      <c r="C229" s="278">
        <v>28.6</v>
      </c>
      <c r="D229" s="279">
        <v>28.933333333333334</v>
      </c>
      <c r="E229" s="279">
        <v>28.116666666666667</v>
      </c>
      <c r="F229" s="279">
        <v>27.633333333333333</v>
      </c>
      <c r="G229" s="279">
        <v>26.816666666666666</v>
      </c>
      <c r="H229" s="279">
        <v>29.416666666666668</v>
      </c>
      <c r="I229" s="279">
        <v>30.233333333333338</v>
      </c>
      <c r="J229" s="279">
        <v>30.716666666666669</v>
      </c>
      <c r="K229" s="277">
        <v>29.75</v>
      </c>
      <c r="L229" s="277">
        <v>28.45</v>
      </c>
      <c r="M229" s="277">
        <v>18.549219999999998</v>
      </c>
    </row>
    <row r="230" spans="1:13">
      <c r="A230" s="268">
        <v>220</v>
      </c>
      <c r="B230" s="277" t="s">
        <v>121</v>
      </c>
      <c r="C230" s="278">
        <v>30.05</v>
      </c>
      <c r="D230" s="279">
        <v>30.466666666666669</v>
      </c>
      <c r="E230" s="279">
        <v>29.333333333333336</v>
      </c>
      <c r="F230" s="279">
        <v>28.616666666666667</v>
      </c>
      <c r="G230" s="279">
        <v>27.483333333333334</v>
      </c>
      <c r="H230" s="279">
        <v>31.183333333333337</v>
      </c>
      <c r="I230" s="279">
        <v>32.31666666666667</v>
      </c>
      <c r="J230" s="279">
        <v>33.033333333333339</v>
      </c>
      <c r="K230" s="277">
        <v>31.6</v>
      </c>
      <c r="L230" s="277">
        <v>29.75</v>
      </c>
      <c r="M230" s="277">
        <v>218.98391000000001</v>
      </c>
    </row>
    <row r="231" spans="1:13">
      <c r="A231" s="268">
        <v>221</v>
      </c>
      <c r="B231" s="277" t="s">
        <v>416</v>
      </c>
      <c r="C231" s="278">
        <v>193.6</v>
      </c>
      <c r="D231" s="279">
        <v>194.81666666666663</v>
      </c>
      <c r="E231" s="279">
        <v>191.43333333333328</v>
      </c>
      <c r="F231" s="279">
        <v>189.26666666666665</v>
      </c>
      <c r="G231" s="279">
        <v>185.8833333333333</v>
      </c>
      <c r="H231" s="279">
        <v>196.98333333333326</v>
      </c>
      <c r="I231" s="279">
        <v>200.36666666666665</v>
      </c>
      <c r="J231" s="279">
        <v>202.53333333333325</v>
      </c>
      <c r="K231" s="277">
        <v>198.2</v>
      </c>
      <c r="L231" s="277">
        <v>192.65</v>
      </c>
      <c r="M231" s="277">
        <v>5.5781299999999998</v>
      </c>
    </row>
    <row r="232" spans="1:13">
      <c r="A232" s="268">
        <v>222</v>
      </c>
      <c r="B232" s="277" t="s">
        <v>405</v>
      </c>
      <c r="C232" s="278">
        <v>653.25</v>
      </c>
      <c r="D232" s="279">
        <v>654.93333333333328</v>
      </c>
      <c r="E232" s="279">
        <v>645.81666666666661</v>
      </c>
      <c r="F232" s="279">
        <v>638.38333333333333</v>
      </c>
      <c r="G232" s="279">
        <v>629.26666666666665</v>
      </c>
      <c r="H232" s="279">
        <v>662.36666666666656</v>
      </c>
      <c r="I232" s="279">
        <v>671.48333333333312</v>
      </c>
      <c r="J232" s="279">
        <v>678.91666666666652</v>
      </c>
      <c r="K232" s="277">
        <v>664.05</v>
      </c>
      <c r="L232" s="277">
        <v>647.5</v>
      </c>
      <c r="M232" s="277">
        <v>0.45266000000000001</v>
      </c>
    </row>
    <row r="233" spans="1:13">
      <c r="A233" s="268">
        <v>223</v>
      </c>
      <c r="B233" s="277" t="s">
        <v>406</v>
      </c>
      <c r="C233" s="278">
        <v>5.7</v>
      </c>
      <c r="D233" s="279">
        <v>5.7333333333333343</v>
      </c>
      <c r="E233" s="279">
        <v>5.6166666666666689</v>
      </c>
      <c r="F233" s="279">
        <v>5.533333333333335</v>
      </c>
      <c r="G233" s="279">
        <v>5.4166666666666696</v>
      </c>
      <c r="H233" s="279">
        <v>5.8166666666666682</v>
      </c>
      <c r="I233" s="279">
        <v>5.9333333333333336</v>
      </c>
      <c r="J233" s="279">
        <v>6.0166666666666675</v>
      </c>
      <c r="K233" s="277">
        <v>5.85</v>
      </c>
      <c r="L233" s="277">
        <v>5.65</v>
      </c>
      <c r="M233" s="277">
        <v>9.9643800000000002</v>
      </c>
    </row>
    <row r="234" spans="1:13">
      <c r="A234" s="268">
        <v>224</v>
      </c>
      <c r="B234" s="277" t="s">
        <v>122</v>
      </c>
      <c r="C234" s="278">
        <v>374.55</v>
      </c>
      <c r="D234" s="279">
        <v>375.68333333333334</v>
      </c>
      <c r="E234" s="279">
        <v>370.86666666666667</v>
      </c>
      <c r="F234" s="279">
        <v>367.18333333333334</v>
      </c>
      <c r="G234" s="279">
        <v>362.36666666666667</v>
      </c>
      <c r="H234" s="279">
        <v>379.36666666666667</v>
      </c>
      <c r="I234" s="279">
        <v>384.18333333333339</v>
      </c>
      <c r="J234" s="279">
        <v>387.86666666666667</v>
      </c>
      <c r="K234" s="277">
        <v>380.5</v>
      </c>
      <c r="L234" s="277">
        <v>372</v>
      </c>
      <c r="M234" s="277">
        <v>37.703620000000001</v>
      </c>
    </row>
    <row r="235" spans="1:13">
      <c r="A235" s="268">
        <v>225</v>
      </c>
      <c r="B235" s="277" t="s">
        <v>407</v>
      </c>
      <c r="C235" s="278">
        <v>75.8</v>
      </c>
      <c r="D235" s="279">
        <v>76.283333333333331</v>
      </c>
      <c r="E235" s="279">
        <v>74.666666666666657</v>
      </c>
      <c r="F235" s="279">
        <v>73.533333333333331</v>
      </c>
      <c r="G235" s="279">
        <v>71.916666666666657</v>
      </c>
      <c r="H235" s="279">
        <v>77.416666666666657</v>
      </c>
      <c r="I235" s="279">
        <v>79.033333333333331</v>
      </c>
      <c r="J235" s="279">
        <v>80.166666666666657</v>
      </c>
      <c r="K235" s="277">
        <v>77.900000000000006</v>
      </c>
      <c r="L235" s="277">
        <v>75.150000000000006</v>
      </c>
      <c r="M235" s="277">
        <v>2.79027</v>
      </c>
    </row>
    <row r="236" spans="1:13">
      <c r="A236" s="268">
        <v>226</v>
      </c>
      <c r="B236" s="277" t="s">
        <v>1603</v>
      </c>
      <c r="C236" s="278">
        <v>920.85</v>
      </c>
      <c r="D236" s="279">
        <v>924.69999999999993</v>
      </c>
      <c r="E236" s="279">
        <v>907.39999999999986</v>
      </c>
      <c r="F236" s="279">
        <v>893.94999999999993</v>
      </c>
      <c r="G236" s="279">
        <v>876.64999999999986</v>
      </c>
      <c r="H236" s="279">
        <v>938.14999999999986</v>
      </c>
      <c r="I236" s="279">
        <v>955.44999999999982</v>
      </c>
      <c r="J236" s="279">
        <v>968.89999999999986</v>
      </c>
      <c r="K236" s="277">
        <v>942</v>
      </c>
      <c r="L236" s="277">
        <v>911.25</v>
      </c>
      <c r="M236" s="277">
        <v>9.1859999999999997E-2</v>
      </c>
    </row>
    <row r="237" spans="1:13">
      <c r="A237" s="268">
        <v>227</v>
      </c>
      <c r="B237" s="277" t="s">
        <v>260</v>
      </c>
      <c r="C237" s="278">
        <v>93.4</v>
      </c>
      <c r="D237" s="279">
        <v>94.366666666666674</v>
      </c>
      <c r="E237" s="279">
        <v>92.033333333333346</v>
      </c>
      <c r="F237" s="279">
        <v>90.666666666666671</v>
      </c>
      <c r="G237" s="279">
        <v>88.333333333333343</v>
      </c>
      <c r="H237" s="279">
        <v>95.733333333333348</v>
      </c>
      <c r="I237" s="279">
        <v>98.066666666666663</v>
      </c>
      <c r="J237" s="279">
        <v>99.433333333333351</v>
      </c>
      <c r="K237" s="277">
        <v>96.7</v>
      </c>
      <c r="L237" s="277">
        <v>93</v>
      </c>
      <c r="M237" s="277">
        <v>7.6875299999999998</v>
      </c>
    </row>
    <row r="238" spans="1:13">
      <c r="A238" s="268">
        <v>228</v>
      </c>
      <c r="B238" s="277" t="s">
        <v>412</v>
      </c>
      <c r="C238" s="278">
        <v>114.95</v>
      </c>
      <c r="D238" s="279">
        <v>115.93333333333334</v>
      </c>
      <c r="E238" s="279">
        <v>113.41666666666667</v>
      </c>
      <c r="F238" s="279">
        <v>111.88333333333334</v>
      </c>
      <c r="G238" s="279">
        <v>109.36666666666667</v>
      </c>
      <c r="H238" s="279">
        <v>117.46666666666667</v>
      </c>
      <c r="I238" s="279">
        <v>119.98333333333332</v>
      </c>
      <c r="J238" s="279">
        <v>121.51666666666667</v>
      </c>
      <c r="K238" s="277">
        <v>118.45</v>
      </c>
      <c r="L238" s="277">
        <v>114.4</v>
      </c>
      <c r="M238" s="277">
        <v>7.8146699999999996</v>
      </c>
    </row>
    <row r="239" spans="1:13">
      <c r="A239" s="268">
        <v>229</v>
      </c>
      <c r="B239" s="277" t="s">
        <v>1615</v>
      </c>
      <c r="C239" s="278">
        <v>4991.25</v>
      </c>
      <c r="D239" s="279">
        <v>5007.45</v>
      </c>
      <c r="E239" s="279">
        <v>4864.8999999999996</v>
      </c>
      <c r="F239" s="279">
        <v>4738.55</v>
      </c>
      <c r="G239" s="279">
        <v>4596</v>
      </c>
      <c r="H239" s="279">
        <v>5133.7999999999993</v>
      </c>
      <c r="I239" s="279">
        <v>5276.35</v>
      </c>
      <c r="J239" s="279">
        <v>5402.6999999999989</v>
      </c>
      <c r="K239" s="277">
        <v>5150</v>
      </c>
      <c r="L239" s="277">
        <v>4881.1000000000004</v>
      </c>
      <c r="M239" s="277">
        <v>1.8458399999999999</v>
      </c>
    </row>
    <row r="240" spans="1:13">
      <c r="A240" s="268">
        <v>230</v>
      </c>
      <c r="B240" s="277" t="s">
        <v>259</v>
      </c>
      <c r="C240" s="278">
        <v>56.6</v>
      </c>
      <c r="D240" s="279">
        <v>57.25</v>
      </c>
      <c r="E240" s="279">
        <v>55.55</v>
      </c>
      <c r="F240" s="279">
        <v>54.5</v>
      </c>
      <c r="G240" s="279">
        <v>52.8</v>
      </c>
      <c r="H240" s="279">
        <v>58.3</v>
      </c>
      <c r="I240" s="279">
        <v>60</v>
      </c>
      <c r="J240" s="279">
        <v>61.05</v>
      </c>
      <c r="K240" s="277">
        <v>58.95</v>
      </c>
      <c r="L240" s="277">
        <v>56.2</v>
      </c>
      <c r="M240" s="277">
        <v>6.20085</v>
      </c>
    </row>
    <row r="241" spans="1:13">
      <c r="A241" s="268">
        <v>231</v>
      </c>
      <c r="B241" s="277" t="s">
        <v>123</v>
      </c>
      <c r="C241" s="278">
        <v>1305.45</v>
      </c>
      <c r="D241" s="279">
        <v>1322.8166666666666</v>
      </c>
      <c r="E241" s="279">
        <v>1280.6333333333332</v>
      </c>
      <c r="F241" s="279">
        <v>1255.8166666666666</v>
      </c>
      <c r="G241" s="279">
        <v>1213.6333333333332</v>
      </c>
      <c r="H241" s="279">
        <v>1347.6333333333332</v>
      </c>
      <c r="I241" s="279">
        <v>1389.8166666666666</v>
      </c>
      <c r="J241" s="279">
        <v>1414.6333333333332</v>
      </c>
      <c r="K241" s="277">
        <v>1365</v>
      </c>
      <c r="L241" s="277">
        <v>1298</v>
      </c>
      <c r="M241" s="277">
        <v>10.89592</v>
      </c>
    </row>
    <row r="242" spans="1:13">
      <c r="A242" s="268">
        <v>232</v>
      </c>
      <c r="B242" s="277" t="s">
        <v>1622</v>
      </c>
      <c r="C242" s="278">
        <v>252.05</v>
      </c>
      <c r="D242" s="279">
        <v>255.7166666666667</v>
      </c>
      <c r="E242" s="279">
        <v>246.53333333333342</v>
      </c>
      <c r="F242" s="279">
        <v>241.01666666666671</v>
      </c>
      <c r="G242" s="279">
        <v>231.83333333333343</v>
      </c>
      <c r="H242" s="279">
        <v>261.23333333333341</v>
      </c>
      <c r="I242" s="279">
        <v>270.41666666666669</v>
      </c>
      <c r="J242" s="279">
        <v>275.93333333333339</v>
      </c>
      <c r="K242" s="277">
        <v>264.89999999999998</v>
      </c>
      <c r="L242" s="277">
        <v>250.2</v>
      </c>
      <c r="M242" s="277">
        <v>1.70103</v>
      </c>
    </row>
    <row r="243" spans="1:13">
      <c r="A243" s="268">
        <v>233</v>
      </c>
      <c r="B243" s="277" t="s">
        <v>418</v>
      </c>
      <c r="C243" s="278">
        <v>285.85000000000002</v>
      </c>
      <c r="D243" s="279">
        <v>287.21666666666664</v>
      </c>
      <c r="E243" s="279">
        <v>281.73333333333329</v>
      </c>
      <c r="F243" s="279">
        <v>277.61666666666667</v>
      </c>
      <c r="G243" s="279">
        <v>272.13333333333333</v>
      </c>
      <c r="H243" s="279">
        <v>291.33333333333326</v>
      </c>
      <c r="I243" s="279">
        <v>296.81666666666661</v>
      </c>
      <c r="J243" s="279">
        <v>300.93333333333322</v>
      </c>
      <c r="K243" s="277">
        <v>292.7</v>
      </c>
      <c r="L243" s="277">
        <v>283.10000000000002</v>
      </c>
      <c r="M243" s="277">
        <v>0.10739</v>
      </c>
    </row>
    <row r="244" spans="1:13">
      <c r="A244" s="268">
        <v>234</v>
      </c>
      <c r="B244" s="277" t="s">
        <v>124</v>
      </c>
      <c r="C244" s="278">
        <v>598</v>
      </c>
      <c r="D244" s="279">
        <v>607.94999999999993</v>
      </c>
      <c r="E244" s="279">
        <v>583.39999999999986</v>
      </c>
      <c r="F244" s="279">
        <v>568.79999999999995</v>
      </c>
      <c r="G244" s="279">
        <v>544.24999999999989</v>
      </c>
      <c r="H244" s="279">
        <v>622.54999999999984</v>
      </c>
      <c r="I244" s="279">
        <v>647.0999999999998</v>
      </c>
      <c r="J244" s="279">
        <v>661.69999999999982</v>
      </c>
      <c r="K244" s="277">
        <v>632.5</v>
      </c>
      <c r="L244" s="277">
        <v>593.35</v>
      </c>
      <c r="M244" s="277">
        <v>147.2859</v>
      </c>
    </row>
    <row r="245" spans="1:13">
      <c r="A245" s="268">
        <v>235</v>
      </c>
      <c r="B245" s="277" t="s">
        <v>419</v>
      </c>
      <c r="C245" s="278">
        <v>87</v>
      </c>
      <c r="D245" s="279">
        <v>87.2</v>
      </c>
      <c r="E245" s="279">
        <v>85.600000000000009</v>
      </c>
      <c r="F245" s="279">
        <v>84.2</v>
      </c>
      <c r="G245" s="279">
        <v>82.600000000000009</v>
      </c>
      <c r="H245" s="279">
        <v>88.600000000000009</v>
      </c>
      <c r="I245" s="279">
        <v>90.2</v>
      </c>
      <c r="J245" s="279">
        <v>91.600000000000009</v>
      </c>
      <c r="K245" s="277">
        <v>88.8</v>
      </c>
      <c r="L245" s="277">
        <v>85.8</v>
      </c>
      <c r="M245" s="277">
        <v>14.121930000000001</v>
      </c>
    </row>
    <row r="246" spans="1:13">
      <c r="A246" s="268">
        <v>236</v>
      </c>
      <c r="B246" s="277" t="s">
        <v>125</v>
      </c>
      <c r="C246" s="278">
        <v>180.9</v>
      </c>
      <c r="D246" s="279">
        <v>184.46666666666667</v>
      </c>
      <c r="E246" s="279">
        <v>173.93333333333334</v>
      </c>
      <c r="F246" s="279">
        <v>166.96666666666667</v>
      </c>
      <c r="G246" s="279">
        <v>156.43333333333334</v>
      </c>
      <c r="H246" s="279">
        <v>191.43333333333334</v>
      </c>
      <c r="I246" s="279">
        <v>201.9666666666667</v>
      </c>
      <c r="J246" s="279">
        <v>208.93333333333334</v>
      </c>
      <c r="K246" s="277">
        <v>195</v>
      </c>
      <c r="L246" s="277">
        <v>177.5</v>
      </c>
      <c r="M246" s="277">
        <v>131.78838999999999</v>
      </c>
    </row>
    <row r="247" spans="1:13">
      <c r="A247" s="268">
        <v>237</v>
      </c>
      <c r="B247" s="277" t="s">
        <v>126</v>
      </c>
      <c r="C247" s="278">
        <v>1108.25</v>
      </c>
      <c r="D247" s="279">
        <v>1128.9166666666667</v>
      </c>
      <c r="E247" s="279">
        <v>1071.8333333333335</v>
      </c>
      <c r="F247" s="279">
        <v>1035.4166666666667</v>
      </c>
      <c r="G247" s="279">
        <v>978.33333333333348</v>
      </c>
      <c r="H247" s="279">
        <v>1165.3333333333335</v>
      </c>
      <c r="I247" s="279">
        <v>1222.416666666667</v>
      </c>
      <c r="J247" s="279">
        <v>1258.8333333333335</v>
      </c>
      <c r="K247" s="277">
        <v>1186</v>
      </c>
      <c r="L247" s="277">
        <v>1092.5</v>
      </c>
      <c r="M247" s="277">
        <v>442.88565999999997</v>
      </c>
    </row>
    <row r="248" spans="1:13">
      <c r="A248" s="268">
        <v>238</v>
      </c>
      <c r="B248" s="277" t="s">
        <v>1645</v>
      </c>
      <c r="C248" s="278">
        <v>557.79999999999995</v>
      </c>
      <c r="D248" s="279">
        <v>566.08333333333337</v>
      </c>
      <c r="E248" s="279">
        <v>547.66666666666674</v>
      </c>
      <c r="F248" s="279">
        <v>537.53333333333342</v>
      </c>
      <c r="G248" s="279">
        <v>519.11666666666679</v>
      </c>
      <c r="H248" s="279">
        <v>576.2166666666667</v>
      </c>
      <c r="I248" s="279">
        <v>594.63333333333344</v>
      </c>
      <c r="J248" s="279">
        <v>604.76666666666665</v>
      </c>
      <c r="K248" s="277">
        <v>584.5</v>
      </c>
      <c r="L248" s="277">
        <v>555.95000000000005</v>
      </c>
      <c r="M248" s="277">
        <v>0.1888</v>
      </c>
    </row>
    <row r="249" spans="1:13">
      <c r="A249" s="268">
        <v>239</v>
      </c>
      <c r="B249" s="277" t="s">
        <v>420</v>
      </c>
      <c r="C249" s="278">
        <v>273.45</v>
      </c>
      <c r="D249" s="279">
        <v>276.61666666666662</v>
      </c>
      <c r="E249" s="279">
        <v>268.83333333333326</v>
      </c>
      <c r="F249" s="279">
        <v>264.21666666666664</v>
      </c>
      <c r="G249" s="279">
        <v>256.43333333333328</v>
      </c>
      <c r="H249" s="279">
        <v>281.23333333333323</v>
      </c>
      <c r="I249" s="279">
        <v>289.01666666666665</v>
      </c>
      <c r="J249" s="279">
        <v>293.63333333333321</v>
      </c>
      <c r="K249" s="277">
        <v>284.39999999999998</v>
      </c>
      <c r="L249" s="277">
        <v>272</v>
      </c>
      <c r="M249" s="277">
        <v>4.2963100000000001</v>
      </c>
    </row>
    <row r="250" spans="1:13">
      <c r="A250" s="268">
        <v>240</v>
      </c>
      <c r="B250" s="277" t="s">
        <v>421</v>
      </c>
      <c r="C250" s="278">
        <v>239.1</v>
      </c>
      <c r="D250" s="279">
        <v>240.91666666666666</v>
      </c>
      <c r="E250" s="279">
        <v>235.2833333333333</v>
      </c>
      <c r="F250" s="279">
        <v>231.46666666666664</v>
      </c>
      <c r="G250" s="279">
        <v>225.83333333333329</v>
      </c>
      <c r="H250" s="279">
        <v>244.73333333333332</v>
      </c>
      <c r="I250" s="279">
        <v>250.3666666666667</v>
      </c>
      <c r="J250" s="279">
        <v>254.18333333333334</v>
      </c>
      <c r="K250" s="277">
        <v>246.55</v>
      </c>
      <c r="L250" s="277">
        <v>237.1</v>
      </c>
      <c r="M250" s="277">
        <v>4.9067600000000002</v>
      </c>
    </row>
    <row r="251" spans="1:13">
      <c r="A251" s="268">
        <v>241</v>
      </c>
      <c r="B251" s="277" t="s">
        <v>417</v>
      </c>
      <c r="C251" s="278">
        <v>9.0500000000000007</v>
      </c>
      <c r="D251" s="279">
        <v>9.1333333333333329</v>
      </c>
      <c r="E251" s="279">
        <v>8.9166666666666661</v>
      </c>
      <c r="F251" s="279">
        <v>8.7833333333333332</v>
      </c>
      <c r="G251" s="279">
        <v>8.5666666666666664</v>
      </c>
      <c r="H251" s="279">
        <v>9.2666666666666657</v>
      </c>
      <c r="I251" s="279">
        <v>9.4833333333333343</v>
      </c>
      <c r="J251" s="279">
        <v>9.6166666666666654</v>
      </c>
      <c r="K251" s="277">
        <v>9.35</v>
      </c>
      <c r="L251" s="277">
        <v>9</v>
      </c>
      <c r="M251" s="277">
        <v>9.8265200000000004</v>
      </c>
    </row>
    <row r="252" spans="1:13">
      <c r="A252" s="268">
        <v>242</v>
      </c>
      <c r="B252" s="277" t="s">
        <v>127</v>
      </c>
      <c r="C252" s="278">
        <v>74.55</v>
      </c>
      <c r="D252" s="279">
        <v>74.783333333333331</v>
      </c>
      <c r="E252" s="279">
        <v>73.766666666666666</v>
      </c>
      <c r="F252" s="279">
        <v>72.983333333333334</v>
      </c>
      <c r="G252" s="279">
        <v>71.966666666666669</v>
      </c>
      <c r="H252" s="279">
        <v>75.566666666666663</v>
      </c>
      <c r="I252" s="279">
        <v>76.583333333333314</v>
      </c>
      <c r="J252" s="279">
        <v>77.36666666666666</v>
      </c>
      <c r="K252" s="277">
        <v>75.8</v>
      </c>
      <c r="L252" s="277">
        <v>74</v>
      </c>
      <c r="M252" s="277">
        <v>178.15860000000001</v>
      </c>
    </row>
    <row r="253" spans="1:13">
      <c r="A253" s="268">
        <v>243</v>
      </c>
      <c r="B253" s="277" t="s">
        <v>262</v>
      </c>
      <c r="C253" s="278">
        <v>2079.5500000000002</v>
      </c>
      <c r="D253" s="279">
        <v>2085.4666666666667</v>
      </c>
      <c r="E253" s="279">
        <v>2055.9333333333334</v>
      </c>
      <c r="F253" s="279">
        <v>2032.3166666666666</v>
      </c>
      <c r="G253" s="279">
        <v>2002.7833333333333</v>
      </c>
      <c r="H253" s="279">
        <v>2109.0833333333335</v>
      </c>
      <c r="I253" s="279">
        <v>2138.6166666666672</v>
      </c>
      <c r="J253" s="279">
        <v>2162.2333333333336</v>
      </c>
      <c r="K253" s="277">
        <v>2115</v>
      </c>
      <c r="L253" s="277">
        <v>2061.85</v>
      </c>
      <c r="M253" s="277">
        <v>1.96848</v>
      </c>
    </row>
    <row r="254" spans="1:13">
      <c r="A254" s="268">
        <v>244</v>
      </c>
      <c r="B254" s="277" t="s">
        <v>408</v>
      </c>
      <c r="C254" s="278">
        <v>106.4</v>
      </c>
      <c r="D254" s="279">
        <v>107.71666666666665</v>
      </c>
      <c r="E254" s="279">
        <v>103.93333333333331</v>
      </c>
      <c r="F254" s="279">
        <v>101.46666666666665</v>
      </c>
      <c r="G254" s="279">
        <v>97.683333333333309</v>
      </c>
      <c r="H254" s="279">
        <v>110.18333333333331</v>
      </c>
      <c r="I254" s="279">
        <v>113.96666666666664</v>
      </c>
      <c r="J254" s="279">
        <v>116.43333333333331</v>
      </c>
      <c r="K254" s="277">
        <v>111.5</v>
      </c>
      <c r="L254" s="277">
        <v>105.25</v>
      </c>
      <c r="M254" s="277">
        <v>4.8059399999999997</v>
      </c>
    </row>
    <row r="255" spans="1:13">
      <c r="A255" s="268">
        <v>245</v>
      </c>
      <c r="B255" s="277" t="s">
        <v>409</v>
      </c>
      <c r="C255" s="278">
        <v>73.25</v>
      </c>
      <c r="D255" s="279">
        <v>73.666666666666671</v>
      </c>
      <c r="E255" s="279">
        <v>72.333333333333343</v>
      </c>
      <c r="F255" s="279">
        <v>71.416666666666671</v>
      </c>
      <c r="G255" s="279">
        <v>70.083333333333343</v>
      </c>
      <c r="H255" s="279">
        <v>74.583333333333343</v>
      </c>
      <c r="I255" s="279">
        <v>75.916666666666686</v>
      </c>
      <c r="J255" s="279">
        <v>76.833333333333343</v>
      </c>
      <c r="K255" s="277">
        <v>75</v>
      </c>
      <c r="L255" s="277">
        <v>72.75</v>
      </c>
      <c r="M255" s="277">
        <v>2.5914000000000001</v>
      </c>
    </row>
    <row r="256" spans="1:13">
      <c r="A256" s="268">
        <v>246</v>
      </c>
      <c r="B256" s="277" t="s">
        <v>2931</v>
      </c>
      <c r="C256" s="278">
        <v>1329.5</v>
      </c>
      <c r="D256" s="279">
        <v>1334.3999999999999</v>
      </c>
      <c r="E256" s="279">
        <v>1321.0999999999997</v>
      </c>
      <c r="F256" s="279">
        <v>1312.6999999999998</v>
      </c>
      <c r="G256" s="279">
        <v>1299.3999999999996</v>
      </c>
      <c r="H256" s="279">
        <v>1342.7999999999997</v>
      </c>
      <c r="I256" s="279">
        <v>1356.1</v>
      </c>
      <c r="J256" s="279">
        <v>1364.4999999999998</v>
      </c>
      <c r="K256" s="277">
        <v>1347.7</v>
      </c>
      <c r="L256" s="277">
        <v>1326</v>
      </c>
      <c r="M256" s="277">
        <v>2.3481700000000001</v>
      </c>
    </row>
    <row r="257" spans="1:13">
      <c r="A257" s="268">
        <v>247</v>
      </c>
      <c r="B257" s="277" t="s">
        <v>402</v>
      </c>
      <c r="C257" s="278">
        <v>448.35</v>
      </c>
      <c r="D257" s="279">
        <v>451.61666666666662</v>
      </c>
      <c r="E257" s="279">
        <v>443.08333333333326</v>
      </c>
      <c r="F257" s="279">
        <v>437.81666666666666</v>
      </c>
      <c r="G257" s="279">
        <v>429.2833333333333</v>
      </c>
      <c r="H257" s="279">
        <v>456.88333333333321</v>
      </c>
      <c r="I257" s="279">
        <v>465.41666666666663</v>
      </c>
      <c r="J257" s="279">
        <v>470.68333333333317</v>
      </c>
      <c r="K257" s="277">
        <v>460.15</v>
      </c>
      <c r="L257" s="277">
        <v>446.35</v>
      </c>
      <c r="M257" s="277">
        <v>2.0555400000000001</v>
      </c>
    </row>
    <row r="258" spans="1:13">
      <c r="A258" s="268">
        <v>248</v>
      </c>
      <c r="B258" s="277" t="s">
        <v>128</v>
      </c>
      <c r="C258" s="278">
        <v>165.05</v>
      </c>
      <c r="D258" s="279">
        <v>165.8</v>
      </c>
      <c r="E258" s="279">
        <v>163.80000000000001</v>
      </c>
      <c r="F258" s="279">
        <v>162.55000000000001</v>
      </c>
      <c r="G258" s="279">
        <v>160.55000000000001</v>
      </c>
      <c r="H258" s="279">
        <v>167.05</v>
      </c>
      <c r="I258" s="279">
        <v>169.05</v>
      </c>
      <c r="J258" s="279">
        <v>170.3</v>
      </c>
      <c r="K258" s="277">
        <v>167.8</v>
      </c>
      <c r="L258" s="277">
        <v>164.55</v>
      </c>
      <c r="M258" s="277">
        <v>271.16959000000003</v>
      </c>
    </row>
    <row r="259" spans="1:13">
      <c r="A259" s="268">
        <v>249</v>
      </c>
      <c r="B259" s="277" t="s">
        <v>413</v>
      </c>
      <c r="C259" s="278">
        <v>224.5</v>
      </c>
      <c r="D259" s="279">
        <v>227.11666666666667</v>
      </c>
      <c r="E259" s="279">
        <v>220.38333333333335</v>
      </c>
      <c r="F259" s="279">
        <v>216.26666666666668</v>
      </c>
      <c r="G259" s="279">
        <v>209.53333333333336</v>
      </c>
      <c r="H259" s="279">
        <v>231.23333333333335</v>
      </c>
      <c r="I259" s="279">
        <v>237.9666666666667</v>
      </c>
      <c r="J259" s="279">
        <v>242.08333333333334</v>
      </c>
      <c r="K259" s="277">
        <v>233.85</v>
      </c>
      <c r="L259" s="277">
        <v>223</v>
      </c>
      <c r="M259" s="277">
        <v>0.26695999999999998</v>
      </c>
    </row>
    <row r="260" spans="1:13">
      <c r="A260" s="268">
        <v>250</v>
      </c>
      <c r="B260" s="277" t="s">
        <v>411</v>
      </c>
      <c r="C260" s="278">
        <v>121.6</v>
      </c>
      <c r="D260" s="279">
        <v>122.45</v>
      </c>
      <c r="E260" s="279">
        <v>120.25</v>
      </c>
      <c r="F260" s="279">
        <v>118.89999999999999</v>
      </c>
      <c r="G260" s="279">
        <v>116.69999999999999</v>
      </c>
      <c r="H260" s="279">
        <v>123.80000000000001</v>
      </c>
      <c r="I260" s="279">
        <v>126.00000000000003</v>
      </c>
      <c r="J260" s="279">
        <v>127.35000000000002</v>
      </c>
      <c r="K260" s="277">
        <v>124.65</v>
      </c>
      <c r="L260" s="277">
        <v>121.1</v>
      </c>
      <c r="M260" s="277">
        <v>3.4954100000000001</v>
      </c>
    </row>
    <row r="261" spans="1:13">
      <c r="A261" s="268">
        <v>251</v>
      </c>
      <c r="B261" s="277" t="s">
        <v>431</v>
      </c>
      <c r="C261" s="278">
        <v>14.55</v>
      </c>
      <c r="D261" s="279">
        <v>14.683333333333332</v>
      </c>
      <c r="E261" s="279">
        <v>14.366666666666664</v>
      </c>
      <c r="F261" s="279">
        <v>14.183333333333332</v>
      </c>
      <c r="G261" s="279">
        <v>13.866666666666664</v>
      </c>
      <c r="H261" s="279">
        <v>14.866666666666664</v>
      </c>
      <c r="I261" s="279">
        <v>15.18333333333333</v>
      </c>
      <c r="J261" s="279">
        <v>15.366666666666664</v>
      </c>
      <c r="K261" s="277">
        <v>15</v>
      </c>
      <c r="L261" s="277">
        <v>14.5</v>
      </c>
      <c r="M261" s="277">
        <v>6.9031399999999996</v>
      </c>
    </row>
    <row r="262" spans="1:13">
      <c r="A262" s="268">
        <v>252</v>
      </c>
      <c r="B262" s="277" t="s">
        <v>428</v>
      </c>
      <c r="C262" s="278">
        <v>36.299999999999997</v>
      </c>
      <c r="D262" s="279">
        <v>36.300000000000004</v>
      </c>
      <c r="E262" s="279">
        <v>36.100000000000009</v>
      </c>
      <c r="F262" s="279">
        <v>35.900000000000006</v>
      </c>
      <c r="G262" s="279">
        <v>35.70000000000001</v>
      </c>
      <c r="H262" s="279">
        <v>36.500000000000007</v>
      </c>
      <c r="I262" s="279">
        <v>36.70000000000001</v>
      </c>
      <c r="J262" s="279">
        <v>36.900000000000006</v>
      </c>
      <c r="K262" s="277">
        <v>36.5</v>
      </c>
      <c r="L262" s="277">
        <v>36.1</v>
      </c>
      <c r="M262" s="277">
        <v>0.74636000000000002</v>
      </c>
    </row>
    <row r="263" spans="1:13">
      <c r="A263" s="268">
        <v>253</v>
      </c>
      <c r="B263" s="277" t="s">
        <v>429</v>
      </c>
      <c r="C263" s="278">
        <v>85.1</v>
      </c>
      <c r="D263" s="279">
        <v>86.15000000000002</v>
      </c>
      <c r="E263" s="279">
        <v>82.850000000000037</v>
      </c>
      <c r="F263" s="279">
        <v>80.600000000000023</v>
      </c>
      <c r="G263" s="279">
        <v>77.30000000000004</v>
      </c>
      <c r="H263" s="279">
        <v>88.400000000000034</v>
      </c>
      <c r="I263" s="279">
        <v>91.700000000000017</v>
      </c>
      <c r="J263" s="279">
        <v>93.950000000000031</v>
      </c>
      <c r="K263" s="277">
        <v>89.45</v>
      </c>
      <c r="L263" s="277">
        <v>83.9</v>
      </c>
      <c r="M263" s="277">
        <v>20.892399999999999</v>
      </c>
    </row>
    <row r="264" spans="1:13">
      <c r="A264" s="268">
        <v>254</v>
      </c>
      <c r="B264" s="277" t="s">
        <v>432</v>
      </c>
      <c r="C264" s="278">
        <v>43</v>
      </c>
      <c r="D264" s="279">
        <v>43.633333333333333</v>
      </c>
      <c r="E264" s="279">
        <v>42.116666666666667</v>
      </c>
      <c r="F264" s="279">
        <v>41.233333333333334</v>
      </c>
      <c r="G264" s="279">
        <v>39.716666666666669</v>
      </c>
      <c r="H264" s="279">
        <v>44.516666666666666</v>
      </c>
      <c r="I264" s="279">
        <v>46.033333333333331</v>
      </c>
      <c r="J264" s="279">
        <v>46.916666666666664</v>
      </c>
      <c r="K264" s="277">
        <v>45.15</v>
      </c>
      <c r="L264" s="277">
        <v>42.75</v>
      </c>
      <c r="M264" s="277">
        <v>5.7353199999999998</v>
      </c>
    </row>
    <row r="265" spans="1:13">
      <c r="A265" s="268">
        <v>255</v>
      </c>
      <c r="B265" s="277" t="s">
        <v>422</v>
      </c>
      <c r="C265" s="278">
        <v>1045.6500000000001</v>
      </c>
      <c r="D265" s="279">
        <v>1050.2</v>
      </c>
      <c r="E265" s="279">
        <v>1026.5</v>
      </c>
      <c r="F265" s="279">
        <v>1007.3499999999999</v>
      </c>
      <c r="G265" s="279">
        <v>983.64999999999986</v>
      </c>
      <c r="H265" s="279">
        <v>1069.3500000000001</v>
      </c>
      <c r="I265" s="279">
        <v>1093.0500000000004</v>
      </c>
      <c r="J265" s="279">
        <v>1112.2000000000003</v>
      </c>
      <c r="K265" s="277">
        <v>1073.9000000000001</v>
      </c>
      <c r="L265" s="277">
        <v>1031.05</v>
      </c>
      <c r="M265" s="277">
        <v>2.37344</v>
      </c>
    </row>
    <row r="266" spans="1:13">
      <c r="A266" s="268">
        <v>256</v>
      </c>
      <c r="B266" s="277" t="s">
        <v>436</v>
      </c>
      <c r="C266" s="278">
        <v>2197.25</v>
      </c>
      <c r="D266" s="279">
        <v>2195.8333333333335</v>
      </c>
      <c r="E266" s="279">
        <v>2181.666666666667</v>
      </c>
      <c r="F266" s="279">
        <v>2166.0833333333335</v>
      </c>
      <c r="G266" s="279">
        <v>2151.916666666667</v>
      </c>
      <c r="H266" s="279">
        <v>2211.416666666667</v>
      </c>
      <c r="I266" s="279">
        <v>2225.5833333333339</v>
      </c>
      <c r="J266" s="279">
        <v>2241.166666666667</v>
      </c>
      <c r="K266" s="277">
        <v>2210</v>
      </c>
      <c r="L266" s="277">
        <v>2180.25</v>
      </c>
      <c r="M266" s="277">
        <v>3.4200000000000001E-2</v>
      </c>
    </row>
    <row r="267" spans="1:13">
      <c r="A267" s="268">
        <v>257</v>
      </c>
      <c r="B267" s="277" t="s">
        <v>433</v>
      </c>
      <c r="C267" s="278">
        <v>60.75</v>
      </c>
      <c r="D267" s="279">
        <v>60.949999999999996</v>
      </c>
      <c r="E267" s="279">
        <v>60.099999999999994</v>
      </c>
      <c r="F267" s="279">
        <v>59.449999999999996</v>
      </c>
      <c r="G267" s="279">
        <v>58.599999999999994</v>
      </c>
      <c r="H267" s="279">
        <v>61.599999999999994</v>
      </c>
      <c r="I267" s="279">
        <v>62.45</v>
      </c>
      <c r="J267" s="279">
        <v>63.099999999999994</v>
      </c>
      <c r="K267" s="277">
        <v>61.8</v>
      </c>
      <c r="L267" s="277">
        <v>60.3</v>
      </c>
      <c r="M267" s="277">
        <v>5.8218399999999999</v>
      </c>
    </row>
    <row r="268" spans="1:13">
      <c r="A268" s="268">
        <v>258</v>
      </c>
      <c r="B268" s="277" t="s">
        <v>129</v>
      </c>
      <c r="C268" s="278">
        <v>182.9</v>
      </c>
      <c r="D268" s="279">
        <v>185.66666666666666</v>
      </c>
      <c r="E268" s="279">
        <v>178.63333333333333</v>
      </c>
      <c r="F268" s="279">
        <v>174.36666666666667</v>
      </c>
      <c r="G268" s="279">
        <v>167.33333333333334</v>
      </c>
      <c r="H268" s="279">
        <v>189.93333333333331</v>
      </c>
      <c r="I268" s="279">
        <v>196.96666666666667</v>
      </c>
      <c r="J268" s="279">
        <v>201.23333333333329</v>
      </c>
      <c r="K268" s="277">
        <v>192.7</v>
      </c>
      <c r="L268" s="277">
        <v>181.4</v>
      </c>
      <c r="M268" s="277">
        <v>59.78763</v>
      </c>
    </row>
    <row r="269" spans="1:13">
      <c r="A269" s="268">
        <v>259</v>
      </c>
      <c r="B269" s="277" t="s">
        <v>423</v>
      </c>
      <c r="C269" s="278">
        <v>1723.05</v>
      </c>
      <c r="D269" s="279">
        <v>1728.1000000000001</v>
      </c>
      <c r="E269" s="279">
        <v>1706.2000000000003</v>
      </c>
      <c r="F269" s="279">
        <v>1689.3500000000001</v>
      </c>
      <c r="G269" s="279">
        <v>1667.4500000000003</v>
      </c>
      <c r="H269" s="279">
        <v>1744.9500000000003</v>
      </c>
      <c r="I269" s="279">
        <v>1766.8500000000004</v>
      </c>
      <c r="J269" s="279">
        <v>1783.7000000000003</v>
      </c>
      <c r="K269" s="277">
        <v>1750</v>
      </c>
      <c r="L269" s="277">
        <v>1711.25</v>
      </c>
      <c r="M269" s="277">
        <v>1.0413300000000001</v>
      </c>
    </row>
    <row r="270" spans="1:13">
      <c r="A270" s="268">
        <v>260</v>
      </c>
      <c r="B270" s="277" t="s">
        <v>424</v>
      </c>
      <c r="C270" s="278">
        <v>270.55</v>
      </c>
      <c r="D270" s="279">
        <v>270.31666666666666</v>
      </c>
      <c r="E270" s="279">
        <v>267.73333333333335</v>
      </c>
      <c r="F270" s="279">
        <v>264.91666666666669</v>
      </c>
      <c r="G270" s="279">
        <v>262.33333333333337</v>
      </c>
      <c r="H270" s="279">
        <v>273.13333333333333</v>
      </c>
      <c r="I270" s="279">
        <v>275.7166666666667</v>
      </c>
      <c r="J270" s="279">
        <v>278.5333333333333</v>
      </c>
      <c r="K270" s="277">
        <v>272.89999999999998</v>
      </c>
      <c r="L270" s="277">
        <v>267.5</v>
      </c>
      <c r="M270" s="277">
        <v>3.4563299999999999</v>
      </c>
    </row>
    <row r="271" spans="1:13">
      <c r="A271" s="268">
        <v>261</v>
      </c>
      <c r="B271" s="277" t="s">
        <v>425</v>
      </c>
      <c r="C271" s="278">
        <v>88.55</v>
      </c>
      <c r="D271" s="279">
        <v>89.3</v>
      </c>
      <c r="E271" s="279">
        <v>87.5</v>
      </c>
      <c r="F271" s="279">
        <v>86.45</v>
      </c>
      <c r="G271" s="279">
        <v>84.65</v>
      </c>
      <c r="H271" s="279">
        <v>90.35</v>
      </c>
      <c r="I271" s="279">
        <v>92.149999999999977</v>
      </c>
      <c r="J271" s="279">
        <v>93.199999999999989</v>
      </c>
      <c r="K271" s="277">
        <v>91.1</v>
      </c>
      <c r="L271" s="277">
        <v>88.25</v>
      </c>
      <c r="M271" s="277">
        <v>5.4613899999999997</v>
      </c>
    </row>
    <row r="272" spans="1:13">
      <c r="A272" s="268">
        <v>262</v>
      </c>
      <c r="B272" s="277" t="s">
        <v>426</v>
      </c>
      <c r="C272" s="278">
        <v>56.2</v>
      </c>
      <c r="D272" s="279">
        <v>57.333333333333336</v>
      </c>
      <c r="E272" s="279">
        <v>54.866666666666674</v>
      </c>
      <c r="F272" s="279">
        <v>53.533333333333339</v>
      </c>
      <c r="G272" s="279">
        <v>51.066666666666677</v>
      </c>
      <c r="H272" s="279">
        <v>58.666666666666671</v>
      </c>
      <c r="I272" s="279">
        <v>61.133333333333326</v>
      </c>
      <c r="J272" s="279">
        <v>62.466666666666669</v>
      </c>
      <c r="K272" s="277">
        <v>59.8</v>
      </c>
      <c r="L272" s="277">
        <v>56</v>
      </c>
      <c r="M272" s="277">
        <v>10.88827</v>
      </c>
    </row>
    <row r="273" spans="1:13">
      <c r="A273" s="268">
        <v>263</v>
      </c>
      <c r="B273" s="277" t="s">
        <v>427</v>
      </c>
      <c r="C273" s="278">
        <v>76.25</v>
      </c>
      <c r="D273" s="279">
        <v>77.083333333333329</v>
      </c>
      <c r="E273" s="279">
        <v>75.11666666666666</v>
      </c>
      <c r="F273" s="279">
        <v>73.983333333333334</v>
      </c>
      <c r="G273" s="279">
        <v>72.016666666666666</v>
      </c>
      <c r="H273" s="279">
        <v>78.216666666666654</v>
      </c>
      <c r="I273" s="279">
        <v>80.183333333333323</v>
      </c>
      <c r="J273" s="279">
        <v>81.316666666666649</v>
      </c>
      <c r="K273" s="277">
        <v>79.05</v>
      </c>
      <c r="L273" s="277">
        <v>75.95</v>
      </c>
      <c r="M273" s="277">
        <v>3.3397199999999998</v>
      </c>
    </row>
    <row r="274" spans="1:13">
      <c r="A274" s="268">
        <v>264</v>
      </c>
      <c r="B274" s="277" t="s">
        <v>435</v>
      </c>
      <c r="C274" s="278">
        <v>53.7</v>
      </c>
      <c r="D274" s="279">
        <v>54.633333333333333</v>
      </c>
      <c r="E274" s="279">
        <v>51.766666666666666</v>
      </c>
      <c r="F274" s="279">
        <v>49.833333333333336</v>
      </c>
      <c r="G274" s="279">
        <v>46.966666666666669</v>
      </c>
      <c r="H274" s="279">
        <v>56.566666666666663</v>
      </c>
      <c r="I274" s="279">
        <v>59.433333333333323</v>
      </c>
      <c r="J274" s="279">
        <v>61.36666666666666</v>
      </c>
      <c r="K274" s="277">
        <v>57.5</v>
      </c>
      <c r="L274" s="277">
        <v>52.7</v>
      </c>
      <c r="M274" s="277">
        <v>15.287190000000001</v>
      </c>
    </row>
    <row r="275" spans="1:13">
      <c r="A275" s="268">
        <v>265</v>
      </c>
      <c r="B275" s="277" t="s">
        <v>434</v>
      </c>
      <c r="C275" s="278">
        <v>96.75</v>
      </c>
      <c r="D275" s="279">
        <v>96.383333333333326</v>
      </c>
      <c r="E275" s="279">
        <v>93.766666666666652</v>
      </c>
      <c r="F275" s="279">
        <v>90.783333333333331</v>
      </c>
      <c r="G275" s="279">
        <v>88.166666666666657</v>
      </c>
      <c r="H275" s="279">
        <v>99.366666666666646</v>
      </c>
      <c r="I275" s="279">
        <v>101.98333333333332</v>
      </c>
      <c r="J275" s="279">
        <v>104.96666666666664</v>
      </c>
      <c r="K275" s="277">
        <v>99</v>
      </c>
      <c r="L275" s="277">
        <v>93.4</v>
      </c>
      <c r="M275" s="277">
        <v>5.0754299999999999</v>
      </c>
    </row>
    <row r="276" spans="1:13">
      <c r="A276" s="268">
        <v>266</v>
      </c>
      <c r="B276" s="277" t="s">
        <v>263</v>
      </c>
      <c r="C276" s="278">
        <v>61.8</v>
      </c>
      <c r="D276" s="279">
        <v>62.6</v>
      </c>
      <c r="E276" s="279">
        <v>59.25</v>
      </c>
      <c r="F276" s="279">
        <v>56.699999999999996</v>
      </c>
      <c r="G276" s="279">
        <v>53.349999999999994</v>
      </c>
      <c r="H276" s="279">
        <v>65.150000000000006</v>
      </c>
      <c r="I276" s="279">
        <v>68.500000000000014</v>
      </c>
      <c r="J276" s="279">
        <v>71.050000000000011</v>
      </c>
      <c r="K276" s="277">
        <v>65.95</v>
      </c>
      <c r="L276" s="277">
        <v>60.05</v>
      </c>
      <c r="M276" s="277">
        <v>78.622370000000004</v>
      </c>
    </row>
    <row r="277" spans="1:13">
      <c r="A277" s="268">
        <v>267</v>
      </c>
      <c r="B277" s="277" t="s">
        <v>130</v>
      </c>
      <c r="C277" s="278">
        <v>291.55</v>
      </c>
      <c r="D277" s="279">
        <v>292.81666666666666</v>
      </c>
      <c r="E277" s="279">
        <v>287.93333333333334</v>
      </c>
      <c r="F277" s="279">
        <v>284.31666666666666</v>
      </c>
      <c r="G277" s="279">
        <v>279.43333333333334</v>
      </c>
      <c r="H277" s="279">
        <v>296.43333333333334</v>
      </c>
      <c r="I277" s="279">
        <v>301.31666666666666</v>
      </c>
      <c r="J277" s="279">
        <v>304.93333333333334</v>
      </c>
      <c r="K277" s="277">
        <v>297.7</v>
      </c>
      <c r="L277" s="277">
        <v>289.2</v>
      </c>
      <c r="M277" s="277">
        <v>106.63375000000001</v>
      </c>
    </row>
    <row r="278" spans="1:13">
      <c r="A278" s="268">
        <v>268</v>
      </c>
      <c r="B278" s="277" t="s">
        <v>264</v>
      </c>
      <c r="C278" s="278">
        <v>689.45</v>
      </c>
      <c r="D278" s="279">
        <v>698.11666666666667</v>
      </c>
      <c r="E278" s="279">
        <v>678.33333333333337</v>
      </c>
      <c r="F278" s="279">
        <v>667.2166666666667</v>
      </c>
      <c r="G278" s="279">
        <v>647.43333333333339</v>
      </c>
      <c r="H278" s="279">
        <v>709.23333333333335</v>
      </c>
      <c r="I278" s="279">
        <v>729.01666666666665</v>
      </c>
      <c r="J278" s="279">
        <v>740.13333333333333</v>
      </c>
      <c r="K278" s="277">
        <v>717.9</v>
      </c>
      <c r="L278" s="277">
        <v>687</v>
      </c>
      <c r="M278" s="277">
        <v>2.0016699999999998</v>
      </c>
    </row>
    <row r="279" spans="1:13">
      <c r="A279" s="268">
        <v>269</v>
      </c>
      <c r="B279" s="277" t="s">
        <v>131</v>
      </c>
      <c r="C279" s="278">
        <v>2297.1999999999998</v>
      </c>
      <c r="D279" s="279">
        <v>2315.0666666666666</v>
      </c>
      <c r="E279" s="279">
        <v>2272.1333333333332</v>
      </c>
      <c r="F279" s="279">
        <v>2247.0666666666666</v>
      </c>
      <c r="G279" s="279">
        <v>2204.1333333333332</v>
      </c>
      <c r="H279" s="279">
        <v>2340.1333333333332</v>
      </c>
      <c r="I279" s="279">
        <v>2383.0666666666666</v>
      </c>
      <c r="J279" s="279">
        <v>2408.1333333333332</v>
      </c>
      <c r="K279" s="277">
        <v>2358</v>
      </c>
      <c r="L279" s="277">
        <v>2290</v>
      </c>
      <c r="M279" s="277">
        <v>8.4097899999999992</v>
      </c>
    </row>
    <row r="280" spans="1:13">
      <c r="A280" s="268">
        <v>270</v>
      </c>
      <c r="B280" s="277" t="s">
        <v>132</v>
      </c>
      <c r="C280" s="278">
        <v>460.75</v>
      </c>
      <c r="D280" s="279">
        <v>451.8</v>
      </c>
      <c r="E280" s="279">
        <v>418.6</v>
      </c>
      <c r="F280" s="279">
        <v>376.45</v>
      </c>
      <c r="G280" s="279">
        <v>343.25</v>
      </c>
      <c r="H280" s="279">
        <v>493.95000000000005</v>
      </c>
      <c r="I280" s="279">
        <v>527.15</v>
      </c>
      <c r="J280" s="279">
        <v>569.30000000000007</v>
      </c>
      <c r="K280" s="277">
        <v>485</v>
      </c>
      <c r="L280" s="277">
        <v>409.65</v>
      </c>
      <c r="M280" s="277">
        <v>117.88198</v>
      </c>
    </row>
    <row r="281" spans="1:13">
      <c r="A281" s="268">
        <v>271</v>
      </c>
      <c r="B281" s="277" t="s">
        <v>437</v>
      </c>
      <c r="C281" s="278">
        <v>140.1</v>
      </c>
      <c r="D281" s="279">
        <v>140.68333333333334</v>
      </c>
      <c r="E281" s="279">
        <v>138.96666666666667</v>
      </c>
      <c r="F281" s="279">
        <v>137.83333333333334</v>
      </c>
      <c r="G281" s="279">
        <v>136.11666666666667</v>
      </c>
      <c r="H281" s="279">
        <v>141.81666666666666</v>
      </c>
      <c r="I281" s="279">
        <v>143.53333333333336</v>
      </c>
      <c r="J281" s="279">
        <v>144.66666666666666</v>
      </c>
      <c r="K281" s="277">
        <v>142.4</v>
      </c>
      <c r="L281" s="277">
        <v>139.55000000000001</v>
      </c>
      <c r="M281" s="277">
        <v>1.2539199999999999</v>
      </c>
    </row>
    <row r="282" spans="1:13">
      <c r="A282" s="268">
        <v>272</v>
      </c>
      <c r="B282" s="277" t="s">
        <v>443</v>
      </c>
      <c r="C282" s="278">
        <v>526.4</v>
      </c>
      <c r="D282" s="279">
        <v>529.16666666666663</v>
      </c>
      <c r="E282" s="279">
        <v>520.33333333333326</v>
      </c>
      <c r="F282" s="279">
        <v>514.26666666666665</v>
      </c>
      <c r="G282" s="279">
        <v>505.43333333333328</v>
      </c>
      <c r="H282" s="279">
        <v>535.23333333333323</v>
      </c>
      <c r="I282" s="279">
        <v>544.06666666666649</v>
      </c>
      <c r="J282" s="279">
        <v>550.13333333333321</v>
      </c>
      <c r="K282" s="277">
        <v>538</v>
      </c>
      <c r="L282" s="277">
        <v>523.1</v>
      </c>
      <c r="M282" s="277">
        <v>6.0655599999999996</v>
      </c>
    </row>
    <row r="283" spans="1:13">
      <c r="A283" s="268">
        <v>273</v>
      </c>
      <c r="B283" s="277" t="s">
        <v>444</v>
      </c>
      <c r="C283" s="278">
        <v>232.8</v>
      </c>
      <c r="D283" s="279">
        <v>234.1</v>
      </c>
      <c r="E283" s="279">
        <v>230.7</v>
      </c>
      <c r="F283" s="279">
        <v>228.6</v>
      </c>
      <c r="G283" s="279">
        <v>225.2</v>
      </c>
      <c r="H283" s="279">
        <v>236.2</v>
      </c>
      <c r="I283" s="279">
        <v>239.60000000000002</v>
      </c>
      <c r="J283" s="279">
        <v>241.7</v>
      </c>
      <c r="K283" s="277">
        <v>237.5</v>
      </c>
      <c r="L283" s="277">
        <v>232</v>
      </c>
      <c r="M283" s="277">
        <v>13.4839</v>
      </c>
    </row>
    <row r="284" spans="1:13">
      <c r="A284" s="268">
        <v>274</v>
      </c>
      <c r="B284" s="277" t="s">
        <v>445</v>
      </c>
      <c r="C284" s="278">
        <v>476.45</v>
      </c>
      <c r="D284" s="279">
        <v>476.36666666666662</v>
      </c>
      <c r="E284" s="279">
        <v>470.73333333333323</v>
      </c>
      <c r="F284" s="279">
        <v>465.01666666666659</v>
      </c>
      <c r="G284" s="279">
        <v>459.38333333333321</v>
      </c>
      <c r="H284" s="279">
        <v>482.08333333333326</v>
      </c>
      <c r="I284" s="279">
        <v>487.71666666666658</v>
      </c>
      <c r="J284" s="279">
        <v>493.43333333333328</v>
      </c>
      <c r="K284" s="277">
        <v>482</v>
      </c>
      <c r="L284" s="277">
        <v>470.65</v>
      </c>
      <c r="M284" s="277">
        <v>3.1072899999999999</v>
      </c>
    </row>
    <row r="285" spans="1:13">
      <c r="A285" s="268">
        <v>275</v>
      </c>
      <c r="B285" s="277" t="s">
        <v>447</v>
      </c>
      <c r="C285" s="278">
        <v>29.85</v>
      </c>
      <c r="D285" s="279">
        <v>29.833333333333332</v>
      </c>
      <c r="E285" s="279">
        <v>29.666666666666664</v>
      </c>
      <c r="F285" s="279">
        <v>29.483333333333331</v>
      </c>
      <c r="G285" s="279">
        <v>29.316666666666663</v>
      </c>
      <c r="H285" s="279">
        <v>30.016666666666666</v>
      </c>
      <c r="I285" s="279">
        <v>30.18333333333333</v>
      </c>
      <c r="J285" s="279">
        <v>30.366666666666667</v>
      </c>
      <c r="K285" s="277">
        <v>30</v>
      </c>
      <c r="L285" s="277">
        <v>29.65</v>
      </c>
      <c r="M285" s="277">
        <v>8.4059100000000004</v>
      </c>
    </row>
    <row r="286" spans="1:13">
      <c r="A286" s="268">
        <v>276</v>
      </c>
      <c r="B286" s="277" t="s">
        <v>449</v>
      </c>
      <c r="C286" s="278">
        <v>329.4</v>
      </c>
      <c r="D286" s="279">
        <v>330.45</v>
      </c>
      <c r="E286" s="279">
        <v>324.34999999999997</v>
      </c>
      <c r="F286" s="279">
        <v>319.29999999999995</v>
      </c>
      <c r="G286" s="279">
        <v>313.19999999999993</v>
      </c>
      <c r="H286" s="279">
        <v>335.5</v>
      </c>
      <c r="I286" s="279">
        <v>341.6</v>
      </c>
      <c r="J286" s="279">
        <v>346.65000000000003</v>
      </c>
      <c r="K286" s="277">
        <v>336.55</v>
      </c>
      <c r="L286" s="277">
        <v>325.39999999999998</v>
      </c>
      <c r="M286" s="277">
        <v>3.1274099999999998</v>
      </c>
    </row>
    <row r="287" spans="1:13">
      <c r="A287" s="268">
        <v>277</v>
      </c>
      <c r="B287" s="277" t="s">
        <v>439</v>
      </c>
      <c r="C287" s="278">
        <v>333.9</v>
      </c>
      <c r="D287" s="279">
        <v>338.26666666666665</v>
      </c>
      <c r="E287" s="279">
        <v>327.63333333333333</v>
      </c>
      <c r="F287" s="279">
        <v>321.36666666666667</v>
      </c>
      <c r="G287" s="279">
        <v>310.73333333333335</v>
      </c>
      <c r="H287" s="279">
        <v>344.5333333333333</v>
      </c>
      <c r="I287" s="279">
        <v>355.16666666666663</v>
      </c>
      <c r="J287" s="279">
        <v>361.43333333333328</v>
      </c>
      <c r="K287" s="277">
        <v>348.9</v>
      </c>
      <c r="L287" s="277">
        <v>332</v>
      </c>
      <c r="M287" s="277">
        <v>1.96119</v>
      </c>
    </row>
    <row r="288" spans="1:13">
      <c r="A288" s="268">
        <v>278</v>
      </c>
      <c r="B288" s="277" t="s">
        <v>440</v>
      </c>
      <c r="C288" s="278">
        <v>245.1</v>
      </c>
      <c r="D288" s="279">
        <v>247.75</v>
      </c>
      <c r="E288" s="279">
        <v>241.2</v>
      </c>
      <c r="F288" s="279">
        <v>237.29999999999998</v>
      </c>
      <c r="G288" s="279">
        <v>230.74999999999997</v>
      </c>
      <c r="H288" s="279">
        <v>251.65</v>
      </c>
      <c r="I288" s="279">
        <v>258.20000000000005</v>
      </c>
      <c r="J288" s="279">
        <v>262.10000000000002</v>
      </c>
      <c r="K288" s="277">
        <v>254.3</v>
      </c>
      <c r="L288" s="277">
        <v>243.85</v>
      </c>
      <c r="M288" s="277">
        <v>0.34168999999999999</v>
      </c>
    </row>
    <row r="289" spans="1:13">
      <c r="A289" s="268">
        <v>279</v>
      </c>
      <c r="B289" s="277" t="s">
        <v>451</v>
      </c>
      <c r="C289" s="278">
        <v>167.3</v>
      </c>
      <c r="D289" s="279">
        <v>169.36666666666667</v>
      </c>
      <c r="E289" s="279">
        <v>163.93333333333334</v>
      </c>
      <c r="F289" s="279">
        <v>160.56666666666666</v>
      </c>
      <c r="G289" s="279">
        <v>155.13333333333333</v>
      </c>
      <c r="H289" s="279">
        <v>172.73333333333335</v>
      </c>
      <c r="I289" s="279">
        <v>178.16666666666669</v>
      </c>
      <c r="J289" s="279">
        <v>181.53333333333336</v>
      </c>
      <c r="K289" s="277">
        <v>174.8</v>
      </c>
      <c r="L289" s="277">
        <v>166</v>
      </c>
      <c r="M289" s="277">
        <v>1.50071</v>
      </c>
    </row>
    <row r="290" spans="1:13">
      <c r="A290" s="268">
        <v>280</v>
      </c>
      <c r="B290" s="277" t="s">
        <v>133</v>
      </c>
      <c r="C290" s="278">
        <v>1309.55</v>
      </c>
      <c r="D290" s="279">
        <v>1325.5833333333333</v>
      </c>
      <c r="E290" s="279">
        <v>1285.2166666666665</v>
      </c>
      <c r="F290" s="279">
        <v>1260.8833333333332</v>
      </c>
      <c r="G290" s="279">
        <v>1220.5166666666664</v>
      </c>
      <c r="H290" s="279">
        <v>1349.9166666666665</v>
      </c>
      <c r="I290" s="279">
        <v>1390.2833333333333</v>
      </c>
      <c r="J290" s="279">
        <v>1414.6166666666666</v>
      </c>
      <c r="K290" s="277">
        <v>1365.95</v>
      </c>
      <c r="L290" s="277">
        <v>1301.25</v>
      </c>
      <c r="M290" s="277">
        <v>34.965899999999998</v>
      </c>
    </row>
    <row r="291" spans="1:13">
      <c r="A291" s="268">
        <v>281</v>
      </c>
      <c r="B291" s="277" t="s">
        <v>441</v>
      </c>
      <c r="C291" s="278">
        <v>112.35</v>
      </c>
      <c r="D291" s="279">
        <v>114.81666666666666</v>
      </c>
      <c r="E291" s="279">
        <v>108.63333333333333</v>
      </c>
      <c r="F291" s="279">
        <v>104.91666666666666</v>
      </c>
      <c r="G291" s="279">
        <v>98.73333333333332</v>
      </c>
      <c r="H291" s="279">
        <v>118.53333333333333</v>
      </c>
      <c r="I291" s="279">
        <v>124.71666666666667</v>
      </c>
      <c r="J291" s="279">
        <v>128.43333333333334</v>
      </c>
      <c r="K291" s="277">
        <v>121</v>
      </c>
      <c r="L291" s="277">
        <v>111.1</v>
      </c>
      <c r="M291" s="277">
        <v>8.5348100000000002</v>
      </c>
    </row>
    <row r="292" spans="1:13">
      <c r="A292" s="268">
        <v>282</v>
      </c>
      <c r="B292" s="277" t="s">
        <v>438</v>
      </c>
      <c r="C292" s="278">
        <v>654.04999999999995</v>
      </c>
      <c r="D292" s="279">
        <v>656.31666666666661</v>
      </c>
      <c r="E292" s="279">
        <v>642.73333333333323</v>
      </c>
      <c r="F292" s="279">
        <v>631.41666666666663</v>
      </c>
      <c r="G292" s="279">
        <v>617.83333333333326</v>
      </c>
      <c r="H292" s="279">
        <v>667.63333333333321</v>
      </c>
      <c r="I292" s="279">
        <v>681.2166666666667</v>
      </c>
      <c r="J292" s="279">
        <v>692.53333333333319</v>
      </c>
      <c r="K292" s="277">
        <v>669.9</v>
      </c>
      <c r="L292" s="277">
        <v>645</v>
      </c>
      <c r="M292" s="277">
        <v>0.13669000000000001</v>
      </c>
    </row>
    <row r="293" spans="1:13">
      <c r="A293" s="268">
        <v>283</v>
      </c>
      <c r="B293" s="277" t="s">
        <v>442</v>
      </c>
      <c r="C293" s="278">
        <v>261.95</v>
      </c>
      <c r="D293" s="279">
        <v>263.56666666666666</v>
      </c>
      <c r="E293" s="279">
        <v>258.38333333333333</v>
      </c>
      <c r="F293" s="279">
        <v>254.81666666666666</v>
      </c>
      <c r="G293" s="279">
        <v>249.63333333333333</v>
      </c>
      <c r="H293" s="279">
        <v>267.13333333333333</v>
      </c>
      <c r="I293" s="279">
        <v>272.31666666666661</v>
      </c>
      <c r="J293" s="279">
        <v>275.88333333333333</v>
      </c>
      <c r="K293" s="277">
        <v>268.75</v>
      </c>
      <c r="L293" s="277">
        <v>260</v>
      </c>
      <c r="M293" s="277">
        <v>1.3668</v>
      </c>
    </row>
    <row r="294" spans="1:13">
      <c r="A294" s="268">
        <v>284</v>
      </c>
      <c r="B294" s="277" t="s">
        <v>1830</v>
      </c>
      <c r="C294" s="278">
        <v>453.05</v>
      </c>
      <c r="D294" s="279">
        <v>458</v>
      </c>
      <c r="E294" s="279">
        <v>445.15</v>
      </c>
      <c r="F294" s="279">
        <v>437.25</v>
      </c>
      <c r="G294" s="279">
        <v>424.4</v>
      </c>
      <c r="H294" s="279">
        <v>465.9</v>
      </c>
      <c r="I294" s="279">
        <v>478.75</v>
      </c>
      <c r="J294" s="279">
        <v>486.65</v>
      </c>
      <c r="K294" s="277">
        <v>470.85</v>
      </c>
      <c r="L294" s="277">
        <v>450.1</v>
      </c>
      <c r="M294" s="277">
        <v>0.13688</v>
      </c>
    </row>
    <row r="295" spans="1:13">
      <c r="A295" s="268">
        <v>285</v>
      </c>
      <c r="B295" s="277" t="s">
        <v>448</v>
      </c>
      <c r="C295" s="278">
        <v>518.95000000000005</v>
      </c>
      <c r="D295" s="279">
        <v>521.58333333333337</v>
      </c>
      <c r="E295" s="279">
        <v>513.26666666666677</v>
      </c>
      <c r="F295" s="279">
        <v>507.58333333333337</v>
      </c>
      <c r="G295" s="279">
        <v>499.26666666666677</v>
      </c>
      <c r="H295" s="279">
        <v>527.26666666666677</v>
      </c>
      <c r="I295" s="279">
        <v>535.58333333333337</v>
      </c>
      <c r="J295" s="279">
        <v>541.26666666666677</v>
      </c>
      <c r="K295" s="277">
        <v>529.9</v>
      </c>
      <c r="L295" s="277">
        <v>515.9</v>
      </c>
      <c r="M295" s="277">
        <v>0.87087999999999999</v>
      </c>
    </row>
    <row r="296" spans="1:13">
      <c r="A296" s="268">
        <v>286</v>
      </c>
      <c r="B296" s="277" t="s">
        <v>446</v>
      </c>
      <c r="C296" s="278">
        <v>42.35</v>
      </c>
      <c r="D296" s="279">
        <v>42.816666666666663</v>
      </c>
      <c r="E296" s="279">
        <v>41.533333333333324</v>
      </c>
      <c r="F296" s="279">
        <v>40.716666666666661</v>
      </c>
      <c r="G296" s="279">
        <v>39.433333333333323</v>
      </c>
      <c r="H296" s="279">
        <v>43.633333333333326</v>
      </c>
      <c r="I296" s="279">
        <v>44.916666666666657</v>
      </c>
      <c r="J296" s="279">
        <v>45.733333333333327</v>
      </c>
      <c r="K296" s="277">
        <v>44.1</v>
      </c>
      <c r="L296" s="277">
        <v>42</v>
      </c>
      <c r="M296" s="277">
        <v>19.443159999999999</v>
      </c>
    </row>
    <row r="297" spans="1:13">
      <c r="A297" s="268">
        <v>287</v>
      </c>
      <c r="B297" s="277" t="s">
        <v>134</v>
      </c>
      <c r="C297" s="278">
        <v>60.7</v>
      </c>
      <c r="D297" s="279">
        <v>61.550000000000004</v>
      </c>
      <c r="E297" s="279">
        <v>59.650000000000006</v>
      </c>
      <c r="F297" s="279">
        <v>58.6</v>
      </c>
      <c r="G297" s="279">
        <v>56.7</v>
      </c>
      <c r="H297" s="279">
        <v>62.600000000000009</v>
      </c>
      <c r="I297" s="279">
        <v>64.5</v>
      </c>
      <c r="J297" s="279">
        <v>65.550000000000011</v>
      </c>
      <c r="K297" s="277">
        <v>63.45</v>
      </c>
      <c r="L297" s="277">
        <v>60.5</v>
      </c>
      <c r="M297" s="277">
        <v>78.366690000000006</v>
      </c>
    </row>
    <row r="298" spans="1:13">
      <c r="A298" s="268">
        <v>288</v>
      </c>
      <c r="B298" s="277" t="s">
        <v>358</v>
      </c>
      <c r="C298" s="278">
        <v>2075.9499999999998</v>
      </c>
      <c r="D298" s="279">
        <v>2066.2999999999997</v>
      </c>
      <c r="E298" s="279">
        <v>2034.6499999999996</v>
      </c>
      <c r="F298" s="279">
        <v>1993.35</v>
      </c>
      <c r="G298" s="279">
        <v>1961.6999999999998</v>
      </c>
      <c r="H298" s="279">
        <v>2107.5999999999995</v>
      </c>
      <c r="I298" s="279">
        <v>2139.25</v>
      </c>
      <c r="J298" s="279">
        <v>2180.5499999999993</v>
      </c>
      <c r="K298" s="277">
        <v>2097.9499999999998</v>
      </c>
      <c r="L298" s="277">
        <v>2025</v>
      </c>
      <c r="M298" s="277">
        <v>1.89168</v>
      </c>
    </row>
    <row r="299" spans="1:13">
      <c r="A299" s="268">
        <v>289</v>
      </c>
      <c r="B299" s="277" t="s">
        <v>1841</v>
      </c>
      <c r="C299" s="278">
        <v>213.4</v>
      </c>
      <c r="D299" s="279">
        <v>216.18333333333331</v>
      </c>
      <c r="E299" s="279">
        <v>209.21666666666661</v>
      </c>
      <c r="F299" s="279">
        <v>205.0333333333333</v>
      </c>
      <c r="G299" s="279">
        <v>198.06666666666661</v>
      </c>
      <c r="H299" s="279">
        <v>220.36666666666662</v>
      </c>
      <c r="I299" s="279">
        <v>227.33333333333331</v>
      </c>
      <c r="J299" s="279">
        <v>231.51666666666662</v>
      </c>
      <c r="K299" s="277">
        <v>223.15</v>
      </c>
      <c r="L299" s="277">
        <v>212</v>
      </c>
      <c r="M299" s="277">
        <v>1.61046</v>
      </c>
    </row>
    <row r="300" spans="1:13">
      <c r="A300" s="268">
        <v>290</v>
      </c>
      <c r="B300" s="277" t="s">
        <v>454</v>
      </c>
      <c r="C300" s="278">
        <v>315.8</v>
      </c>
      <c r="D300" s="279">
        <v>319.93333333333334</v>
      </c>
      <c r="E300" s="279">
        <v>308.86666666666667</v>
      </c>
      <c r="F300" s="279">
        <v>301.93333333333334</v>
      </c>
      <c r="G300" s="279">
        <v>290.86666666666667</v>
      </c>
      <c r="H300" s="279">
        <v>326.86666666666667</v>
      </c>
      <c r="I300" s="279">
        <v>337.93333333333339</v>
      </c>
      <c r="J300" s="279">
        <v>344.86666666666667</v>
      </c>
      <c r="K300" s="277">
        <v>331</v>
      </c>
      <c r="L300" s="277">
        <v>313</v>
      </c>
      <c r="M300" s="277">
        <v>34.647289999999998</v>
      </c>
    </row>
    <row r="301" spans="1:13">
      <c r="A301" s="268">
        <v>291</v>
      </c>
      <c r="B301" s="277" t="s">
        <v>452</v>
      </c>
      <c r="C301" s="278">
        <v>3854.65</v>
      </c>
      <c r="D301" s="279">
        <v>3921.5499999999997</v>
      </c>
      <c r="E301" s="279">
        <v>3758.0999999999995</v>
      </c>
      <c r="F301" s="279">
        <v>3661.5499999999997</v>
      </c>
      <c r="G301" s="279">
        <v>3498.0999999999995</v>
      </c>
      <c r="H301" s="279">
        <v>4018.0999999999995</v>
      </c>
      <c r="I301" s="279">
        <v>4181.5499999999993</v>
      </c>
      <c r="J301" s="279">
        <v>4278.0999999999995</v>
      </c>
      <c r="K301" s="277">
        <v>4085</v>
      </c>
      <c r="L301" s="277">
        <v>3825</v>
      </c>
      <c r="M301" s="277">
        <v>0.35496</v>
      </c>
    </row>
    <row r="302" spans="1:13">
      <c r="A302" s="268">
        <v>292</v>
      </c>
      <c r="B302" s="277" t="s">
        <v>455</v>
      </c>
      <c r="C302" s="278">
        <v>27.3</v>
      </c>
      <c r="D302" s="279">
        <v>27.55</v>
      </c>
      <c r="E302" s="279">
        <v>26.8</v>
      </c>
      <c r="F302" s="279">
        <v>26.3</v>
      </c>
      <c r="G302" s="279">
        <v>25.55</v>
      </c>
      <c r="H302" s="279">
        <v>28.05</v>
      </c>
      <c r="I302" s="279">
        <v>28.8</v>
      </c>
      <c r="J302" s="279">
        <v>29.3</v>
      </c>
      <c r="K302" s="277">
        <v>28.3</v>
      </c>
      <c r="L302" s="277">
        <v>27.05</v>
      </c>
      <c r="M302" s="277">
        <v>7.8729300000000002</v>
      </c>
    </row>
    <row r="303" spans="1:13">
      <c r="A303" s="268">
        <v>293</v>
      </c>
      <c r="B303" s="277" t="s">
        <v>135</v>
      </c>
      <c r="C303" s="278">
        <v>277.55</v>
      </c>
      <c r="D303" s="279">
        <v>281.61666666666667</v>
      </c>
      <c r="E303" s="279">
        <v>271.83333333333337</v>
      </c>
      <c r="F303" s="279">
        <v>266.11666666666667</v>
      </c>
      <c r="G303" s="279">
        <v>256.33333333333337</v>
      </c>
      <c r="H303" s="279">
        <v>287.33333333333337</v>
      </c>
      <c r="I303" s="279">
        <v>297.11666666666667</v>
      </c>
      <c r="J303" s="279">
        <v>302.83333333333337</v>
      </c>
      <c r="K303" s="277">
        <v>291.39999999999998</v>
      </c>
      <c r="L303" s="277">
        <v>275.89999999999998</v>
      </c>
      <c r="M303" s="277">
        <v>51.474159999999998</v>
      </c>
    </row>
    <row r="304" spans="1:13">
      <c r="A304" s="268">
        <v>294</v>
      </c>
      <c r="B304" s="277" t="s">
        <v>456</v>
      </c>
      <c r="C304" s="278">
        <v>768.55</v>
      </c>
      <c r="D304" s="279">
        <v>773.5</v>
      </c>
      <c r="E304" s="279">
        <v>760.05</v>
      </c>
      <c r="F304" s="279">
        <v>751.55</v>
      </c>
      <c r="G304" s="279">
        <v>738.09999999999991</v>
      </c>
      <c r="H304" s="279">
        <v>782</v>
      </c>
      <c r="I304" s="279">
        <v>795.45</v>
      </c>
      <c r="J304" s="279">
        <v>803.95</v>
      </c>
      <c r="K304" s="277">
        <v>786.95</v>
      </c>
      <c r="L304" s="277">
        <v>765</v>
      </c>
      <c r="M304" s="277">
        <v>0.64390999999999998</v>
      </c>
    </row>
    <row r="305" spans="1:13">
      <c r="A305" s="268">
        <v>295</v>
      </c>
      <c r="B305" s="277" t="s">
        <v>136</v>
      </c>
      <c r="C305" s="278">
        <v>888.8</v>
      </c>
      <c r="D305" s="279">
        <v>897.73333333333323</v>
      </c>
      <c r="E305" s="279">
        <v>876.46666666666647</v>
      </c>
      <c r="F305" s="279">
        <v>864.13333333333321</v>
      </c>
      <c r="G305" s="279">
        <v>842.86666666666645</v>
      </c>
      <c r="H305" s="279">
        <v>910.06666666666649</v>
      </c>
      <c r="I305" s="279">
        <v>931.33333333333314</v>
      </c>
      <c r="J305" s="279">
        <v>943.66666666666652</v>
      </c>
      <c r="K305" s="277">
        <v>919</v>
      </c>
      <c r="L305" s="277">
        <v>885.4</v>
      </c>
      <c r="M305" s="277">
        <v>49.278419999999997</v>
      </c>
    </row>
    <row r="306" spans="1:13">
      <c r="A306" s="268">
        <v>296</v>
      </c>
      <c r="B306" s="277" t="s">
        <v>266</v>
      </c>
      <c r="C306" s="278">
        <v>3296.45</v>
      </c>
      <c r="D306" s="279">
        <v>3293.4833333333336</v>
      </c>
      <c r="E306" s="279">
        <v>3197.9666666666672</v>
      </c>
      <c r="F306" s="279">
        <v>3099.4833333333336</v>
      </c>
      <c r="G306" s="279">
        <v>3003.9666666666672</v>
      </c>
      <c r="H306" s="279">
        <v>3391.9666666666672</v>
      </c>
      <c r="I306" s="279">
        <v>3487.4833333333336</v>
      </c>
      <c r="J306" s="279">
        <v>3585.9666666666672</v>
      </c>
      <c r="K306" s="277">
        <v>3389</v>
      </c>
      <c r="L306" s="277">
        <v>3195</v>
      </c>
      <c r="M306" s="277">
        <v>6.0607100000000003</v>
      </c>
    </row>
    <row r="307" spans="1:13">
      <c r="A307" s="268">
        <v>297</v>
      </c>
      <c r="B307" s="277" t="s">
        <v>265</v>
      </c>
      <c r="C307" s="278">
        <v>1738.85</v>
      </c>
      <c r="D307" s="279">
        <v>1761.3833333333332</v>
      </c>
      <c r="E307" s="279">
        <v>1690.0166666666664</v>
      </c>
      <c r="F307" s="279">
        <v>1641.1833333333332</v>
      </c>
      <c r="G307" s="279">
        <v>1569.8166666666664</v>
      </c>
      <c r="H307" s="279">
        <v>1810.2166666666665</v>
      </c>
      <c r="I307" s="279">
        <v>1881.5833333333333</v>
      </c>
      <c r="J307" s="279">
        <v>1930.4166666666665</v>
      </c>
      <c r="K307" s="277">
        <v>1832.75</v>
      </c>
      <c r="L307" s="277">
        <v>1712.55</v>
      </c>
      <c r="M307" s="277">
        <v>3.6179899999999998</v>
      </c>
    </row>
    <row r="308" spans="1:13">
      <c r="A308" s="268">
        <v>298</v>
      </c>
      <c r="B308" s="277" t="s">
        <v>137</v>
      </c>
      <c r="C308" s="278">
        <v>1003.55</v>
      </c>
      <c r="D308" s="279">
        <v>1013.9</v>
      </c>
      <c r="E308" s="279">
        <v>985.8</v>
      </c>
      <c r="F308" s="279">
        <v>968.05</v>
      </c>
      <c r="G308" s="279">
        <v>939.94999999999993</v>
      </c>
      <c r="H308" s="279">
        <v>1031.6500000000001</v>
      </c>
      <c r="I308" s="279">
        <v>1059.75</v>
      </c>
      <c r="J308" s="279">
        <v>1077.5</v>
      </c>
      <c r="K308" s="277">
        <v>1042</v>
      </c>
      <c r="L308" s="277">
        <v>996.15</v>
      </c>
      <c r="M308" s="277">
        <v>28.543310000000002</v>
      </c>
    </row>
    <row r="309" spans="1:13">
      <c r="A309" s="268">
        <v>299</v>
      </c>
      <c r="B309" s="277" t="s">
        <v>457</v>
      </c>
      <c r="C309" s="278">
        <v>1430.35</v>
      </c>
      <c r="D309" s="279">
        <v>1436.3999999999999</v>
      </c>
      <c r="E309" s="279">
        <v>1403.9499999999998</v>
      </c>
      <c r="F309" s="279">
        <v>1377.55</v>
      </c>
      <c r="G309" s="279">
        <v>1345.1</v>
      </c>
      <c r="H309" s="279">
        <v>1462.7999999999997</v>
      </c>
      <c r="I309" s="279">
        <v>1495.25</v>
      </c>
      <c r="J309" s="279">
        <v>1521.6499999999996</v>
      </c>
      <c r="K309" s="277">
        <v>1468.85</v>
      </c>
      <c r="L309" s="277">
        <v>1410</v>
      </c>
      <c r="M309" s="277">
        <v>1.31958</v>
      </c>
    </row>
    <row r="310" spans="1:13">
      <c r="A310" s="268">
        <v>300</v>
      </c>
      <c r="B310" s="277" t="s">
        <v>138</v>
      </c>
      <c r="C310" s="278">
        <v>617.29999999999995</v>
      </c>
      <c r="D310" s="279">
        <v>621.4666666666667</v>
      </c>
      <c r="E310" s="279">
        <v>609.93333333333339</v>
      </c>
      <c r="F310" s="279">
        <v>602.56666666666672</v>
      </c>
      <c r="G310" s="279">
        <v>591.03333333333342</v>
      </c>
      <c r="H310" s="279">
        <v>628.83333333333337</v>
      </c>
      <c r="I310" s="279">
        <v>640.36666666666667</v>
      </c>
      <c r="J310" s="279">
        <v>647.73333333333335</v>
      </c>
      <c r="K310" s="277">
        <v>633</v>
      </c>
      <c r="L310" s="277">
        <v>614.1</v>
      </c>
      <c r="M310" s="277">
        <v>37.953069999999997</v>
      </c>
    </row>
    <row r="311" spans="1:13">
      <c r="A311" s="268">
        <v>301</v>
      </c>
      <c r="B311" s="277" t="s">
        <v>139</v>
      </c>
      <c r="C311" s="278">
        <v>125.3</v>
      </c>
      <c r="D311" s="279">
        <v>126.84999999999998</v>
      </c>
      <c r="E311" s="279">
        <v>123.09999999999997</v>
      </c>
      <c r="F311" s="279">
        <v>120.89999999999999</v>
      </c>
      <c r="G311" s="279">
        <v>117.14999999999998</v>
      </c>
      <c r="H311" s="279">
        <v>129.04999999999995</v>
      </c>
      <c r="I311" s="279">
        <v>132.79999999999998</v>
      </c>
      <c r="J311" s="279">
        <v>134.99999999999994</v>
      </c>
      <c r="K311" s="277">
        <v>130.6</v>
      </c>
      <c r="L311" s="277">
        <v>124.65</v>
      </c>
      <c r="M311" s="277">
        <v>60.961889999999997</v>
      </c>
    </row>
    <row r="312" spans="1:13">
      <c r="A312" s="268">
        <v>302</v>
      </c>
      <c r="B312" s="277" t="s">
        <v>319</v>
      </c>
      <c r="C312" s="278">
        <v>10.85</v>
      </c>
      <c r="D312" s="279">
        <v>10.966666666666669</v>
      </c>
      <c r="E312" s="279">
        <v>10.683333333333337</v>
      </c>
      <c r="F312" s="279">
        <v>10.516666666666669</v>
      </c>
      <c r="G312" s="279">
        <v>10.233333333333338</v>
      </c>
      <c r="H312" s="279">
        <v>11.133333333333336</v>
      </c>
      <c r="I312" s="279">
        <v>11.416666666666668</v>
      </c>
      <c r="J312" s="279">
        <v>11.583333333333336</v>
      </c>
      <c r="K312" s="277">
        <v>11.25</v>
      </c>
      <c r="L312" s="277">
        <v>10.8</v>
      </c>
      <c r="M312" s="277">
        <v>9.5279199999999999</v>
      </c>
    </row>
    <row r="313" spans="1:13">
      <c r="A313" s="268">
        <v>303</v>
      </c>
      <c r="B313" s="277" t="s">
        <v>464</v>
      </c>
      <c r="C313" s="278">
        <v>129.4</v>
      </c>
      <c r="D313" s="279">
        <v>131.16666666666666</v>
      </c>
      <c r="E313" s="279">
        <v>124.43333333333331</v>
      </c>
      <c r="F313" s="279">
        <v>119.46666666666665</v>
      </c>
      <c r="G313" s="279">
        <v>112.73333333333331</v>
      </c>
      <c r="H313" s="279">
        <v>136.13333333333333</v>
      </c>
      <c r="I313" s="279">
        <v>142.86666666666667</v>
      </c>
      <c r="J313" s="279">
        <v>147.83333333333331</v>
      </c>
      <c r="K313" s="277">
        <v>137.9</v>
      </c>
      <c r="L313" s="277">
        <v>126.2</v>
      </c>
      <c r="M313" s="277">
        <v>0.82640999999999998</v>
      </c>
    </row>
    <row r="314" spans="1:13">
      <c r="A314" s="268">
        <v>304</v>
      </c>
      <c r="B314" s="277" t="s">
        <v>466</v>
      </c>
      <c r="C314" s="278">
        <v>338.5</v>
      </c>
      <c r="D314" s="279">
        <v>340.16666666666669</v>
      </c>
      <c r="E314" s="279">
        <v>333.33333333333337</v>
      </c>
      <c r="F314" s="279">
        <v>328.16666666666669</v>
      </c>
      <c r="G314" s="279">
        <v>321.33333333333337</v>
      </c>
      <c r="H314" s="279">
        <v>345.33333333333337</v>
      </c>
      <c r="I314" s="279">
        <v>352.16666666666674</v>
      </c>
      <c r="J314" s="279">
        <v>357.33333333333337</v>
      </c>
      <c r="K314" s="277">
        <v>347</v>
      </c>
      <c r="L314" s="277">
        <v>335</v>
      </c>
      <c r="M314" s="277">
        <v>0.43922</v>
      </c>
    </row>
    <row r="315" spans="1:13">
      <c r="A315" s="268">
        <v>305</v>
      </c>
      <c r="B315" s="277" t="s">
        <v>462</v>
      </c>
      <c r="C315" s="278">
        <v>2852.45</v>
      </c>
      <c r="D315" s="279">
        <v>2872.4333333333329</v>
      </c>
      <c r="E315" s="279">
        <v>2830.016666666666</v>
      </c>
      <c r="F315" s="279">
        <v>2807.583333333333</v>
      </c>
      <c r="G315" s="279">
        <v>2765.1666666666661</v>
      </c>
      <c r="H315" s="279">
        <v>2894.8666666666659</v>
      </c>
      <c r="I315" s="279">
        <v>2937.2833333333328</v>
      </c>
      <c r="J315" s="279">
        <v>2959.7166666666658</v>
      </c>
      <c r="K315" s="277">
        <v>2914.85</v>
      </c>
      <c r="L315" s="277">
        <v>2850</v>
      </c>
      <c r="M315" s="277">
        <v>3.6400000000000002E-2</v>
      </c>
    </row>
    <row r="316" spans="1:13">
      <c r="A316" s="268">
        <v>306</v>
      </c>
      <c r="B316" s="277" t="s">
        <v>463</v>
      </c>
      <c r="C316" s="278">
        <v>215.3</v>
      </c>
      <c r="D316" s="279">
        <v>215.76666666666665</v>
      </c>
      <c r="E316" s="279">
        <v>214.5333333333333</v>
      </c>
      <c r="F316" s="279">
        <v>213.76666666666665</v>
      </c>
      <c r="G316" s="279">
        <v>212.5333333333333</v>
      </c>
      <c r="H316" s="279">
        <v>216.5333333333333</v>
      </c>
      <c r="I316" s="279">
        <v>217.76666666666665</v>
      </c>
      <c r="J316" s="279">
        <v>218.5333333333333</v>
      </c>
      <c r="K316" s="277">
        <v>217</v>
      </c>
      <c r="L316" s="277">
        <v>215</v>
      </c>
      <c r="M316" s="277">
        <v>0.17785999999999999</v>
      </c>
    </row>
    <row r="317" spans="1:13">
      <c r="A317" s="268">
        <v>307</v>
      </c>
      <c r="B317" s="277" t="s">
        <v>140</v>
      </c>
      <c r="C317" s="278">
        <v>159.30000000000001</v>
      </c>
      <c r="D317" s="279">
        <v>161.83333333333334</v>
      </c>
      <c r="E317" s="279">
        <v>155.91666666666669</v>
      </c>
      <c r="F317" s="279">
        <v>152.53333333333333</v>
      </c>
      <c r="G317" s="279">
        <v>146.61666666666667</v>
      </c>
      <c r="H317" s="279">
        <v>165.2166666666667</v>
      </c>
      <c r="I317" s="279">
        <v>171.13333333333338</v>
      </c>
      <c r="J317" s="279">
        <v>174.51666666666671</v>
      </c>
      <c r="K317" s="277">
        <v>167.75</v>
      </c>
      <c r="L317" s="277">
        <v>158.44999999999999</v>
      </c>
      <c r="M317" s="277">
        <v>43.072270000000003</v>
      </c>
    </row>
    <row r="318" spans="1:13">
      <c r="A318" s="268">
        <v>308</v>
      </c>
      <c r="B318" s="277" t="s">
        <v>141</v>
      </c>
      <c r="C318" s="278">
        <v>362.85</v>
      </c>
      <c r="D318" s="279">
        <v>363.98333333333335</v>
      </c>
      <c r="E318" s="279">
        <v>358.86666666666667</v>
      </c>
      <c r="F318" s="279">
        <v>354.88333333333333</v>
      </c>
      <c r="G318" s="279">
        <v>349.76666666666665</v>
      </c>
      <c r="H318" s="279">
        <v>367.9666666666667</v>
      </c>
      <c r="I318" s="279">
        <v>373.08333333333337</v>
      </c>
      <c r="J318" s="279">
        <v>377.06666666666672</v>
      </c>
      <c r="K318" s="277">
        <v>369.1</v>
      </c>
      <c r="L318" s="277">
        <v>360</v>
      </c>
      <c r="M318" s="277">
        <v>30.677129999999998</v>
      </c>
    </row>
    <row r="319" spans="1:13">
      <c r="A319" s="268">
        <v>309</v>
      </c>
      <c r="B319" s="277" t="s">
        <v>142</v>
      </c>
      <c r="C319" s="278">
        <v>6892.6</v>
      </c>
      <c r="D319" s="279">
        <v>6933.4000000000005</v>
      </c>
      <c r="E319" s="279">
        <v>6816.9000000000015</v>
      </c>
      <c r="F319" s="279">
        <v>6741.2000000000007</v>
      </c>
      <c r="G319" s="279">
        <v>6624.7000000000016</v>
      </c>
      <c r="H319" s="279">
        <v>7009.1000000000013</v>
      </c>
      <c r="I319" s="279">
        <v>7125.5999999999995</v>
      </c>
      <c r="J319" s="279">
        <v>7201.3000000000011</v>
      </c>
      <c r="K319" s="277">
        <v>7049.9</v>
      </c>
      <c r="L319" s="277">
        <v>6857.7</v>
      </c>
      <c r="M319" s="277">
        <v>6.8132099999999998</v>
      </c>
    </row>
    <row r="320" spans="1:13">
      <c r="A320" s="268">
        <v>310</v>
      </c>
      <c r="B320" s="277" t="s">
        <v>458</v>
      </c>
      <c r="C320" s="278">
        <v>821.35</v>
      </c>
      <c r="D320" s="279">
        <v>839.79999999999984</v>
      </c>
      <c r="E320" s="279">
        <v>789.59999999999968</v>
      </c>
      <c r="F320" s="279">
        <v>757.8499999999998</v>
      </c>
      <c r="G320" s="279">
        <v>707.64999999999964</v>
      </c>
      <c r="H320" s="279">
        <v>871.54999999999973</v>
      </c>
      <c r="I320" s="279">
        <v>921.74999999999977</v>
      </c>
      <c r="J320" s="279">
        <v>953.49999999999977</v>
      </c>
      <c r="K320" s="277">
        <v>890</v>
      </c>
      <c r="L320" s="277">
        <v>808.05</v>
      </c>
      <c r="M320" s="277">
        <v>0.17451</v>
      </c>
    </row>
    <row r="321" spans="1:13">
      <c r="A321" s="268">
        <v>311</v>
      </c>
      <c r="B321" s="277" t="s">
        <v>143</v>
      </c>
      <c r="C321" s="278">
        <v>506.5</v>
      </c>
      <c r="D321" s="279">
        <v>512.13333333333333</v>
      </c>
      <c r="E321" s="279">
        <v>497.26666666666665</v>
      </c>
      <c r="F321" s="279">
        <v>488.0333333333333</v>
      </c>
      <c r="G321" s="279">
        <v>473.16666666666663</v>
      </c>
      <c r="H321" s="279">
        <v>521.36666666666667</v>
      </c>
      <c r="I321" s="279">
        <v>536.23333333333323</v>
      </c>
      <c r="J321" s="279">
        <v>545.4666666666667</v>
      </c>
      <c r="K321" s="277">
        <v>527</v>
      </c>
      <c r="L321" s="277">
        <v>502.9</v>
      </c>
      <c r="M321" s="277">
        <v>11.29763</v>
      </c>
    </row>
    <row r="322" spans="1:13">
      <c r="A322" s="268">
        <v>312</v>
      </c>
      <c r="B322" s="277" t="s">
        <v>472</v>
      </c>
      <c r="C322" s="278">
        <v>1723.85</v>
      </c>
      <c r="D322" s="279">
        <v>1737.95</v>
      </c>
      <c r="E322" s="279">
        <v>1695.9</v>
      </c>
      <c r="F322" s="279">
        <v>1667.95</v>
      </c>
      <c r="G322" s="279">
        <v>1625.9</v>
      </c>
      <c r="H322" s="279">
        <v>1765.9</v>
      </c>
      <c r="I322" s="279">
        <v>1807.9499999999998</v>
      </c>
      <c r="J322" s="279">
        <v>1835.9</v>
      </c>
      <c r="K322" s="277">
        <v>1780</v>
      </c>
      <c r="L322" s="277">
        <v>1710</v>
      </c>
      <c r="M322" s="277">
        <v>1.27966</v>
      </c>
    </row>
    <row r="323" spans="1:13">
      <c r="A323" s="268">
        <v>313</v>
      </c>
      <c r="B323" s="277" t="s">
        <v>468</v>
      </c>
      <c r="C323" s="278">
        <v>1916.75</v>
      </c>
      <c r="D323" s="279">
        <v>1909.2833333333335</v>
      </c>
      <c r="E323" s="279">
        <v>1869.5666666666671</v>
      </c>
      <c r="F323" s="279">
        <v>1822.3833333333334</v>
      </c>
      <c r="G323" s="279">
        <v>1782.666666666667</v>
      </c>
      <c r="H323" s="279">
        <v>1956.4666666666672</v>
      </c>
      <c r="I323" s="279">
        <v>1996.1833333333338</v>
      </c>
      <c r="J323" s="279">
        <v>2043.3666666666672</v>
      </c>
      <c r="K323" s="277">
        <v>1949</v>
      </c>
      <c r="L323" s="277">
        <v>1862.1</v>
      </c>
      <c r="M323" s="277">
        <v>1.3763399999999999</v>
      </c>
    </row>
    <row r="324" spans="1:13">
      <c r="A324" s="268">
        <v>314</v>
      </c>
      <c r="B324" s="277" t="s">
        <v>144</v>
      </c>
      <c r="C324" s="278">
        <v>579.75</v>
      </c>
      <c r="D324" s="279">
        <v>586.73333333333323</v>
      </c>
      <c r="E324" s="279">
        <v>566.11666666666645</v>
      </c>
      <c r="F324" s="279">
        <v>552.48333333333323</v>
      </c>
      <c r="G324" s="279">
        <v>531.86666666666645</v>
      </c>
      <c r="H324" s="279">
        <v>600.36666666666645</v>
      </c>
      <c r="I324" s="279">
        <v>620.98333333333323</v>
      </c>
      <c r="J324" s="279">
        <v>634.61666666666645</v>
      </c>
      <c r="K324" s="277">
        <v>607.35</v>
      </c>
      <c r="L324" s="277">
        <v>573.1</v>
      </c>
      <c r="M324" s="277">
        <v>11.14052</v>
      </c>
    </row>
    <row r="325" spans="1:13">
      <c r="A325" s="268">
        <v>315</v>
      </c>
      <c r="B325" s="277" t="s">
        <v>145</v>
      </c>
      <c r="C325" s="278">
        <v>814.6</v>
      </c>
      <c r="D325" s="279">
        <v>811.86666666666667</v>
      </c>
      <c r="E325" s="279">
        <v>795.73333333333335</v>
      </c>
      <c r="F325" s="279">
        <v>776.86666666666667</v>
      </c>
      <c r="G325" s="279">
        <v>760.73333333333335</v>
      </c>
      <c r="H325" s="279">
        <v>830.73333333333335</v>
      </c>
      <c r="I325" s="279">
        <v>846.86666666666679</v>
      </c>
      <c r="J325" s="279">
        <v>865.73333333333335</v>
      </c>
      <c r="K325" s="277">
        <v>828</v>
      </c>
      <c r="L325" s="277">
        <v>793</v>
      </c>
      <c r="M325" s="277">
        <v>25.93337</v>
      </c>
    </row>
    <row r="326" spans="1:13">
      <c r="A326" s="268">
        <v>316</v>
      </c>
      <c r="B326" s="277" t="s">
        <v>465</v>
      </c>
      <c r="C326" s="278">
        <v>163.30000000000001</v>
      </c>
      <c r="D326" s="279">
        <v>163.16666666666666</v>
      </c>
      <c r="E326" s="279">
        <v>160.63333333333333</v>
      </c>
      <c r="F326" s="279">
        <v>157.96666666666667</v>
      </c>
      <c r="G326" s="279">
        <v>155.43333333333334</v>
      </c>
      <c r="H326" s="279">
        <v>165.83333333333331</v>
      </c>
      <c r="I326" s="279">
        <v>168.36666666666667</v>
      </c>
      <c r="J326" s="279">
        <v>171.0333333333333</v>
      </c>
      <c r="K326" s="277">
        <v>165.7</v>
      </c>
      <c r="L326" s="277">
        <v>160.5</v>
      </c>
      <c r="M326" s="277">
        <v>0.36556</v>
      </c>
    </row>
    <row r="327" spans="1:13">
      <c r="A327" s="268">
        <v>317</v>
      </c>
      <c r="B327" s="277" t="s">
        <v>1975</v>
      </c>
      <c r="C327" s="278">
        <v>176.7</v>
      </c>
      <c r="D327" s="279">
        <v>179.21666666666667</v>
      </c>
      <c r="E327" s="279">
        <v>172.48333333333335</v>
      </c>
      <c r="F327" s="279">
        <v>168.26666666666668</v>
      </c>
      <c r="G327" s="279">
        <v>161.53333333333336</v>
      </c>
      <c r="H327" s="279">
        <v>183.43333333333334</v>
      </c>
      <c r="I327" s="279">
        <v>190.16666666666663</v>
      </c>
      <c r="J327" s="279">
        <v>194.38333333333333</v>
      </c>
      <c r="K327" s="277">
        <v>185.95</v>
      </c>
      <c r="L327" s="277">
        <v>175</v>
      </c>
      <c r="M327" s="277">
        <v>4.56799</v>
      </c>
    </row>
    <row r="328" spans="1:13">
      <c r="A328" s="268">
        <v>318</v>
      </c>
      <c r="B328" s="277" t="s">
        <v>469</v>
      </c>
      <c r="C328" s="278">
        <v>65.55</v>
      </c>
      <c r="D328" s="279">
        <v>66.566666666666663</v>
      </c>
      <c r="E328" s="279">
        <v>64.083333333333329</v>
      </c>
      <c r="F328" s="279">
        <v>62.61666666666666</v>
      </c>
      <c r="G328" s="279">
        <v>60.133333333333326</v>
      </c>
      <c r="H328" s="279">
        <v>68.033333333333331</v>
      </c>
      <c r="I328" s="279">
        <v>70.51666666666668</v>
      </c>
      <c r="J328" s="279">
        <v>71.983333333333334</v>
      </c>
      <c r="K328" s="277">
        <v>69.05</v>
      </c>
      <c r="L328" s="277">
        <v>65.099999999999994</v>
      </c>
      <c r="M328" s="277">
        <v>3.6671399999999998</v>
      </c>
    </row>
    <row r="329" spans="1:13">
      <c r="A329" s="268">
        <v>319</v>
      </c>
      <c r="B329" s="277" t="s">
        <v>470</v>
      </c>
      <c r="C329" s="278">
        <v>328</v>
      </c>
      <c r="D329" s="279">
        <v>330.66666666666669</v>
      </c>
      <c r="E329" s="279">
        <v>319.33333333333337</v>
      </c>
      <c r="F329" s="279">
        <v>310.66666666666669</v>
      </c>
      <c r="G329" s="279">
        <v>299.33333333333337</v>
      </c>
      <c r="H329" s="279">
        <v>339.33333333333337</v>
      </c>
      <c r="I329" s="279">
        <v>350.66666666666674</v>
      </c>
      <c r="J329" s="279">
        <v>359.33333333333337</v>
      </c>
      <c r="K329" s="277">
        <v>342</v>
      </c>
      <c r="L329" s="277">
        <v>322</v>
      </c>
      <c r="M329" s="277">
        <v>0.81506999999999996</v>
      </c>
    </row>
    <row r="330" spans="1:13">
      <c r="A330" s="268">
        <v>320</v>
      </c>
      <c r="B330" s="277" t="s">
        <v>146</v>
      </c>
      <c r="C330" s="278">
        <v>1424.85</v>
      </c>
      <c r="D330" s="279">
        <v>1473.6166666666668</v>
      </c>
      <c r="E330" s="279">
        <v>1362.2333333333336</v>
      </c>
      <c r="F330" s="279">
        <v>1299.6166666666668</v>
      </c>
      <c r="G330" s="279">
        <v>1188.2333333333336</v>
      </c>
      <c r="H330" s="279">
        <v>1536.2333333333336</v>
      </c>
      <c r="I330" s="279">
        <v>1647.6166666666668</v>
      </c>
      <c r="J330" s="279">
        <v>1710.2333333333336</v>
      </c>
      <c r="K330" s="277">
        <v>1585</v>
      </c>
      <c r="L330" s="277">
        <v>1411</v>
      </c>
      <c r="M330" s="277">
        <v>25.303370000000001</v>
      </c>
    </row>
    <row r="331" spans="1:13">
      <c r="A331" s="268">
        <v>321</v>
      </c>
      <c r="B331" s="277" t="s">
        <v>459</v>
      </c>
      <c r="C331" s="278">
        <v>15.85</v>
      </c>
      <c r="D331" s="279">
        <v>16</v>
      </c>
      <c r="E331" s="279">
        <v>15.649999999999999</v>
      </c>
      <c r="F331" s="279">
        <v>15.45</v>
      </c>
      <c r="G331" s="279">
        <v>15.099999999999998</v>
      </c>
      <c r="H331" s="279">
        <v>16.2</v>
      </c>
      <c r="I331" s="279">
        <v>16.55</v>
      </c>
      <c r="J331" s="279">
        <v>16.75</v>
      </c>
      <c r="K331" s="277">
        <v>16.350000000000001</v>
      </c>
      <c r="L331" s="277">
        <v>15.8</v>
      </c>
      <c r="M331" s="277">
        <v>2.9551599999999998</v>
      </c>
    </row>
    <row r="332" spans="1:13">
      <c r="A332" s="268">
        <v>322</v>
      </c>
      <c r="B332" s="277" t="s">
        <v>460</v>
      </c>
      <c r="C332" s="278">
        <v>132.15</v>
      </c>
      <c r="D332" s="279">
        <v>132.11666666666667</v>
      </c>
      <c r="E332" s="279">
        <v>130.83333333333334</v>
      </c>
      <c r="F332" s="279">
        <v>129.51666666666668</v>
      </c>
      <c r="G332" s="279">
        <v>128.23333333333335</v>
      </c>
      <c r="H332" s="279">
        <v>133.43333333333334</v>
      </c>
      <c r="I332" s="279">
        <v>134.71666666666664</v>
      </c>
      <c r="J332" s="279">
        <v>136.03333333333333</v>
      </c>
      <c r="K332" s="277">
        <v>133.4</v>
      </c>
      <c r="L332" s="277">
        <v>130.80000000000001</v>
      </c>
      <c r="M332" s="277">
        <v>1.08992</v>
      </c>
    </row>
    <row r="333" spans="1:13">
      <c r="A333" s="268">
        <v>323</v>
      </c>
      <c r="B333" s="277" t="s">
        <v>147</v>
      </c>
      <c r="C333" s="278">
        <v>105.5</v>
      </c>
      <c r="D333" s="279">
        <v>107.31666666666666</v>
      </c>
      <c r="E333" s="279">
        <v>102.63333333333333</v>
      </c>
      <c r="F333" s="279">
        <v>99.766666666666666</v>
      </c>
      <c r="G333" s="279">
        <v>95.083333333333329</v>
      </c>
      <c r="H333" s="279">
        <v>110.18333333333332</v>
      </c>
      <c r="I333" s="279">
        <v>114.86666666666666</v>
      </c>
      <c r="J333" s="279">
        <v>117.73333333333332</v>
      </c>
      <c r="K333" s="277">
        <v>112</v>
      </c>
      <c r="L333" s="277">
        <v>104.45</v>
      </c>
      <c r="M333" s="277">
        <v>157.26987</v>
      </c>
    </row>
    <row r="334" spans="1:13">
      <c r="A334" s="268">
        <v>324</v>
      </c>
      <c r="B334" s="277" t="s">
        <v>471</v>
      </c>
      <c r="C334" s="278">
        <v>581.75</v>
      </c>
      <c r="D334" s="279">
        <v>587.91666666666663</v>
      </c>
      <c r="E334" s="279">
        <v>568.83333333333326</v>
      </c>
      <c r="F334" s="279">
        <v>555.91666666666663</v>
      </c>
      <c r="G334" s="279">
        <v>536.83333333333326</v>
      </c>
      <c r="H334" s="279">
        <v>600.83333333333326</v>
      </c>
      <c r="I334" s="279">
        <v>619.91666666666652</v>
      </c>
      <c r="J334" s="279">
        <v>632.83333333333326</v>
      </c>
      <c r="K334" s="277">
        <v>607</v>
      </c>
      <c r="L334" s="277">
        <v>575</v>
      </c>
      <c r="M334" s="277">
        <v>0.37680000000000002</v>
      </c>
    </row>
    <row r="335" spans="1:13">
      <c r="A335" s="268">
        <v>325</v>
      </c>
      <c r="B335" s="277" t="s">
        <v>268</v>
      </c>
      <c r="C335" s="278">
        <v>1402.15</v>
      </c>
      <c r="D335" s="279">
        <v>1401.0333333333335</v>
      </c>
      <c r="E335" s="279">
        <v>1357.116666666667</v>
      </c>
      <c r="F335" s="279">
        <v>1312.0833333333335</v>
      </c>
      <c r="G335" s="279">
        <v>1268.166666666667</v>
      </c>
      <c r="H335" s="279">
        <v>1446.0666666666671</v>
      </c>
      <c r="I335" s="279">
        <v>1489.9833333333336</v>
      </c>
      <c r="J335" s="279">
        <v>1535.0166666666671</v>
      </c>
      <c r="K335" s="277">
        <v>1444.95</v>
      </c>
      <c r="L335" s="277">
        <v>1356</v>
      </c>
      <c r="M335" s="277">
        <v>5.2250800000000002</v>
      </c>
    </row>
    <row r="336" spans="1:13">
      <c r="A336" s="268">
        <v>326</v>
      </c>
      <c r="B336" s="277" t="s">
        <v>148</v>
      </c>
      <c r="C336" s="278">
        <v>58454.65</v>
      </c>
      <c r="D336" s="279">
        <v>58617.016666666663</v>
      </c>
      <c r="E336" s="279">
        <v>57987.633333333324</v>
      </c>
      <c r="F336" s="279">
        <v>57520.616666666661</v>
      </c>
      <c r="G336" s="279">
        <v>56891.233333333323</v>
      </c>
      <c r="H336" s="279">
        <v>59084.033333333326</v>
      </c>
      <c r="I336" s="279">
        <v>59713.416666666657</v>
      </c>
      <c r="J336" s="279">
        <v>60180.433333333327</v>
      </c>
      <c r="K336" s="277">
        <v>59246.400000000001</v>
      </c>
      <c r="L336" s="277">
        <v>58150</v>
      </c>
      <c r="M336" s="277">
        <v>9.1120000000000007E-2</v>
      </c>
    </row>
    <row r="337" spans="1:13">
      <c r="A337" s="268">
        <v>327</v>
      </c>
      <c r="B337" s="277" t="s">
        <v>267</v>
      </c>
      <c r="C337" s="278">
        <v>25.35</v>
      </c>
      <c r="D337" s="279">
        <v>25.566666666666666</v>
      </c>
      <c r="E337" s="279">
        <v>25.033333333333331</v>
      </c>
      <c r="F337" s="279">
        <v>24.716666666666665</v>
      </c>
      <c r="G337" s="279">
        <v>24.18333333333333</v>
      </c>
      <c r="H337" s="279">
        <v>25.883333333333333</v>
      </c>
      <c r="I337" s="279">
        <v>26.416666666666671</v>
      </c>
      <c r="J337" s="279">
        <v>26.733333333333334</v>
      </c>
      <c r="K337" s="277">
        <v>26.1</v>
      </c>
      <c r="L337" s="277">
        <v>25.25</v>
      </c>
      <c r="M337" s="277">
        <v>5.1158900000000003</v>
      </c>
    </row>
    <row r="338" spans="1:13">
      <c r="A338" s="268">
        <v>328</v>
      </c>
      <c r="B338" s="277" t="s">
        <v>149</v>
      </c>
      <c r="C338" s="278">
        <v>1152.0999999999999</v>
      </c>
      <c r="D338" s="279">
        <v>1161.7</v>
      </c>
      <c r="E338" s="279">
        <v>1134.4000000000001</v>
      </c>
      <c r="F338" s="279">
        <v>1116.7</v>
      </c>
      <c r="G338" s="279">
        <v>1089.4000000000001</v>
      </c>
      <c r="H338" s="279">
        <v>1179.4000000000001</v>
      </c>
      <c r="I338" s="279">
        <v>1206.6999999999998</v>
      </c>
      <c r="J338" s="279">
        <v>1224.4000000000001</v>
      </c>
      <c r="K338" s="277">
        <v>1189</v>
      </c>
      <c r="L338" s="277">
        <v>1144</v>
      </c>
      <c r="M338" s="277">
        <v>17.769850000000002</v>
      </c>
    </row>
    <row r="339" spans="1:13">
      <c r="A339" s="268">
        <v>329</v>
      </c>
      <c r="B339" s="277" t="s">
        <v>3161</v>
      </c>
      <c r="C339" s="278">
        <v>270.05</v>
      </c>
      <c r="D339" s="279">
        <v>269.7833333333333</v>
      </c>
      <c r="E339" s="279">
        <v>267.31666666666661</v>
      </c>
      <c r="F339" s="279">
        <v>264.58333333333331</v>
      </c>
      <c r="G339" s="279">
        <v>262.11666666666662</v>
      </c>
      <c r="H339" s="279">
        <v>272.51666666666659</v>
      </c>
      <c r="I339" s="279">
        <v>274.98333333333329</v>
      </c>
      <c r="J339" s="279">
        <v>277.71666666666658</v>
      </c>
      <c r="K339" s="277">
        <v>272.25</v>
      </c>
      <c r="L339" s="277">
        <v>267.05</v>
      </c>
      <c r="M339" s="277">
        <v>5.0398399999999999</v>
      </c>
    </row>
    <row r="340" spans="1:13">
      <c r="A340" s="268">
        <v>330</v>
      </c>
      <c r="B340" s="277" t="s">
        <v>269</v>
      </c>
      <c r="C340" s="278">
        <v>876.6</v>
      </c>
      <c r="D340" s="279">
        <v>886.79999999999984</v>
      </c>
      <c r="E340" s="279">
        <v>855.59999999999968</v>
      </c>
      <c r="F340" s="279">
        <v>834.5999999999998</v>
      </c>
      <c r="G340" s="279">
        <v>803.39999999999964</v>
      </c>
      <c r="H340" s="279">
        <v>907.79999999999973</v>
      </c>
      <c r="I340" s="279">
        <v>938.99999999999977</v>
      </c>
      <c r="J340" s="279">
        <v>959.99999999999977</v>
      </c>
      <c r="K340" s="277">
        <v>918</v>
      </c>
      <c r="L340" s="277">
        <v>865.8</v>
      </c>
      <c r="M340" s="277">
        <v>4.4613500000000004</v>
      </c>
    </row>
    <row r="341" spans="1:13">
      <c r="A341" s="268">
        <v>331</v>
      </c>
      <c r="B341" s="277" t="s">
        <v>150</v>
      </c>
      <c r="C341" s="278">
        <v>29.7</v>
      </c>
      <c r="D341" s="279">
        <v>29.816666666666666</v>
      </c>
      <c r="E341" s="279">
        <v>29.383333333333333</v>
      </c>
      <c r="F341" s="279">
        <v>29.066666666666666</v>
      </c>
      <c r="G341" s="279">
        <v>28.633333333333333</v>
      </c>
      <c r="H341" s="279">
        <v>30.133333333333333</v>
      </c>
      <c r="I341" s="279">
        <v>30.566666666666663</v>
      </c>
      <c r="J341" s="279">
        <v>30.883333333333333</v>
      </c>
      <c r="K341" s="277">
        <v>30.25</v>
      </c>
      <c r="L341" s="277">
        <v>29.5</v>
      </c>
      <c r="M341" s="277">
        <v>82.212469999999996</v>
      </c>
    </row>
    <row r="342" spans="1:13">
      <c r="A342" s="268">
        <v>332</v>
      </c>
      <c r="B342" s="277" t="s">
        <v>261</v>
      </c>
      <c r="C342" s="278">
        <v>3607.8</v>
      </c>
      <c r="D342" s="279">
        <v>3647.9333333333329</v>
      </c>
      <c r="E342" s="279">
        <v>3528.8666666666659</v>
      </c>
      <c r="F342" s="279">
        <v>3449.9333333333329</v>
      </c>
      <c r="G342" s="279">
        <v>3330.8666666666659</v>
      </c>
      <c r="H342" s="279">
        <v>3726.8666666666659</v>
      </c>
      <c r="I342" s="279">
        <v>3845.9333333333325</v>
      </c>
      <c r="J342" s="279">
        <v>3924.8666666666659</v>
      </c>
      <c r="K342" s="277">
        <v>3767</v>
      </c>
      <c r="L342" s="277">
        <v>3569</v>
      </c>
      <c r="M342" s="277">
        <v>7.4532299999999996</v>
      </c>
    </row>
    <row r="343" spans="1:13">
      <c r="A343" s="268">
        <v>333</v>
      </c>
      <c r="B343" s="277" t="s">
        <v>478</v>
      </c>
      <c r="C343" s="278">
        <v>2000.7</v>
      </c>
      <c r="D343" s="279">
        <v>2020.5</v>
      </c>
      <c r="E343" s="279">
        <v>1977.1999999999998</v>
      </c>
      <c r="F343" s="279">
        <v>1953.6999999999998</v>
      </c>
      <c r="G343" s="279">
        <v>1910.3999999999996</v>
      </c>
      <c r="H343" s="279">
        <v>2044</v>
      </c>
      <c r="I343" s="279">
        <v>2087.3000000000002</v>
      </c>
      <c r="J343" s="279">
        <v>2110.8000000000002</v>
      </c>
      <c r="K343" s="277">
        <v>2063.8000000000002</v>
      </c>
      <c r="L343" s="277">
        <v>1997</v>
      </c>
      <c r="M343" s="277">
        <v>0.377</v>
      </c>
    </row>
    <row r="344" spans="1:13">
      <c r="A344" s="268">
        <v>334</v>
      </c>
      <c r="B344" s="277" t="s">
        <v>151</v>
      </c>
      <c r="C344" s="278">
        <v>22.45</v>
      </c>
      <c r="D344" s="279">
        <v>22.683333333333334</v>
      </c>
      <c r="E344" s="279">
        <v>22.016666666666666</v>
      </c>
      <c r="F344" s="279">
        <v>21.583333333333332</v>
      </c>
      <c r="G344" s="279">
        <v>20.916666666666664</v>
      </c>
      <c r="H344" s="279">
        <v>23.116666666666667</v>
      </c>
      <c r="I344" s="279">
        <v>23.783333333333331</v>
      </c>
      <c r="J344" s="279">
        <v>24.216666666666669</v>
      </c>
      <c r="K344" s="277">
        <v>23.35</v>
      </c>
      <c r="L344" s="277">
        <v>22.25</v>
      </c>
      <c r="M344" s="277">
        <v>47.542819999999999</v>
      </c>
    </row>
    <row r="345" spans="1:13">
      <c r="A345" s="268">
        <v>335</v>
      </c>
      <c r="B345" s="277" t="s">
        <v>477</v>
      </c>
      <c r="C345" s="278">
        <v>52.95</v>
      </c>
      <c r="D345" s="279">
        <v>53.383333333333333</v>
      </c>
      <c r="E345" s="279">
        <v>51.966666666666669</v>
      </c>
      <c r="F345" s="279">
        <v>50.983333333333334</v>
      </c>
      <c r="G345" s="279">
        <v>49.56666666666667</v>
      </c>
      <c r="H345" s="279">
        <v>54.366666666666667</v>
      </c>
      <c r="I345" s="279">
        <v>55.783333333333339</v>
      </c>
      <c r="J345" s="279">
        <v>56.766666666666666</v>
      </c>
      <c r="K345" s="277">
        <v>54.8</v>
      </c>
      <c r="L345" s="277">
        <v>52.4</v>
      </c>
      <c r="M345" s="277">
        <v>1.15425</v>
      </c>
    </row>
    <row r="346" spans="1:13">
      <c r="A346" s="268">
        <v>336</v>
      </c>
      <c r="B346" s="277" t="s">
        <v>152</v>
      </c>
      <c r="C346" s="278">
        <v>31.05</v>
      </c>
      <c r="D346" s="279">
        <v>31.450000000000003</v>
      </c>
      <c r="E346" s="279">
        <v>30.550000000000004</v>
      </c>
      <c r="F346" s="279">
        <v>30.05</v>
      </c>
      <c r="G346" s="279">
        <v>29.150000000000002</v>
      </c>
      <c r="H346" s="279">
        <v>31.950000000000006</v>
      </c>
      <c r="I346" s="279">
        <v>32.850000000000009</v>
      </c>
      <c r="J346" s="279">
        <v>33.350000000000009</v>
      </c>
      <c r="K346" s="277">
        <v>32.35</v>
      </c>
      <c r="L346" s="277">
        <v>30.95</v>
      </c>
      <c r="M346" s="277">
        <v>67.710549999999998</v>
      </c>
    </row>
    <row r="347" spans="1:13">
      <c r="A347" s="268">
        <v>337</v>
      </c>
      <c r="B347" s="277" t="s">
        <v>473</v>
      </c>
      <c r="C347" s="278">
        <v>520.9</v>
      </c>
      <c r="D347" s="279">
        <v>527.98333333333323</v>
      </c>
      <c r="E347" s="279">
        <v>511.01666666666642</v>
      </c>
      <c r="F347" s="279">
        <v>501.13333333333321</v>
      </c>
      <c r="G347" s="279">
        <v>484.1666666666664</v>
      </c>
      <c r="H347" s="279">
        <v>537.86666666666645</v>
      </c>
      <c r="I347" s="279">
        <v>554.83333333333337</v>
      </c>
      <c r="J347" s="279">
        <v>564.71666666666647</v>
      </c>
      <c r="K347" s="277">
        <v>544.95000000000005</v>
      </c>
      <c r="L347" s="277">
        <v>518.1</v>
      </c>
      <c r="M347" s="277">
        <v>0.62717000000000001</v>
      </c>
    </row>
    <row r="348" spans="1:13">
      <c r="A348" s="268">
        <v>338</v>
      </c>
      <c r="B348" s="277" t="s">
        <v>153</v>
      </c>
      <c r="C348" s="278">
        <v>15602.75</v>
      </c>
      <c r="D348" s="279">
        <v>15650.85</v>
      </c>
      <c r="E348" s="279">
        <v>15513.7</v>
      </c>
      <c r="F348" s="279">
        <v>15424.65</v>
      </c>
      <c r="G348" s="279">
        <v>15287.5</v>
      </c>
      <c r="H348" s="279">
        <v>15739.900000000001</v>
      </c>
      <c r="I348" s="279">
        <v>15877.05</v>
      </c>
      <c r="J348" s="279">
        <v>15966.100000000002</v>
      </c>
      <c r="K348" s="277">
        <v>15788</v>
      </c>
      <c r="L348" s="277">
        <v>15561.8</v>
      </c>
      <c r="M348" s="277">
        <v>0.50244</v>
      </c>
    </row>
    <row r="349" spans="1:13">
      <c r="A349" s="268">
        <v>339</v>
      </c>
      <c r="B349" s="277" t="s">
        <v>476</v>
      </c>
      <c r="C349" s="278">
        <v>31</v>
      </c>
      <c r="D349" s="279">
        <v>31.266666666666666</v>
      </c>
      <c r="E349" s="279">
        <v>30.533333333333331</v>
      </c>
      <c r="F349" s="279">
        <v>30.066666666666666</v>
      </c>
      <c r="G349" s="279">
        <v>29.333333333333332</v>
      </c>
      <c r="H349" s="279">
        <v>31.733333333333331</v>
      </c>
      <c r="I349" s="279">
        <v>32.466666666666669</v>
      </c>
      <c r="J349" s="279">
        <v>32.93333333333333</v>
      </c>
      <c r="K349" s="277">
        <v>32</v>
      </c>
      <c r="L349" s="277">
        <v>30.8</v>
      </c>
      <c r="M349" s="277">
        <v>2.3267500000000001</v>
      </c>
    </row>
    <row r="350" spans="1:13">
      <c r="A350" s="268">
        <v>340</v>
      </c>
      <c r="B350" s="277" t="s">
        <v>475</v>
      </c>
      <c r="C350" s="278">
        <v>348.35</v>
      </c>
      <c r="D350" s="279">
        <v>351.11666666666662</v>
      </c>
      <c r="E350" s="279">
        <v>343.23333333333323</v>
      </c>
      <c r="F350" s="279">
        <v>338.11666666666662</v>
      </c>
      <c r="G350" s="279">
        <v>330.23333333333323</v>
      </c>
      <c r="H350" s="279">
        <v>356.23333333333323</v>
      </c>
      <c r="I350" s="279">
        <v>364.11666666666656</v>
      </c>
      <c r="J350" s="279">
        <v>369.23333333333323</v>
      </c>
      <c r="K350" s="277">
        <v>359</v>
      </c>
      <c r="L350" s="277">
        <v>346</v>
      </c>
      <c r="M350" s="277">
        <v>0.35088000000000003</v>
      </c>
    </row>
    <row r="351" spans="1:13">
      <c r="A351" s="268">
        <v>341</v>
      </c>
      <c r="B351" s="277" t="s">
        <v>270</v>
      </c>
      <c r="C351" s="278">
        <v>19.75</v>
      </c>
      <c r="D351" s="279">
        <v>19.866666666666664</v>
      </c>
      <c r="E351" s="279">
        <v>19.583333333333329</v>
      </c>
      <c r="F351" s="279">
        <v>19.416666666666664</v>
      </c>
      <c r="G351" s="279">
        <v>19.133333333333329</v>
      </c>
      <c r="H351" s="279">
        <v>20.033333333333328</v>
      </c>
      <c r="I351" s="279">
        <v>20.316666666666666</v>
      </c>
      <c r="J351" s="279">
        <v>20.483333333333327</v>
      </c>
      <c r="K351" s="277">
        <v>20.149999999999999</v>
      </c>
      <c r="L351" s="277">
        <v>19.7</v>
      </c>
      <c r="M351" s="277">
        <v>23.41282</v>
      </c>
    </row>
    <row r="352" spans="1:13">
      <c r="A352" s="268">
        <v>342</v>
      </c>
      <c r="B352" s="277" t="s">
        <v>283</v>
      </c>
      <c r="C352" s="278">
        <v>101.1</v>
      </c>
      <c r="D352" s="279">
        <v>102.10000000000001</v>
      </c>
      <c r="E352" s="279">
        <v>99.200000000000017</v>
      </c>
      <c r="F352" s="279">
        <v>97.300000000000011</v>
      </c>
      <c r="G352" s="279">
        <v>94.40000000000002</v>
      </c>
      <c r="H352" s="279">
        <v>104.00000000000001</v>
      </c>
      <c r="I352" s="279">
        <v>106.90000000000002</v>
      </c>
      <c r="J352" s="279">
        <v>108.80000000000001</v>
      </c>
      <c r="K352" s="277">
        <v>105</v>
      </c>
      <c r="L352" s="277">
        <v>100.2</v>
      </c>
      <c r="M352" s="277">
        <v>1.9918100000000001</v>
      </c>
    </row>
    <row r="353" spans="1:13">
      <c r="A353" s="268">
        <v>343</v>
      </c>
      <c r="B353" s="277" t="s">
        <v>479</v>
      </c>
      <c r="C353" s="278">
        <v>1309.9000000000001</v>
      </c>
      <c r="D353" s="279">
        <v>1313.7333333333333</v>
      </c>
      <c r="E353" s="279">
        <v>1302.9666666666667</v>
      </c>
      <c r="F353" s="279">
        <v>1296.0333333333333</v>
      </c>
      <c r="G353" s="279">
        <v>1285.2666666666667</v>
      </c>
      <c r="H353" s="279">
        <v>1320.6666666666667</v>
      </c>
      <c r="I353" s="279">
        <v>1331.4333333333336</v>
      </c>
      <c r="J353" s="279">
        <v>1338.3666666666668</v>
      </c>
      <c r="K353" s="277">
        <v>1324.5</v>
      </c>
      <c r="L353" s="277">
        <v>1306.8</v>
      </c>
      <c r="M353" s="277">
        <v>8.2040000000000002E-2</v>
      </c>
    </row>
    <row r="354" spans="1:13">
      <c r="A354" s="268">
        <v>344</v>
      </c>
      <c r="B354" s="277" t="s">
        <v>474</v>
      </c>
      <c r="C354" s="278">
        <v>49.45</v>
      </c>
      <c r="D354" s="279">
        <v>49.75</v>
      </c>
      <c r="E354" s="279">
        <v>49.05</v>
      </c>
      <c r="F354" s="279">
        <v>48.65</v>
      </c>
      <c r="G354" s="279">
        <v>47.949999999999996</v>
      </c>
      <c r="H354" s="279">
        <v>50.15</v>
      </c>
      <c r="I354" s="279">
        <v>50.85</v>
      </c>
      <c r="J354" s="279">
        <v>51.25</v>
      </c>
      <c r="K354" s="277">
        <v>50.45</v>
      </c>
      <c r="L354" s="277">
        <v>49.35</v>
      </c>
      <c r="M354" s="277">
        <v>2.3509799999999998</v>
      </c>
    </row>
    <row r="355" spans="1:13">
      <c r="A355" s="268">
        <v>345</v>
      </c>
      <c r="B355" s="277" t="s">
        <v>155</v>
      </c>
      <c r="C355" s="278">
        <v>80.75</v>
      </c>
      <c r="D355" s="279">
        <v>81.05</v>
      </c>
      <c r="E355" s="279">
        <v>79.599999999999994</v>
      </c>
      <c r="F355" s="279">
        <v>78.45</v>
      </c>
      <c r="G355" s="279">
        <v>77</v>
      </c>
      <c r="H355" s="279">
        <v>82.199999999999989</v>
      </c>
      <c r="I355" s="279">
        <v>83.65</v>
      </c>
      <c r="J355" s="279">
        <v>84.799999999999983</v>
      </c>
      <c r="K355" s="277">
        <v>82.5</v>
      </c>
      <c r="L355" s="277">
        <v>79.900000000000006</v>
      </c>
      <c r="M355" s="277">
        <v>68.750159999999994</v>
      </c>
    </row>
    <row r="356" spans="1:13">
      <c r="A356" s="268">
        <v>346</v>
      </c>
      <c r="B356" s="277" t="s">
        <v>156</v>
      </c>
      <c r="C356" s="278">
        <v>79</v>
      </c>
      <c r="D356" s="279">
        <v>79.333333333333329</v>
      </c>
      <c r="E356" s="279">
        <v>78.166666666666657</v>
      </c>
      <c r="F356" s="279">
        <v>77.333333333333329</v>
      </c>
      <c r="G356" s="279">
        <v>76.166666666666657</v>
      </c>
      <c r="H356" s="279">
        <v>80.166666666666657</v>
      </c>
      <c r="I356" s="279">
        <v>81.333333333333314</v>
      </c>
      <c r="J356" s="279">
        <v>82.166666666666657</v>
      </c>
      <c r="K356" s="277">
        <v>80.5</v>
      </c>
      <c r="L356" s="277">
        <v>78.5</v>
      </c>
      <c r="M356" s="277">
        <v>201.07632000000001</v>
      </c>
    </row>
    <row r="357" spans="1:13">
      <c r="A357" s="268">
        <v>347</v>
      </c>
      <c r="B357" s="277" t="s">
        <v>271</v>
      </c>
      <c r="C357" s="278">
        <v>386.2</v>
      </c>
      <c r="D357" s="279">
        <v>387.7</v>
      </c>
      <c r="E357" s="279">
        <v>380.45</v>
      </c>
      <c r="F357" s="279">
        <v>374.7</v>
      </c>
      <c r="G357" s="279">
        <v>367.45</v>
      </c>
      <c r="H357" s="279">
        <v>393.45</v>
      </c>
      <c r="I357" s="279">
        <v>400.7</v>
      </c>
      <c r="J357" s="279">
        <v>406.45</v>
      </c>
      <c r="K357" s="277">
        <v>394.95</v>
      </c>
      <c r="L357" s="277">
        <v>381.95</v>
      </c>
      <c r="M357" s="277">
        <v>1.76396</v>
      </c>
    </row>
    <row r="358" spans="1:13">
      <c r="A358" s="268">
        <v>348</v>
      </c>
      <c r="B358" s="277" t="s">
        <v>272</v>
      </c>
      <c r="C358" s="278">
        <v>3207.65</v>
      </c>
      <c r="D358" s="279">
        <v>3219.5499999999997</v>
      </c>
      <c r="E358" s="279">
        <v>3138.0999999999995</v>
      </c>
      <c r="F358" s="279">
        <v>3068.5499999999997</v>
      </c>
      <c r="G358" s="279">
        <v>2987.0999999999995</v>
      </c>
      <c r="H358" s="279">
        <v>3289.0999999999995</v>
      </c>
      <c r="I358" s="279">
        <v>3370.5499999999993</v>
      </c>
      <c r="J358" s="279">
        <v>3440.0999999999995</v>
      </c>
      <c r="K358" s="277">
        <v>3301</v>
      </c>
      <c r="L358" s="277">
        <v>3150</v>
      </c>
      <c r="M358" s="277">
        <v>4.4659500000000003</v>
      </c>
    </row>
    <row r="359" spans="1:13">
      <c r="A359" s="268">
        <v>349</v>
      </c>
      <c r="B359" s="277" t="s">
        <v>157</v>
      </c>
      <c r="C359" s="278">
        <v>84.95</v>
      </c>
      <c r="D359" s="279">
        <v>84.816666666666663</v>
      </c>
      <c r="E359" s="279">
        <v>84.133333333333326</v>
      </c>
      <c r="F359" s="279">
        <v>83.316666666666663</v>
      </c>
      <c r="G359" s="279">
        <v>82.633333333333326</v>
      </c>
      <c r="H359" s="279">
        <v>85.633333333333326</v>
      </c>
      <c r="I359" s="279">
        <v>86.316666666666663</v>
      </c>
      <c r="J359" s="279">
        <v>87.133333333333326</v>
      </c>
      <c r="K359" s="277">
        <v>85.5</v>
      </c>
      <c r="L359" s="277">
        <v>84</v>
      </c>
      <c r="M359" s="277">
        <v>6.6578600000000003</v>
      </c>
    </row>
    <row r="360" spans="1:13">
      <c r="A360" s="268">
        <v>350</v>
      </c>
      <c r="B360" s="277" t="s">
        <v>480</v>
      </c>
      <c r="C360" s="278">
        <v>64.849999999999994</v>
      </c>
      <c r="D360" s="279">
        <v>64.75</v>
      </c>
      <c r="E360" s="279">
        <v>63.5</v>
      </c>
      <c r="F360" s="279">
        <v>62.15</v>
      </c>
      <c r="G360" s="279">
        <v>60.9</v>
      </c>
      <c r="H360" s="279">
        <v>66.099999999999994</v>
      </c>
      <c r="I360" s="279">
        <v>67.349999999999994</v>
      </c>
      <c r="J360" s="279">
        <v>68.7</v>
      </c>
      <c r="K360" s="277">
        <v>66</v>
      </c>
      <c r="L360" s="277">
        <v>63.4</v>
      </c>
      <c r="M360" s="277">
        <v>0.85928000000000004</v>
      </c>
    </row>
    <row r="361" spans="1:13">
      <c r="A361" s="268">
        <v>351</v>
      </c>
      <c r="B361" s="277" t="s">
        <v>158</v>
      </c>
      <c r="C361" s="278">
        <v>66.05</v>
      </c>
      <c r="D361" s="279">
        <v>66.75</v>
      </c>
      <c r="E361" s="279">
        <v>65</v>
      </c>
      <c r="F361" s="279">
        <v>63.95</v>
      </c>
      <c r="G361" s="279">
        <v>62.2</v>
      </c>
      <c r="H361" s="279">
        <v>67.8</v>
      </c>
      <c r="I361" s="279">
        <v>69.55</v>
      </c>
      <c r="J361" s="279">
        <v>70.599999999999994</v>
      </c>
      <c r="K361" s="277">
        <v>68.5</v>
      </c>
      <c r="L361" s="277">
        <v>65.7</v>
      </c>
      <c r="M361" s="277">
        <v>173.34496999999999</v>
      </c>
    </row>
    <row r="362" spans="1:13">
      <c r="A362" s="268">
        <v>352</v>
      </c>
      <c r="B362" s="277" t="s">
        <v>481</v>
      </c>
      <c r="C362" s="278">
        <v>57.35</v>
      </c>
      <c r="D362" s="279">
        <v>57.916666666666664</v>
      </c>
      <c r="E362" s="279">
        <v>56.43333333333333</v>
      </c>
      <c r="F362" s="279">
        <v>55.516666666666666</v>
      </c>
      <c r="G362" s="279">
        <v>54.033333333333331</v>
      </c>
      <c r="H362" s="279">
        <v>58.833333333333329</v>
      </c>
      <c r="I362" s="279">
        <v>60.316666666666663</v>
      </c>
      <c r="J362" s="279">
        <v>61.233333333333327</v>
      </c>
      <c r="K362" s="277">
        <v>59.4</v>
      </c>
      <c r="L362" s="277">
        <v>57</v>
      </c>
      <c r="M362" s="277">
        <v>2.3987699999999998</v>
      </c>
    </row>
    <row r="363" spans="1:13">
      <c r="A363" s="268">
        <v>353</v>
      </c>
      <c r="B363" s="277" t="s">
        <v>482</v>
      </c>
      <c r="C363" s="278">
        <v>192.8</v>
      </c>
      <c r="D363" s="279">
        <v>192.36666666666667</v>
      </c>
      <c r="E363" s="279">
        <v>190.28333333333336</v>
      </c>
      <c r="F363" s="279">
        <v>187.76666666666668</v>
      </c>
      <c r="G363" s="279">
        <v>185.68333333333337</v>
      </c>
      <c r="H363" s="279">
        <v>194.88333333333335</v>
      </c>
      <c r="I363" s="279">
        <v>196.96666666666667</v>
      </c>
      <c r="J363" s="279">
        <v>199.48333333333335</v>
      </c>
      <c r="K363" s="277">
        <v>194.45</v>
      </c>
      <c r="L363" s="277">
        <v>189.85</v>
      </c>
      <c r="M363" s="277">
        <v>2.8868</v>
      </c>
    </row>
    <row r="364" spans="1:13">
      <c r="A364" s="268">
        <v>354</v>
      </c>
      <c r="B364" s="277" t="s">
        <v>483</v>
      </c>
      <c r="C364" s="278">
        <v>190.7</v>
      </c>
      <c r="D364" s="279">
        <v>192.30000000000004</v>
      </c>
      <c r="E364" s="279">
        <v>187.20000000000007</v>
      </c>
      <c r="F364" s="279">
        <v>183.70000000000005</v>
      </c>
      <c r="G364" s="279">
        <v>178.60000000000008</v>
      </c>
      <c r="H364" s="279">
        <v>195.80000000000007</v>
      </c>
      <c r="I364" s="279">
        <v>200.90000000000003</v>
      </c>
      <c r="J364" s="279">
        <v>204.40000000000006</v>
      </c>
      <c r="K364" s="277">
        <v>197.4</v>
      </c>
      <c r="L364" s="277">
        <v>188.8</v>
      </c>
      <c r="M364" s="277">
        <v>0.59460000000000002</v>
      </c>
    </row>
    <row r="365" spans="1:13">
      <c r="A365" s="268">
        <v>355</v>
      </c>
      <c r="B365" s="277" t="s">
        <v>159</v>
      </c>
      <c r="C365" s="278">
        <v>20175.349999999999</v>
      </c>
      <c r="D365" s="279">
        <v>20349.483333333334</v>
      </c>
      <c r="E365" s="279">
        <v>19841.116666666669</v>
      </c>
      <c r="F365" s="279">
        <v>19506.883333333335</v>
      </c>
      <c r="G365" s="279">
        <v>18998.51666666667</v>
      </c>
      <c r="H365" s="279">
        <v>20683.716666666667</v>
      </c>
      <c r="I365" s="279">
        <v>21192.083333333328</v>
      </c>
      <c r="J365" s="279">
        <v>21526.316666666666</v>
      </c>
      <c r="K365" s="277">
        <v>20857.849999999999</v>
      </c>
      <c r="L365" s="277">
        <v>20015.25</v>
      </c>
      <c r="M365" s="277">
        <v>0.39626</v>
      </c>
    </row>
    <row r="366" spans="1:13">
      <c r="A366" s="268">
        <v>356</v>
      </c>
      <c r="B366" s="277" t="s">
        <v>160</v>
      </c>
      <c r="C366" s="278">
        <v>1251.45</v>
      </c>
      <c r="D366" s="279">
        <v>1269.8166666666666</v>
      </c>
      <c r="E366" s="279">
        <v>1226.6333333333332</v>
      </c>
      <c r="F366" s="279">
        <v>1201.8166666666666</v>
      </c>
      <c r="G366" s="279">
        <v>1158.6333333333332</v>
      </c>
      <c r="H366" s="279">
        <v>1294.6333333333332</v>
      </c>
      <c r="I366" s="279">
        <v>1337.8166666666666</v>
      </c>
      <c r="J366" s="279">
        <v>1362.6333333333332</v>
      </c>
      <c r="K366" s="277">
        <v>1313</v>
      </c>
      <c r="L366" s="277">
        <v>1245</v>
      </c>
      <c r="M366" s="277">
        <v>10.20424</v>
      </c>
    </row>
    <row r="367" spans="1:13">
      <c r="A367" s="268">
        <v>357</v>
      </c>
      <c r="B367" s="277" t="s">
        <v>488</v>
      </c>
      <c r="C367" s="278">
        <v>1290.25</v>
      </c>
      <c r="D367" s="279">
        <v>1313.7333333333333</v>
      </c>
      <c r="E367" s="279">
        <v>1236.8666666666668</v>
      </c>
      <c r="F367" s="279">
        <v>1183.4833333333333</v>
      </c>
      <c r="G367" s="279">
        <v>1106.6166666666668</v>
      </c>
      <c r="H367" s="279">
        <v>1367.1166666666668</v>
      </c>
      <c r="I367" s="279">
        <v>1443.9833333333331</v>
      </c>
      <c r="J367" s="279">
        <v>1497.3666666666668</v>
      </c>
      <c r="K367" s="277">
        <v>1390.6</v>
      </c>
      <c r="L367" s="277">
        <v>1260.3499999999999</v>
      </c>
      <c r="M367" s="277">
        <v>4.9243899999999998</v>
      </c>
    </row>
    <row r="368" spans="1:13">
      <c r="A368" s="268">
        <v>358</v>
      </c>
      <c r="B368" s="277" t="s">
        <v>161</v>
      </c>
      <c r="C368" s="278">
        <v>218.15</v>
      </c>
      <c r="D368" s="279">
        <v>216.65</v>
      </c>
      <c r="E368" s="279">
        <v>212.9</v>
      </c>
      <c r="F368" s="279">
        <v>207.65</v>
      </c>
      <c r="G368" s="279">
        <v>203.9</v>
      </c>
      <c r="H368" s="279">
        <v>221.9</v>
      </c>
      <c r="I368" s="279">
        <v>225.65</v>
      </c>
      <c r="J368" s="279">
        <v>230.9</v>
      </c>
      <c r="K368" s="277">
        <v>220.4</v>
      </c>
      <c r="L368" s="277">
        <v>211.4</v>
      </c>
      <c r="M368" s="277">
        <v>70.85127</v>
      </c>
    </row>
    <row r="369" spans="1:13">
      <c r="A369" s="268">
        <v>359</v>
      </c>
      <c r="B369" s="277" t="s">
        <v>162</v>
      </c>
      <c r="C369" s="278">
        <v>84.7</v>
      </c>
      <c r="D369" s="279">
        <v>85.316666666666663</v>
      </c>
      <c r="E369" s="279">
        <v>83.633333333333326</v>
      </c>
      <c r="F369" s="279">
        <v>82.566666666666663</v>
      </c>
      <c r="G369" s="279">
        <v>80.883333333333326</v>
      </c>
      <c r="H369" s="279">
        <v>86.383333333333326</v>
      </c>
      <c r="I369" s="279">
        <v>88.066666666666663</v>
      </c>
      <c r="J369" s="279">
        <v>89.133333333333326</v>
      </c>
      <c r="K369" s="277">
        <v>87</v>
      </c>
      <c r="L369" s="277">
        <v>84.25</v>
      </c>
      <c r="M369" s="277">
        <v>35.053460000000001</v>
      </c>
    </row>
    <row r="370" spans="1:13">
      <c r="A370" s="268">
        <v>360</v>
      </c>
      <c r="B370" s="277" t="s">
        <v>275</v>
      </c>
      <c r="C370" s="278">
        <v>4967.8999999999996</v>
      </c>
      <c r="D370" s="279">
        <v>4969.3</v>
      </c>
      <c r="E370" s="279">
        <v>4928.6000000000004</v>
      </c>
      <c r="F370" s="279">
        <v>4889.3</v>
      </c>
      <c r="G370" s="279">
        <v>4848.6000000000004</v>
      </c>
      <c r="H370" s="279">
        <v>5008.6000000000004</v>
      </c>
      <c r="I370" s="279">
        <v>5049.2999999999993</v>
      </c>
      <c r="J370" s="279">
        <v>5088.6000000000004</v>
      </c>
      <c r="K370" s="277">
        <v>5010</v>
      </c>
      <c r="L370" s="277">
        <v>4930</v>
      </c>
      <c r="M370" s="277">
        <v>0.39268999999999998</v>
      </c>
    </row>
    <row r="371" spans="1:13">
      <c r="A371" s="268">
        <v>361</v>
      </c>
      <c r="B371" s="277" t="s">
        <v>277</v>
      </c>
      <c r="C371" s="278">
        <v>10074.1</v>
      </c>
      <c r="D371" s="279">
        <v>10060.816666666666</v>
      </c>
      <c r="E371" s="279">
        <v>9986.6333333333314</v>
      </c>
      <c r="F371" s="279">
        <v>9899.1666666666661</v>
      </c>
      <c r="G371" s="279">
        <v>9824.9833333333318</v>
      </c>
      <c r="H371" s="279">
        <v>10148.283333333331</v>
      </c>
      <c r="I371" s="279">
        <v>10222.466666666665</v>
      </c>
      <c r="J371" s="279">
        <v>10309.933333333331</v>
      </c>
      <c r="K371" s="277">
        <v>10135</v>
      </c>
      <c r="L371" s="277">
        <v>9973.35</v>
      </c>
      <c r="M371" s="277">
        <v>8.3919999999999995E-2</v>
      </c>
    </row>
    <row r="372" spans="1:13">
      <c r="A372" s="268">
        <v>362</v>
      </c>
      <c r="B372" s="277" t="s">
        <v>494</v>
      </c>
      <c r="C372" s="278">
        <v>5095.3500000000004</v>
      </c>
      <c r="D372" s="279">
        <v>5129.5166666666664</v>
      </c>
      <c r="E372" s="279">
        <v>5045.833333333333</v>
      </c>
      <c r="F372" s="279">
        <v>4996.3166666666666</v>
      </c>
      <c r="G372" s="279">
        <v>4912.6333333333332</v>
      </c>
      <c r="H372" s="279">
        <v>5179.0333333333328</v>
      </c>
      <c r="I372" s="279">
        <v>5262.7166666666672</v>
      </c>
      <c r="J372" s="279">
        <v>5312.2333333333327</v>
      </c>
      <c r="K372" s="277">
        <v>5213.2</v>
      </c>
      <c r="L372" s="277">
        <v>5080</v>
      </c>
      <c r="M372" s="277">
        <v>9.1179999999999997E-2</v>
      </c>
    </row>
    <row r="373" spans="1:13">
      <c r="A373" s="268">
        <v>363</v>
      </c>
      <c r="B373" s="277" t="s">
        <v>489</v>
      </c>
      <c r="C373" s="278">
        <v>130.9</v>
      </c>
      <c r="D373" s="279">
        <v>132.58333333333334</v>
      </c>
      <c r="E373" s="279">
        <v>127.41666666666669</v>
      </c>
      <c r="F373" s="279">
        <v>123.93333333333334</v>
      </c>
      <c r="G373" s="279">
        <v>118.76666666666668</v>
      </c>
      <c r="H373" s="279">
        <v>136.06666666666669</v>
      </c>
      <c r="I373" s="279">
        <v>141.23333333333338</v>
      </c>
      <c r="J373" s="279">
        <v>144.7166666666667</v>
      </c>
      <c r="K373" s="277">
        <v>137.75</v>
      </c>
      <c r="L373" s="277">
        <v>129.1</v>
      </c>
      <c r="M373" s="277">
        <v>17.165130000000001</v>
      </c>
    </row>
    <row r="374" spans="1:13">
      <c r="A374" s="268">
        <v>364</v>
      </c>
      <c r="B374" s="277" t="s">
        <v>490</v>
      </c>
      <c r="C374" s="278">
        <v>563.15</v>
      </c>
      <c r="D374" s="279">
        <v>571.9</v>
      </c>
      <c r="E374" s="279">
        <v>545</v>
      </c>
      <c r="F374" s="279">
        <v>526.85</v>
      </c>
      <c r="G374" s="279">
        <v>499.95000000000005</v>
      </c>
      <c r="H374" s="279">
        <v>590.04999999999995</v>
      </c>
      <c r="I374" s="279">
        <v>616.94999999999982</v>
      </c>
      <c r="J374" s="279">
        <v>635.09999999999991</v>
      </c>
      <c r="K374" s="277">
        <v>598.79999999999995</v>
      </c>
      <c r="L374" s="277">
        <v>553.75</v>
      </c>
      <c r="M374" s="277">
        <v>5.7764800000000003</v>
      </c>
    </row>
    <row r="375" spans="1:13">
      <c r="A375" s="268">
        <v>365</v>
      </c>
      <c r="B375" s="277" t="s">
        <v>163</v>
      </c>
      <c r="C375" s="278">
        <v>1476.45</v>
      </c>
      <c r="D375" s="279">
        <v>1482.8666666666668</v>
      </c>
      <c r="E375" s="279">
        <v>1462.7333333333336</v>
      </c>
      <c r="F375" s="279">
        <v>1449.0166666666669</v>
      </c>
      <c r="G375" s="279">
        <v>1428.8833333333337</v>
      </c>
      <c r="H375" s="279">
        <v>1496.5833333333335</v>
      </c>
      <c r="I375" s="279">
        <v>1516.7166666666667</v>
      </c>
      <c r="J375" s="279">
        <v>1530.4333333333334</v>
      </c>
      <c r="K375" s="277">
        <v>1503</v>
      </c>
      <c r="L375" s="277">
        <v>1469.15</v>
      </c>
      <c r="M375" s="277">
        <v>6.4988000000000001</v>
      </c>
    </row>
    <row r="376" spans="1:13">
      <c r="A376" s="268">
        <v>366</v>
      </c>
      <c r="B376" s="277" t="s">
        <v>273</v>
      </c>
      <c r="C376" s="278">
        <v>2023.65</v>
      </c>
      <c r="D376" s="279">
        <v>2027.6333333333332</v>
      </c>
      <c r="E376" s="279">
        <v>2005.2666666666664</v>
      </c>
      <c r="F376" s="279">
        <v>1986.8833333333332</v>
      </c>
      <c r="G376" s="279">
        <v>1964.5166666666664</v>
      </c>
      <c r="H376" s="279">
        <v>2046.0166666666664</v>
      </c>
      <c r="I376" s="279">
        <v>2068.3833333333332</v>
      </c>
      <c r="J376" s="279">
        <v>2086.7666666666664</v>
      </c>
      <c r="K376" s="277">
        <v>2050</v>
      </c>
      <c r="L376" s="277">
        <v>2009.25</v>
      </c>
      <c r="M376" s="277">
        <v>2.24675</v>
      </c>
    </row>
    <row r="377" spans="1:13">
      <c r="A377" s="268">
        <v>367</v>
      </c>
      <c r="B377" s="277" t="s">
        <v>164</v>
      </c>
      <c r="C377" s="278">
        <v>27.7</v>
      </c>
      <c r="D377" s="279">
        <v>27.916666666666668</v>
      </c>
      <c r="E377" s="279">
        <v>27.283333333333335</v>
      </c>
      <c r="F377" s="279">
        <v>26.866666666666667</v>
      </c>
      <c r="G377" s="279">
        <v>26.233333333333334</v>
      </c>
      <c r="H377" s="279">
        <v>28.333333333333336</v>
      </c>
      <c r="I377" s="279">
        <v>28.966666666666669</v>
      </c>
      <c r="J377" s="279">
        <v>29.383333333333336</v>
      </c>
      <c r="K377" s="277">
        <v>28.55</v>
      </c>
      <c r="L377" s="277">
        <v>27.5</v>
      </c>
      <c r="M377" s="277">
        <v>183.54893000000001</v>
      </c>
    </row>
    <row r="378" spans="1:13">
      <c r="A378" s="268">
        <v>368</v>
      </c>
      <c r="B378" s="277" t="s">
        <v>274</v>
      </c>
      <c r="C378" s="278">
        <v>363.4</v>
      </c>
      <c r="D378" s="279">
        <v>365.0333333333333</v>
      </c>
      <c r="E378" s="279">
        <v>358.56666666666661</v>
      </c>
      <c r="F378" s="279">
        <v>353.73333333333329</v>
      </c>
      <c r="G378" s="279">
        <v>347.26666666666659</v>
      </c>
      <c r="H378" s="279">
        <v>369.86666666666662</v>
      </c>
      <c r="I378" s="279">
        <v>376.33333333333331</v>
      </c>
      <c r="J378" s="279">
        <v>381.16666666666663</v>
      </c>
      <c r="K378" s="277">
        <v>371.5</v>
      </c>
      <c r="L378" s="277">
        <v>360.2</v>
      </c>
      <c r="M378" s="277">
        <v>3.47566</v>
      </c>
    </row>
    <row r="379" spans="1:13">
      <c r="A379" s="268">
        <v>369</v>
      </c>
      <c r="B379" s="277" t="s">
        <v>485</v>
      </c>
      <c r="C379" s="278">
        <v>165.75</v>
      </c>
      <c r="D379" s="279">
        <v>165.21666666666667</v>
      </c>
      <c r="E379" s="279">
        <v>162.58333333333334</v>
      </c>
      <c r="F379" s="279">
        <v>159.41666666666669</v>
      </c>
      <c r="G379" s="279">
        <v>156.78333333333336</v>
      </c>
      <c r="H379" s="279">
        <v>168.38333333333333</v>
      </c>
      <c r="I379" s="279">
        <v>171.01666666666665</v>
      </c>
      <c r="J379" s="279">
        <v>174.18333333333331</v>
      </c>
      <c r="K379" s="277">
        <v>167.85</v>
      </c>
      <c r="L379" s="277">
        <v>162.05000000000001</v>
      </c>
      <c r="M379" s="277">
        <v>3.9650599999999998</v>
      </c>
    </row>
    <row r="380" spans="1:13">
      <c r="A380" s="268">
        <v>370</v>
      </c>
      <c r="B380" s="277" t="s">
        <v>491</v>
      </c>
      <c r="C380" s="278">
        <v>802.15</v>
      </c>
      <c r="D380" s="279">
        <v>806.18333333333339</v>
      </c>
      <c r="E380" s="279">
        <v>796.86666666666679</v>
      </c>
      <c r="F380" s="279">
        <v>791.58333333333337</v>
      </c>
      <c r="G380" s="279">
        <v>782.26666666666677</v>
      </c>
      <c r="H380" s="279">
        <v>811.46666666666681</v>
      </c>
      <c r="I380" s="279">
        <v>820.78333333333342</v>
      </c>
      <c r="J380" s="279">
        <v>826.06666666666683</v>
      </c>
      <c r="K380" s="277">
        <v>815.5</v>
      </c>
      <c r="L380" s="277">
        <v>800.9</v>
      </c>
      <c r="M380" s="277">
        <v>1.1516500000000001</v>
      </c>
    </row>
    <row r="381" spans="1:13">
      <c r="A381" s="268">
        <v>371</v>
      </c>
      <c r="B381" s="277" t="s">
        <v>2223</v>
      </c>
      <c r="C381" s="278">
        <v>485.9</v>
      </c>
      <c r="D381" s="279">
        <v>485.63333333333338</v>
      </c>
      <c r="E381" s="279">
        <v>476.26666666666677</v>
      </c>
      <c r="F381" s="279">
        <v>466.63333333333338</v>
      </c>
      <c r="G381" s="279">
        <v>457.26666666666677</v>
      </c>
      <c r="H381" s="279">
        <v>495.26666666666677</v>
      </c>
      <c r="I381" s="279">
        <v>504.63333333333344</v>
      </c>
      <c r="J381" s="279">
        <v>514.26666666666677</v>
      </c>
      <c r="K381" s="277">
        <v>495</v>
      </c>
      <c r="L381" s="277">
        <v>476</v>
      </c>
      <c r="M381" s="277">
        <v>0.99097000000000002</v>
      </c>
    </row>
    <row r="382" spans="1:13">
      <c r="A382" s="268">
        <v>372</v>
      </c>
      <c r="B382" s="277" t="s">
        <v>165</v>
      </c>
      <c r="C382" s="278">
        <v>155.75</v>
      </c>
      <c r="D382" s="279">
        <v>155.79999999999998</v>
      </c>
      <c r="E382" s="279">
        <v>154.54999999999995</v>
      </c>
      <c r="F382" s="279">
        <v>153.34999999999997</v>
      </c>
      <c r="G382" s="279">
        <v>152.09999999999994</v>
      </c>
      <c r="H382" s="279">
        <v>156.99999999999997</v>
      </c>
      <c r="I382" s="279">
        <v>158.25000000000003</v>
      </c>
      <c r="J382" s="279">
        <v>159.44999999999999</v>
      </c>
      <c r="K382" s="277">
        <v>157.05000000000001</v>
      </c>
      <c r="L382" s="277">
        <v>154.6</v>
      </c>
      <c r="M382" s="277">
        <v>87.395139999999998</v>
      </c>
    </row>
    <row r="383" spans="1:13">
      <c r="A383" s="268">
        <v>373</v>
      </c>
      <c r="B383" s="277" t="s">
        <v>492</v>
      </c>
      <c r="C383" s="278">
        <v>73.7</v>
      </c>
      <c r="D383" s="279">
        <v>74.8</v>
      </c>
      <c r="E383" s="279">
        <v>72.149999999999991</v>
      </c>
      <c r="F383" s="279">
        <v>70.599999999999994</v>
      </c>
      <c r="G383" s="279">
        <v>67.949999999999989</v>
      </c>
      <c r="H383" s="279">
        <v>76.349999999999994</v>
      </c>
      <c r="I383" s="279">
        <v>79</v>
      </c>
      <c r="J383" s="279">
        <v>80.55</v>
      </c>
      <c r="K383" s="277">
        <v>77.45</v>
      </c>
      <c r="L383" s="277">
        <v>73.25</v>
      </c>
      <c r="M383" s="277">
        <v>7.05802</v>
      </c>
    </row>
    <row r="384" spans="1:13">
      <c r="A384" s="268">
        <v>374</v>
      </c>
      <c r="B384" s="277" t="s">
        <v>276</v>
      </c>
      <c r="C384" s="278">
        <v>247.95</v>
      </c>
      <c r="D384" s="279">
        <v>251.88333333333333</v>
      </c>
      <c r="E384" s="279">
        <v>240.26666666666665</v>
      </c>
      <c r="F384" s="279">
        <v>232.58333333333331</v>
      </c>
      <c r="G384" s="279">
        <v>220.96666666666664</v>
      </c>
      <c r="H384" s="279">
        <v>259.56666666666666</v>
      </c>
      <c r="I384" s="279">
        <v>271.18333333333334</v>
      </c>
      <c r="J384" s="279">
        <v>278.86666666666667</v>
      </c>
      <c r="K384" s="277">
        <v>263.5</v>
      </c>
      <c r="L384" s="277">
        <v>244.2</v>
      </c>
      <c r="M384" s="277">
        <v>10.789339999999999</v>
      </c>
    </row>
    <row r="385" spans="1:13">
      <c r="A385" s="268">
        <v>375</v>
      </c>
      <c r="B385" s="277" t="s">
        <v>493</v>
      </c>
      <c r="C385" s="278">
        <v>66.849999999999994</v>
      </c>
      <c r="D385" s="279">
        <v>67.149999999999991</v>
      </c>
      <c r="E385" s="279">
        <v>65.649999999999977</v>
      </c>
      <c r="F385" s="279">
        <v>64.449999999999989</v>
      </c>
      <c r="G385" s="279">
        <v>62.949999999999974</v>
      </c>
      <c r="H385" s="279">
        <v>68.34999999999998</v>
      </c>
      <c r="I385" s="279">
        <v>69.850000000000009</v>
      </c>
      <c r="J385" s="279">
        <v>71.049999999999983</v>
      </c>
      <c r="K385" s="277">
        <v>68.650000000000006</v>
      </c>
      <c r="L385" s="277">
        <v>65.95</v>
      </c>
      <c r="M385" s="277">
        <v>3.2486299999999999</v>
      </c>
    </row>
    <row r="386" spans="1:13">
      <c r="A386" s="268">
        <v>376</v>
      </c>
      <c r="B386" s="277" t="s">
        <v>486</v>
      </c>
      <c r="C386" s="278">
        <v>47.35</v>
      </c>
      <c r="D386" s="279">
        <v>47.699999999999996</v>
      </c>
      <c r="E386" s="279">
        <v>46.79999999999999</v>
      </c>
      <c r="F386" s="279">
        <v>46.249999999999993</v>
      </c>
      <c r="G386" s="279">
        <v>45.349999999999987</v>
      </c>
      <c r="H386" s="279">
        <v>48.249999999999993</v>
      </c>
      <c r="I386" s="279">
        <v>49.15</v>
      </c>
      <c r="J386" s="279">
        <v>49.699999999999996</v>
      </c>
      <c r="K386" s="277">
        <v>48.6</v>
      </c>
      <c r="L386" s="277">
        <v>47.15</v>
      </c>
      <c r="M386" s="277">
        <v>7.17828</v>
      </c>
    </row>
    <row r="387" spans="1:13">
      <c r="A387" s="268">
        <v>377</v>
      </c>
      <c r="B387" s="277" t="s">
        <v>166</v>
      </c>
      <c r="C387" s="278">
        <v>1204.45</v>
      </c>
      <c r="D387" s="279">
        <v>1221</v>
      </c>
      <c r="E387" s="279">
        <v>1173.05</v>
      </c>
      <c r="F387" s="279">
        <v>1141.6499999999999</v>
      </c>
      <c r="G387" s="279">
        <v>1093.6999999999998</v>
      </c>
      <c r="H387" s="279">
        <v>1252.4000000000001</v>
      </c>
      <c r="I387" s="279">
        <v>1300.3499999999999</v>
      </c>
      <c r="J387" s="279">
        <v>1331.7500000000002</v>
      </c>
      <c r="K387" s="277">
        <v>1268.95</v>
      </c>
      <c r="L387" s="277">
        <v>1189.5999999999999</v>
      </c>
      <c r="M387" s="277">
        <v>14.801629999999999</v>
      </c>
    </row>
    <row r="388" spans="1:13">
      <c r="A388" s="268">
        <v>378</v>
      </c>
      <c r="B388" s="277" t="s">
        <v>278</v>
      </c>
      <c r="C388" s="278">
        <v>409.9</v>
      </c>
      <c r="D388" s="279">
        <v>410.64999999999992</v>
      </c>
      <c r="E388" s="279">
        <v>404.89999999999986</v>
      </c>
      <c r="F388" s="279">
        <v>399.89999999999992</v>
      </c>
      <c r="G388" s="279">
        <v>394.14999999999986</v>
      </c>
      <c r="H388" s="279">
        <v>415.64999999999986</v>
      </c>
      <c r="I388" s="279">
        <v>421.4</v>
      </c>
      <c r="J388" s="279">
        <v>426.39999999999986</v>
      </c>
      <c r="K388" s="277">
        <v>416.4</v>
      </c>
      <c r="L388" s="277">
        <v>405.65</v>
      </c>
      <c r="M388" s="277">
        <v>0.94874000000000003</v>
      </c>
    </row>
    <row r="389" spans="1:13">
      <c r="A389" s="268">
        <v>379</v>
      </c>
      <c r="B389" s="277" t="s">
        <v>496</v>
      </c>
      <c r="C389" s="278">
        <v>417.55</v>
      </c>
      <c r="D389" s="279">
        <v>416.25</v>
      </c>
      <c r="E389" s="279">
        <v>403.95</v>
      </c>
      <c r="F389" s="279">
        <v>390.34999999999997</v>
      </c>
      <c r="G389" s="279">
        <v>378.04999999999995</v>
      </c>
      <c r="H389" s="279">
        <v>429.85</v>
      </c>
      <c r="I389" s="279">
        <v>442.15</v>
      </c>
      <c r="J389" s="279">
        <v>455.75000000000006</v>
      </c>
      <c r="K389" s="277">
        <v>428.55</v>
      </c>
      <c r="L389" s="277">
        <v>402.65</v>
      </c>
      <c r="M389" s="277">
        <v>4.9164899999999996</v>
      </c>
    </row>
    <row r="390" spans="1:13">
      <c r="A390" s="268">
        <v>380</v>
      </c>
      <c r="B390" s="277" t="s">
        <v>498</v>
      </c>
      <c r="C390" s="278">
        <v>94.55</v>
      </c>
      <c r="D390" s="279">
        <v>95.683333333333337</v>
      </c>
      <c r="E390" s="279">
        <v>92.866666666666674</v>
      </c>
      <c r="F390" s="279">
        <v>91.183333333333337</v>
      </c>
      <c r="G390" s="279">
        <v>88.366666666666674</v>
      </c>
      <c r="H390" s="279">
        <v>97.366666666666674</v>
      </c>
      <c r="I390" s="279">
        <v>100.18333333333334</v>
      </c>
      <c r="J390" s="279">
        <v>101.86666666666667</v>
      </c>
      <c r="K390" s="277">
        <v>98.5</v>
      </c>
      <c r="L390" s="277">
        <v>94</v>
      </c>
      <c r="M390" s="277">
        <v>7.6885500000000002</v>
      </c>
    </row>
    <row r="391" spans="1:13">
      <c r="A391" s="268">
        <v>381</v>
      </c>
      <c r="B391" s="277" t="s">
        <v>279</v>
      </c>
      <c r="C391" s="278">
        <v>444.95</v>
      </c>
      <c r="D391" s="279">
        <v>446.98333333333335</v>
      </c>
      <c r="E391" s="279">
        <v>441.9666666666667</v>
      </c>
      <c r="F391" s="279">
        <v>438.98333333333335</v>
      </c>
      <c r="G391" s="279">
        <v>433.9666666666667</v>
      </c>
      <c r="H391" s="279">
        <v>449.9666666666667</v>
      </c>
      <c r="I391" s="279">
        <v>454.98333333333335</v>
      </c>
      <c r="J391" s="279">
        <v>457.9666666666667</v>
      </c>
      <c r="K391" s="277">
        <v>452</v>
      </c>
      <c r="L391" s="277">
        <v>444</v>
      </c>
      <c r="M391" s="277">
        <v>0.6492</v>
      </c>
    </row>
    <row r="392" spans="1:13">
      <c r="A392" s="268">
        <v>382</v>
      </c>
      <c r="B392" s="277" t="s">
        <v>499</v>
      </c>
      <c r="C392" s="278">
        <v>270.89999999999998</v>
      </c>
      <c r="D392" s="279">
        <v>271.91666666666663</v>
      </c>
      <c r="E392" s="279">
        <v>264.38333333333327</v>
      </c>
      <c r="F392" s="279">
        <v>257.86666666666662</v>
      </c>
      <c r="G392" s="279">
        <v>250.33333333333326</v>
      </c>
      <c r="H392" s="279">
        <v>278.43333333333328</v>
      </c>
      <c r="I392" s="279">
        <v>285.96666666666658</v>
      </c>
      <c r="J392" s="279">
        <v>292.48333333333329</v>
      </c>
      <c r="K392" s="277">
        <v>279.45</v>
      </c>
      <c r="L392" s="277">
        <v>265.39999999999998</v>
      </c>
      <c r="M392" s="277">
        <v>8.4553999999999991</v>
      </c>
    </row>
    <row r="393" spans="1:13">
      <c r="A393" s="268">
        <v>383</v>
      </c>
      <c r="B393" s="277" t="s">
        <v>167</v>
      </c>
      <c r="C393" s="278">
        <v>759.6</v>
      </c>
      <c r="D393" s="279">
        <v>765.66666666666663</v>
      </c>
      <c r="E393" s="279">
        <v>749.5333333333333</v>
      </c>
      <c r="F393" s="279">
        <v>739.4666666666667</v>
      </c>
      <c r="G393" s="279">
        <v>723.33333333333337</v>
      </c>
      <c r="H393" s="279">
        <v>775.73333333333323</v>
      </c>
      <c r="I393" s="279">
        <v>791.86666666666667</v>
      </c>
      <c r="J393" s="279">
        <v>801.93333333333317</v>
      </c>
      <c r="K393" s="277">
        <v>781.8</v>
      </c>
      <c r="L393" s="277">
        <v>755.6</v>
      </c>
      <c r="M393" s="277">
        <v>7.5641999999999996</v>
      </c>
    </row>
    <row r="394" spans="1:13">
      <c r="A394" s="268">
        <v>384</v>
      </c>
      <c r="B394" s="277" t="s">
        <v>501</v>
      </c>
      <c r="C394" s="278">
        <v>1262.9000000000001</v>
      </c>
      <c r="D394" s="279">
        <v>1266.9333333333334</v>
      </c>
      <c r="E394" s="279">
        <v>1243.8666666666668</v>
      </c>
      <c r="F394" s="279">
        <v>1224.8333333333335</v>
      </c>
      <c r="G394" s="279">
        <v>1201.7666666666669</v>
      </c>
      <c r="H394" s="279">
        <v>1285.9666666666667</v>
      </c>
      <c r="I394" s="279">
        <v>1309.0333333333333</v>
      </c>
      <c r="J394" s="279">
        <v>1328.0666666666666</v>
      </c>
      <c r="K394" s="277">
        <v>1290</v>
      </c>
      <c r="L394" s="277">
        <v>1247.9000000000001</v>
      </c>
      <c r="M394" s="277">
        <v>4.7039999999999998E-2</v>
      </c>
    </row>
    <row r="395" spans="1:13">
      <c r="A395" s="268">
        <v>385</v>
      </c>
      <c r="B395" s="277" t="s">
        <v>502</v>
      </c>
      <c r="C395" s="278">
        <v>272.2</v>
      </c>
      <c r="D395" s="279">
        <v>274.86666666666667</v>
      </c>
      <c r="E395" s="279">
        <v>267.93333333333334</v>
      </c>
      <c r="F395" s="279">
        <v>263.66666666666669</v>
      </c>
      <c r="G395" s="279">
        <v>256.73333333333335</v>
      </c>
      <c r="H395" s="279">
        <v>279.13333333333333</v>
      </c>
      <c r="I395" s="279">
        <v>286.06666666666672</v>
      </c>
      <c r="J395" s="279">
        <v>290.33333333333331</v>
      </c>
      <c r="K395" s="277">
        <v>281.8</v>
      </c>
      <c r="L395" s="277">
        <v>270.60000000000002</v>
      </c>
      <c r="M395" s="277">
        <v>4.5778699999999999</v>
      </c>
    </row>
    <row r="396" spans="1:13">
      <c r="A396" s="268">
        <v>386</v>
      </c>
      <c r="B396" s="277" t="s">
        <v>168</v>
      </c>
      <c r="C396" s="278">
        <v>167</v>
      </c>
      <c r="D396" s="279">
        <v>169.76666666666668</v>
      </c>
      <c r="E396" s="279">
        <v>163.43333333333337</v>
      </c>
      <c r="F396" s="279">
        <v>159.86666666666667</v>
      </c>
      <c r="G396" s="279">
        <v>153.53333333333336</v>
      </c>
      <c r="H396" s="279">
        <v>173.33333333333337</v>
      </c>
      <c r="I396" s="279">
        <v>179.66666666666669</v>
      </c>
      <c r="J396" s="279">
        <v>183.23333333333338</v>
      </c>
      <c r="K396" s="277">
        <v>176.1</v>
      </c>
      <c r="L396" s="277">
        <v>166.2</v>
      </c>
      <c r="M396" s="277">
        <v>125.80825</v>
      </c>
    </row>
    <row r="397" spans="1:13">
      <c r="A397" s="268">
        <v>387</v>
      </c>
      <c r="B397" s="277" t="s">
        <v>500</v>
      </c>
      <c r="C397" s="278">
        <v>43.2</v>
      </c>
      <c r="D397" s="279">
        <v>43.5</v>
      </c>
      <c r="E397" s="279">
        <v>42.75</v>
      </c>
      <c r="F397" s="279">
        <v>42.3</v>
      </c>
      <c r="G397" s="279">
        <v>41.55</v>
      </c>
      <c r="H397" s="279">
        <v>43.95</v>
      </c>
      <c r="I397" s="279">
        <v>44.7</v>
      </c>
      <c r="J397" s="279">
        <v>45.150000000000006</v>
      </c>
      <c r="K397" s="277">
        <v>44.25</v>
      </c>
      <c r="L397" s="277">
        <v>43.05</v>
      </c>
      <c r="M397" s="277">
        <v>4.5917700000000004</v>
      </c>
    </row>
    <row r="398" spans="1:13">
      <c r="A398" s="268">
        <v>388</v>
      </c>
      <c r="B398" s="277" t="s">
        <v>169</v>
      </c>
      <c r="C398" s="278">
        <v>93.45</v>
      </c>
      <c r="D398" s="279">
        <v>94.45</v>
      </c>
      <c r="E398" s="279">
        <v>92.100000000000009</v>
      </c>
      <c r="F398" s="279">
        <v>90.75</v>
      </c>
      <c r="G398" s="279">
        <v>88.4</v>
      </c>
      <c r="H398" s="279">
        <v>95.800000000000011</v>
      </c>
      <c r="I398" s="279">
        <v>98.15</v>
      </c>
      <c r="J398" s="279">
        <v>99.500000000000014</v>
      </c>
      <c r="K398" s="277">
        <v>96.8</v>
      </c>
      <c r="L398" s="277">
        <v>93.1</v>
      </c>
      <c r="M398" s="277">
        <v>53.98507</v>
      </c>
    </row>
    <row r="399" spans="1:13">
      <c r="A399" s="268">
        <v>389</v>
      </c>
      <c r="B399" s="277" t="s">
        <v>503</v>
      </c>
      <c r="C399" s="278">
        <v>120.6</v>
      </c>
      <c r="D399" s="279">
        <v>122.03333333333335</v>
      </c>
      <c r="E399" s="279">
        <v>116.66666666666669</v>
      </c>
      <c r="F399" s="279">
        <v>112.73333333333333</v>
      </c>
      <c r="G399" s="279">
        <v>107.36666666666667</v>
      </c>
      <c r="H399" s="279">
        <v>125.9666666666667</v>
      </c>
      <c r="I399" s="279">
        <v>131.33333333333334</v>
      </c>
      <c r="J399" s="279">
        <v>135.26666666666671</v>
      </c>
      <c r="K399" s="277">
        <v>127.4</v>
      </c>
      <c r="L399" s="277">
        <v>118.1</v>
      </c>
      <c r="M399" s="277">
        <v>13.399279999999999</v>
      </c>
    </row>
    <row r="400" spans="1:13">
      <c r="A400" s="268">
        <v>390</v>
      </c>
      <c r="B400" s="277" t="s">
        <v>504</v>
      </c>
      <c r="C400" s="278">
        <v>661.9</v>
      </c>
      <c r="D400" s="279">
        <v>662.30000000000007</v>
      </c>
      <c r="E400" s="279">
        <v>649.60000000000014</v>
      </c>
      <c r="F400" s="279">
        <v>637.30000000000007</v>
      </c>
      <c r="G400" s="279">
        <v>624.60000000000014</v>
      </c>
      <c r="H400" s="279">
        <v>674.60000000000014</v>
      </c>
      <c r="I400" s="279">
        <v>687.30000000000018</v>
      </c>
      <c r="J400" s="279">
        <v>699.60000000000014</v>
      </c>
      <c r="K400" s="277">
        <v>675</v>
      </c>
      <c r="L400" s="277">
        <v>650</v>
      </c>
      <c r="M400" s="277">
        <v>1.2477499999999999</v>
      </c>
    </row>
    <row r="401" spans="1:13">
      <c r="A401" s="268">
        <v>391</v>
      </c>
      <c r="B401" s="277" t="s">
        <v>170</v>
      </c>
      <c r="C401" s="278">
        <v>2206.5</v>
      </c>
      <c r="D401" s="279">
        <v>2230.5</v>
      </c>
      <c r="E401" s="279">
        <v>2171</v>
      </c>
      <c r="F401" s="279">
        <v>2135.5</v>
      </c>
      <c r="G401" s="279">
        <v>2076</v>
      </c>
      <c r="H401" s="279">
        <v>2266</v>
      </c>
      <c r="I401" s="279">
        <v>2325.5</v>
      </c>
      <c r="J401" s="279">
        <v>2361</v>
      </c>
      <c r="K401" s="277">
        <v>2290</v>
      </c>
      <c r="L401" s="277">
        <v>2195</v>
      </c>
      <c r="M401" s="277">
        <v>92.46893</v>
      </c>
    </row>
    <row r="402" spans="1:13">
      <c r="A402" s="268">
        <v>392</v>
      </c>
      <c r="B402" s="277" t="s">
        <v>519</v>
      </c>
      <c r="C402" s="278">
        <v>9.9</v>
      </c>
      <c r="D402" s="279">
        <v>9.7000000000000011</v>
      </c>
      <c r="E402" s="279">
        <v>9.5000000000000018</v>
      </c>
      <c r="F402" s="279">
        <v>9.1000000000000014</v>
      </c>
      <c r="G402" s="279">
        <v>8.9000000000000021</v>
      </c>
      <c r="H402" s="279">
        <v>10.100000000000001</v>
      </c>
      <c r="I402" s="279">
        <v>10.3</v>
      </c>
      <c r="J402" s="279">
        <v>10.700000000000001</v>
      </c>
      <c r="K402" s="277">
        <v>9.9</v>
      </c>
      <c r="L402" s="277">
        <v>9.3000000000000007</v>
      </c>
      <c r="M402" s="277">
        <v>20.230170000000001</v>
      </c>
    </row>
    <row r="403" spans="1:13">
      <c r="A403" s="268">
        <v>393</v>
      </c>
      <c r="B403" s="277" t="s">
        <v>508</v>
      </c>
      <c r="C403" s="278">
        <v>187.75</v>
      </c>
      <c r="D403" s="279">
        <v>190.66666666666666</v>
      </c>
      <c r="E403" s="279">
        <v>182.58333333333331</v>
      </c>
      <c r="F403" s="279">
        <v>177.41666666666666</v>
      </c>
      <c r="G403" s="279">
        <v>169.33333333333331</v>
      </c>
      <c r="H403" s="279">
        <v>195.83333333333331</v>
      </c>
      <c r="I403" s="279">
        <v>203.91666666666663</v>
      </c>
      <c r="J403" s="279">
        <v>209.08333333333331</v>
      </c>
      <c r="K403" s="277">
        <v>198.75</v>
      </c>
      <c r="L403" s="277">
        <v>185.5</v>
      </c>
      <c r="M403" s="277">
        <v>3.2388300000000001</v>
      </c>
    </row>
    <row r="404" spans="1:13">
      <c r="A404" s="268">
        <v>394</v>
      </c>
      <c r="B404" s="277" t="s">
        <v>495</v>
      </c>
      <c r="C404" s="278">
        <v>238.95</v>
      </c>
      <c r="D404" s="279">
        <v>239.79999999999998</v>
      </c>
      <c r="E404" s="279">
        <v>237.14999999999998</v>
      </c>
      <c r="F404" s="279">
        <v>235.35</v>
      </c>
      <c r="G404" s="279">
        <v>232.7</v>
      </c>
      <c r="H404" s="279">
        <v>241.59999999999997</v>
      </c>
      <c r="I404" s="279">
        <v>244.25</v>
      </c>
      <c r="J404" s="279">
        <v>246.04999999999995</v>
      </c>
      <c r="K404" s="277">
        <v>242.45</v>
      </c>
      <c r="L404" s="277">
        <v>238</v>
      </c>
      <c r="M404" s="277">
        <v>0.98394000000000004</v>
      </c>
    </row>
    <row r="405" spans="1:13">
      <c r="A405" s="268">
        <v>395</v>
      </c>
      <c r="B405" s="277" t="s">
        <v>512</v>
      </c>
      <c r="C405" s="278">
        <v>48.8</v>
      </c>
      <c r="D405" s="279">
        <v>49.266666666666659</v>
      </c>
      <c r="E405" s="279">
        <v>48.133333333333319</v>
      </c>
      <c r="F405" s="279">
        <v>47.466666666666661</v>
      </c>
      <c r="G405" s="279">
        <v>46.333333333333321</v>
      </c>
      <c r="H405" s="279">
        <v>49.933333333333316</v>
      </c>
      <c r="I405" s="279">
        <v>51.066666666666656</v>
      </c>
      <c r="J405" s="279">
        <v>51.733333333333313</v>
      </c>
      <c r="K405" s="277">
        <v>50.4</v>
      </c>
      <c r="L405" s="277">
        <v>48.6</v>
      </c>
      <c r="M405" s="277">
        <v>1.70878</v>
      </c>
    </row>
    <row r="406" spans="1:13">
      <c r="A406" s="268">
        <v>396</v>
      </c>
      <c r="B406" s="277" t="s">
        <v>171</v>
      </c>
      <c r="C406" s="278">
        <v>32.799999999999997</v>
      </c>
      <c r="D406" s="279">
        <v>33.083333333333336</v>
      </c>
      <c r="E406" s="279">
        <v>32.366666666666674</v>
      </c>
      <c r="F406" s="279">
        <v>31.933333333333337</v>
      </c>
      <c r="G406" s="279">
        <v>31.216666666666676</v>
      </c>
      <c r="H406" s="279">
        <v>33.516666666666673</v>
      </c>
      <c r="I406" s="279">
        <v>34.233333333333327</v>
      </c>
      <c r="J406" s="279">
        <v>34.666666666666671</v>
      </c>
      <c r="K406" s="277">
        <v>33.799999999999997</v>
      </c>
      <c r="L406" s="277">
        <v>32.65</v>
      </c>
      <c r="M406" s="277">
        <v>134.54688999999999</v>
      </c>
    </row>
    <row r="407" spans="1:13">
      <c r="A407" s="268">
        <v>397</v>
      </c>
      <c r="B407" s="277" t="s">
        <v>513</v>
      </c>
      <c r="C407" s="278">
        <v>8605.0499999999993</v>
      </c>
      <c r="D407" s="279">
        <v>8573.65</v>
      </c>
      <c r="E407" s="279">
        <v>8504.9</v>
      </c>
      <c r="F407" s="279">
        <v>8404.75</v>
      </c>
      <c r="G407" s="279">
        <v>8336</v>
      </c>
      <c r="H407" s="279">
        <v>8673.7999999999993</v>
      </c>
      <c r="I407" s="279">
        <v>8742.5499999999993</v>
      </c>
      <c r="J407" s="279">
        <v>8842.6999999999989</v>
      </c>
      <c r="K407" s="277">
        <v>8642.4</v>
      </c>
      <c r="L407" s="277">
        <v>8473.5</v>
      </c>
      <c r="M407" s="277">
        <v>0.14509</v>
      </c>
    </row>
    <row r="408" spans="1:13">
      <c r="A408" s="268">
        <v>398</v>
      </c>
      <c r="B408" s="277" t="s">
        <v>3523</v>
      </c>
      <c r="C408" s="278">
        <v>900.2</v>
      </c>
      <c r="D408" s="279">
        <v>902.23333333333323</v>
      </c>
      <c r="E408" s="279">
        <v>885.71666666666647</v>
      </c>
      <c r="F408" s="279">
        <v>871.23333333333323</v>
      </c>
      <c r="G408" s="279">
        <v>854.71666666666647</v>
      </c>
      <c r="H408" s="279">
        <v>916.71666666666647</v>
      </c>
      <c r="I408" s="279">
        <v>933.23333333333312</v>
      </c>
      <c r="J408" s="279">
        <v>947.71666666666647</v>
      </c>
      <c r="K408" s="277">
        <v>918.75</v>
      </c>
      <c r="L408" s="277">
        <v>887.75</v>
      </c>
      <c r="M408" s="277">
        <v>37.991419999999998</v>
      </c>
    </row>
    <row r="409" spans="1:13">
      <c r="A409" s="268">
        <v>399</v>
      </c>
      <c r="B409" s="277" t="s">
        <v>280</v>
      </c>
      <c r="C409" s="278">
        <v>804.75</v>
      </c>
      <c r="D409" s="279">
        <v>809.43333333333339</v>
      </c>
      <c r="E409" s="279">
        <v>797.06666666666683</v>
      </c>
      <c r="F409" s="279">
        <v>789.38333333333344</v>
      </c>
      <c r="G409" s="279">
        <v>777.01666666666688</v>
      </c>
      <c r="H409" s="279">
        <v>817.11666666666679</v>
      </c>
      <c r="I409" s="279">
        <v>829.48333333333335</v>
      </c>
      <c r="J409" s="279">
        <v>837.16666666666674</v>
      </c>
      <c r="K409" s="277">
        <v>821.8</v>
      </c>
      <c r="L409" s="277">
        <v>801.75</v>
      </c>
      <c r="M409" s="277">
        <v>19.2057</v>
      </c>
    </row>
    <row r="410" spans="1:13">
      <c r="A410" s="268">
        <v>400</v>
      </c>
      <c r="B410" s="277" t="s">
        <v>172</v>
      </c>
      <c r="C410" s="278">
        <v>192.85</v>
      </c>
      <c r="D410" s="279">
        <v>195.78333333333333</v>
      </c>
      <c r="E410" s="279">
        <v>189.06666666666666</v>
      </c>
      <c r="F410" s="279">
        <v>185.28333333333333</v>
      </c>
      <c r="G410" s="279">
        <v>178.56666666666666</v>
      </c>
      <c r="H410" s="279">
        <v>199.56666666666666</v>
      </c>
      <c r="I410" s="279">
        <v>206.2833333333333</v>
      </c>
      <c r="J410" s="279">
        <v>210.06666666666666</v>
      </c>
      <c r="K410" s="277">
        <v>202.5</v>
      </c>
      <c r="L410" s="277">
        <v>192</v>
      </c>
      <c r="M410" s="277">
        <v>491.84944000000002</v>
      </c>
    </row>
    <row r="411" spans="1:13">
      <c r="A411" s="268">
        <v>401</v>
      </c>
      <c r="B411" s="277" t="s">
        <v>514</v>
      </c>
      <c r="C411" s="278">
        <v>3502.1</v>
      </c>
      <c r="D411" s="279">
        <v>3515.3666666666668</v>
      </c>
      <c r="E411" s="279">
        <v>3471.7333333333336</v>
      </c>
      <c r="F411" s="279">
        <v>3441.3666666666668</v>
      </c>
      <c r="G411" s="279">
        <v>3397.7333333333336</v>
      </c>
      <c r="H411" s="279">
        <v>3545.7333333333336</v>
      </c>
      <c r="I411" s="279">
        <v>3589.3666666666668</v>
      </c>
      <c r="J411" s="279">
        <v>3619.7333333333336</v>
      </c>
      <c r="K411" s="277">
        <v>3559</v>
      </c>
      <c r="L411" s="277">
        <v>3485</v>
      </c>
      <c r="M411" s="277">
        <v>1.4120000000000001E-2</v>
      </c>
    </row>
    <row r="412" spans="1:13">
      <c r="A412" s="268">
        <v>402</v>
      </c>
      <c r="B412" s="277" t="s">
        <v>2402</v>
      </c>
      <c r="C412" s="278">
        <v>73.599999999999994</v>
      </c>
      <c r="D412" s="279">
        <v>74.016666666666666</v>
      </c>
      <c r="E412" s="279">
        <v>72.783333333333331</v>
      </c>
      <c r="F412" s="279">
        <v>71.966666666666669</v>
      </c>
      <c r="G412" s="279">
        <v>70.733333333333334</v>
      </c>
      <c r="H412" s="279">
        <v>74.833333333333329</v>
      </c>
      <c r="I412" s="279">
        <v>76.066666666666649</v>
      </c>
      <c r="J412" s="279">
        <v>76.883333333333326</v>
      </c>
      <c r="K412" s="277">
        <v>75.25</v>
      </c>
      <c r="L412" s="277">
        <v>73.2</v>
      </c>
      <c r="M412" s="277">
        <v>0.38112000000000001</v>
      </c>
    </row>
    <row r="413" spans="1:13">
      <c r="A413" s="268">
        <v>403</v>
      </c>
      <c r="B413" s="277" t="s">
        <v>2404</v>
      </c>
      <c r="C413" s="278">
        <v>50.1</v>
      </c>
      <c r="D413" s="279">
        <v>50.449999999999996</v>
      </c>
      <c r="E413" s="279">
        <v>49.649999999999991</v>
      </c>
      <c r="F413" s="279">
        <v>49.199999999999996</v>
      </c>
      <c r="G413" s="279">
        <v>48.399999999999991</v>
      </c>
      <c r="H413" s="279">
        <v>50.899999999999991</v>
      </c>
      <c r="I413" s="279">
        <v>51.699999999999989</v>
      </c>
      <c r="J413" s="279">
        <v>52.149999999999991</v>
      </c>
      <c r="K413" s="277">
        <v>51.25</v>
      </c>
      <c r="L413" s="277">
        <v>50</v>
      </c>
      <c r="M413" s="277">
        <v>4.3238799999999999</v>
      </c>
    </row>
    <row r="414" spans="1:13">
      <c r="A414" s="268">
        <v>404</v>
      </c>
      <c r="B414" s="277" t="s">
        <v>2412</v>
      </c>
      <c r="C414" s="278">
        <v>149.19999999999999</v>
      </c>
      <c r="D414" s="279">
        <v>151.56666666666666</v>
      </c>
      <c r="E414" s="279">
        <v>145.63333333333333</v>
      </c>
      <c r="F414" s="279">
        <v>142.06666666666666</v>
      </c>
      <c r="G414" s="279">
        <v>136.13333333333333</v>
      </c>
      <c r="H414" s="279">
        <v>155.13333333333333</v>
      </c>
      <c r="I414" s="279">
        <v>161.06666666666666</v>
      </c>
      <c r="J414" s="279">
        <v>164.63333333333333</v>
      </c>
      <c r="K414" s="277">
        <v>157.5</v>
      </c>
      <c r="L414" s="277">
        <v>148</v>
      </c>
      <c r="M414" s="277">
        <v>9.7673699999999997</v>
      </c>
    </row>
    <row r="415" spans="1:13">
      <c r="A415" s="268">
        <v>405</v>
      </c>
      <c r="B415" s="277" t="s">
        <v>516</v>
      </c>
      <c r="C415" s="278">
        <v>1295.1500000000001</v>
      </c>
      <c r="D415" s="279">
        <v>1300.3833333333334</v>
      </c>
      <c r="E415" s="279">
        <v>1276.7666666666669</v>
      </c>
      <c r="F415" s="279">
        <v>1258.3833333333334</v>
      </c>
      <c r="G415" s="279">
        <v>1234.7666666666669</v>
      </c>
      <c r="H415" s="279">
        <v>1318.7666666666669</v>
      </c>
      <c r="I415" s="279">
        <v>1342.3833333333332</v>
      </c>
      <c r="J415" s="279">
        <v>1360.7666666666669</v>
      </c>
      <c r="K415" s="277">
        <v>1324</v>
      </c>
      <c r="L415" s="277">
        <v>1282</v>
      </c>
      <c r="M415" s="277">
        <v>0.10728</v>
      </c>
    </row>
    <row r="416" spans="1:13">
      <c r="A416" s="268">
        <v>406</v>
      </c>
      <c r="B416" s="277" t="s">
        <v>518</v>
      </c>
      <c r="C416" s="278">
        <v>172.3</v>
      </c>
      <c r="D416" s="279">
        <v>173.76666666666665</v>
      </c>
      <c r="E416" s="279">
        <v>169.5333333333333</v>
      </c>
      <c r="F416" s="279">
        <v>166.76666666666665</v>
      </c>
      <c r="G416" s="279">
        <v>162.5333333333333</v>
      </c>
      <c r="H416" s="279">
        <v>176.5333333333333</v>
      </c>
      <c r="I416" s="279">
        <v>180.76666666666665</v>
      </c>
      <c r="J416" s="279">
        <v>183.5333333333333</v>
      </c>
      <c r="K416" s="277">
        <v>178</v>
      </c>
      <c r="L416" s="277">
        <v>171</v>
      </c>
      <c r="M416" s="277">
        <v>0.58850999999999998</v>
      </c>
    </row>
    <row r="417" spans="1:13">
      <c r="A417" s="268">
        <v>407</v>
      </c>
      <c r="B417" s="277" t="s">
        <v>173</v>
      </c>
      <c r="C417" s="278">
        <v>20642.25</v>
      </c>
      <c r="D417" s="279">
        <v>20802.483333333334</v>
      </c>
      <c r="E417" s="279">
        <v>20344.966666666667</v>
      </c>
      <c r="F417" s="279">
        <v>20047.683333333334</v>
      </c>
      <c r="G417" s="279">
        <v>19590.166666666668</v>
      </c>
      <c r="H417" s="279">
        <v>21099.766666666666</v>
      </c>
      <c r="I417" s="279">
        <v>21557.283333333336</v>
      </c>
      <c r="J417" s="279">
        <v>21854.566666666666</v>
      </c>
      <c r="K417" s="277">
        <v>21260</v>
      </c>
      <c r="L417" s="277">
        <v>20505.2</v>
      </c>
      <c r="M417" s="277">
        <v>0.55001999999999995</v>
      </c>
    </row>
    <row r="418" spans="1:13">
      <c r="A418" s="268">
        <v>408</v>
      </c>
      <c r="B418" s="277" t="s">
        <v>520</v>
      </c>
      <c r="C418" s="278">
        <v>821.4</v>
      </c>
      <c r="D418" s="279">
        <v>835.30000000000007</v>
      </c>
      <c r="E418" s="279">
        <v>796.60000000000014</v>
      </c>
      <c r="F418" s="279">
        <v>771.80000000000007</v>
      </c>
      <c r="G418" s="279">
        <v>733.10000000000014</v>
      </c>
      <c r="H418" s="279">
        <v>860.10000000000014</v>
      </c>
      <c r="I418" s="279">
        <v>898.80000000000018</v>
      </c>
      <c r="J418" s="279">
        <v>923.60000000000014</v>
      </c>
      <c r="K418" s="277">
        <v>874</v>
      </c>
      <c r="L418" s="277">
        <v>810.5</v>
      </c>
      <c r="M418" s="277">
        <v>0.39410000000000001</v>
      </c>
    </row>
    <row r="419" spans="1:13">
      <c r="A419" s="268">
        <v>409</v>
      </c>
      <c r="B419" s="277" t="s">
        <v>174</v>
      </c>
      <c r="C419" s="278">
        <v>1238.1500000000001</v>
      </c>
      <c r="D419" s="279">
        <v>1237.2</v>
      </c>
      <c r="E419" s="279">
        <v>1226.7</v>
      </c>
      <c r="F419" s="279">
        <v>1215.25</v>
      </c>
      <c r="G419" s="279">
        <v>1204.75</v>
      </c>
      <c r="H419" s="279">
        <v>1248.6500000000001</v>
      </c>
      <c r="I419" s="279">
        <v>1259.1500000000001</v>
      </c>
      <c r="J419" s="279">
        <v>1270.6000000000001</v>
      </c>
      <c r="K419" s="277">
        <v>1247.7</v>
      </c>
      <c r="L419" s="277">
        <v>1225.75</v>
      </c>
      <c r="M419" s="277">
        <v>5.2531499999999998</v>
      </c>
    </row>
    <row r="420" spans="1:13">
      <c r="A420" s="268">
        <v>410</v>
      </c>
      <c r="B420" s="277" t="s">
        <v>515</v>
      </c>
      <c r="C420" s="278">
        <v>349.55</v>
      </c>
      <c r="D420" s="279">
        <v>350.66666666666669</v>
      </c>
      <c r="E420" s="279">
        <v>345.93333333333339</v>
      </c>
      <c r="F420" s="279">
        <v>342.31666666666672</v>
      </c>
      <c r="G420" s="279">
        <v>337.58333333333343</v>
      </c>
      <c r="H420" s="279">
        <v>354.28333333333336</v>
      </c>
      <c r="I420" s="279">
        <v>359.01666666666659</v>
      </c>
      <c r="J420" s="279">
        <v>362.63333333333333</v>
      </c>
      <c r="K420" s="277">
        <v>355.4</v>
      </c>
      <c r="L420" s="277">
        <v>347.05</v>
      </c>
      <c r="M420" s="277">
        <v>0.24465999999999999</v>
      </c>
    </row>
    <row r="421" spans="1:13">
      <c r="A421" s="268">
        <v>411</v>
      </c>
      <c r="B421" s="277" t="s">
        <v>510</v>
      </c>
      <c r="C421" s="278">
        <v>21.2</v>
      </c>
      <c r="D421" s="279">
        <v>21.2</v>
      </c>
      <c r="E421" s="279">
        <v>20.9</v>
      </c>
      <c r="F421" s="279">
        <v>20.599999999999998</v>
      </c>
      <c r="G421" s="279">
        <v>20.299999999999997</v>
      </c>
      <c r="H421" s="279">
        <v>21.5</v>
      </c>
      <c r="I421" s="279">
        <v>21.800000000000004</v>
      </c>
      <c r="J421" s="279">
        <v>22.1</v>
      </c>
      <c r="K421" s="277">
        <v>21.5</v>
      </c>
      <c r="L421" s="277">
        <v>20.9</v>
      </c>
      <c r="M421" s="277">
        <v>5.3398099999999999</v>
      </c>
    </row>
    <row r="422" spans="1:13">
      <c r="A422" s="268">
        <v>412</v>
      </c>
      <c r="B422" s="277" t="s">
        <v>511</v>
      </c>
      <c r="C422" s="278">
        <v>1452.65</v>
      </c>
      <c r="D422" s="279">
        <v>1459.2</v>
      </c>
      <c r="E422" s="279">
        <v>1443.4</v>
      </c>
      <c r="F422" s="279">
        <v>1434.15</v>
      </c>
      <c r="G422" s="279">
        <v>1418.3500000000001</v>
      </c>
      <c r="H422" s="279">
        <v>1468.45</v>
      </c>
      <c r="I422" s="279">
        <v>1484.2499999999998</v>
      </c>
      <c r="J422" s="279">
        <v>1493.5</v>
      </c>
      <c r="K422" s="277">
        <v>1475</v>
      </c>
      <c r="L422" s="277">
        <v>1449.95</v>
      </c>
      <c r="M422" s="277">
        <v>8.5629999999999998E-2</v>
      </c>
    </row>
    <row r="423" spans="1:13">
      <c r="A423" s="268">
        <v>413</v>
      </c>
      <c r="B423" s="277" t="s">
        <v>521</v>
      </c>
      <c r="C423" s="278">
        <v>250.3</v>
      </c>
      <c r="D423" s="279">
        <v>254.51666666666665</v>
      </c>
      <c r="E423" s="279">
        <v>244.08333333333331</v>
      </c>
      <c r="F423" s="279">
        <v>237.86666666666667</v>
      </c>
      <c r="G423" s="279">
        <v>227.43333333333334</v>
      </c>
      <c r="H423" s="279">
        <v>260.73333333333329</v>
      </c>
      <c r="I423" s="279">
        <v>271.16666666666669</v>
      </c>
      <c r="J423" s="279">
        <v>277.38333333333327</v>
      </c>
      <c r="K423" s="277">
        <v>264.95</v>
      </c>
      <c r="L423" s="277">
        <v>248.3</v>
      </c>
      <c r="M423" s="277">
        <v>2.76105</v>
      </c>
    </row>
    <row r="424" spans="1:13">
      <c r="A424" s="268">
        <v>414</v>
      </c>
      <c r="B424" s="277" t="s">
        <v>522</v>
      </c>
      <c r="C424" s="278">
        <v>1030.2</v>
      </c>
      <c r="D424" s="279">
        <v>1037.4166666666667</v>
      </c>
      <c r="E424" s="279">
        <v>1019.7833333333335</v>
      </c>
      <c r="F424" s="279">
        <v>1009.3666666666668</v>
      </c>
      <c r="G424" s="279">
        <v>991.73333333333358</v>
      </c>
      <c r="H424" s="279">
        <v>1047.8333333333335</v>
      </c>
      <c r="I424" s="279">
        <v>1065.4666666666667</v>
      </c>
      <c r="J424" s="279">
        <v>1075.8833333333334</v>
      </c>
      <c r="K424" s="277">
        <v>1055.05</v>
      </c>
      <c r="L424" s="277">
        <v>1027</v>
      </c>
      <c r="M424" s="277">
        <v>8.5580000000000003E-2</v>
      </c>
    </row>
    <row r="425" spans="1:13">
      <c r="A425" s="268">
        <v>415</v>
      </c>
      <c r="B425" s="277" t="s">
        <v>523</v>
      </c>
      <c r="C425" s="278">
        <v>340.65</v>
      </c>
      <c r="D425" s="279">
        <v>345.51666666666665</v>
      </c>
      <c r="E425" s="279">
        <v>331.63333333333333</v>
      </c>
      <c r="F425" s="279">
        <v>322.61666666666667</v>
      </c>
      <c r="G425" s="279">
        <v>308.73333333333335</v>
      </c>
      <c r="H425" s="279">
        <v>354.5333333333333</v>
      </c>
      <c r="I425" s="279">
        <v>368.41666666666663</v>
      </c>
      <c r="J425" s="279">
        <v>377.43333333333328</v>
      </c>
      <c r="K425" s="277">
        <v>359.4</v>
      </c>
      <c r="L425" s="277">
        <v>336.5</v>
      </c>
      <c r="M425" s="277">
        <v>3.6174599999999999</v>
      </c>
    </row>
    <row r="426" spans="1:13">
      <c r="A426" s="268">
        <v>416</v>
      </c>
      <c r="B426" s="277" t="s">
        <v>524</v>
      </c>
      <c r="C426" s="278">
        <v>6.75</v>
      </c>
      <c r="D426" s="279">
        <v>6.8</v>
      </c>
      <c r="E426" s="279">
        <v>6.6499999999999995</v>
      </c>
      <c r="F426" s="279">
        <v>6.55</v>
      </c>
      <c r="G426" s="279">
        <v>6.3999999999999995</v>
      </c>
      <c r="H426" s="279">
        <v>6.8999999999999995</v>
      </c>
      <c r="I426" s="279">
        <v>7.05</v>
      </c>
      <c r="J426" s="279">
        <v>7.1499999999999995</v>
      </c>
      <c r="K426" s="277">
        <v>6.95</v>
      </c>
      <c r="L426" s="277">
        <v>6.7</v>
      </c>
      <c r="M426" s="277">
        <v>85.543750000000003</v>
      </c>
    </row>
    <row r="427" spans="1:13">
      <c r="A427" s="268">
        <v>417</v>
      </c>
      <c r="B427" s="277" t="s">
        <v>2516</v>
      </c>
      <c r="C427" s="278">
        <v>552.45000000000005</v>
      </c>
      <c r="D427" s="279">
        <v>555.26666666666677</v>
      </c>
      <c r="E427" s="279">
        <v>547.18333333333351</v>
      </c>
      <c r="F427" s="279">
        <v>541.91666666666674</v>
      </c>
      <c r="G427" s="279">
        <v>533.83333333333348</v>
      </c>
      <c r="H427" s="279">
        <v>560.53333333333353</v>
      </c>
      <c r="I427" s="279">
        <v>568.61666666666679</v>
      </c>
      <c r="J427" s="279">
        <v>573.88333333333355</v>
      </c>
      <c r="K427" s="277">
        <v>563.35</v>
      </c>
      <c r="L427" s="277">
        <v>550</v>
      </c>
      <c r="M427" s="277">
        <v>0.18457000000000001</v>
      </c>
    </row>
    <row r="428" spans="1:13">
      <c r="A428" s="268">
        <v>418</v>
      </c>
      <c r="B428" s="277" t="s">
        <v>527</v>
      </c>
      <c r="C428" s="278">
        <v>168.1</v>
      </c>
      <c r="D428" s="279">
        <v>169.38333333333335</v>
      </c>
      <c r="E428" s="279">
        <v>165.76666666666671</v>
      </c>
      <c r="F428" s="279">
        <v>163.43333333333337</v>
      </c>
      <c r="G428" s="279">
        <v>159.81666666666672</v>
      </c>
      <c r="H428" s="279">
        <v>171.7166666666667</v>
      </c>
      <c r="I428" s="279">
        <v>175.33333333333331</v>
      </c>
      <c r="J428" s="279">
        <v>177.66666666666669</v>
      </c>
      <c r="K428" s="277">
        <v>173</v>
      </c>
      <c r="L428" s="277">
        <v>167.05</v>
      </c>
      <c r="M428" s="277">
        <v>2.87887</v>
      </c>
    </row>
    <row r="429" spans="1:13">
      <c r="A429" s="268">
        <v>419</v>
      </c>
      <c r="B429" s="277" t="s">
        <v>2525</v>
      </c>
      <c r="C429" s="278">
        <v>47.85</v>
      </c>
      <c r="D429" s="279">
        <v>48.366666666666667</v>
      </c>
      <c r="E429" s="279">
        <v>47.233333333333334</v>
      </c>
      <c r="F429" s="279">
        <v>46.616666666666667</v>
      </c>
      <c r="G429" s="279">
        <v>45.483333333333334</v>
      </c>
      <c r="H429" s="279">
        <v>48.983333333333334</v>
      </c>
      <c r="I429" s="279">
        <v>50.116666666666674</v>
      </c>
      <c r="J429" s="279">
        <v>50.733333333333334</v>
      </c>
      <c r="K429" s="277">
        <v>49.5</v>
      </c>
      <c r="L429" s="277">
        <v>47.75</v>
      </c>
      <c r="M429" s="277">
        <v>10.111689999999999</v>
      </c>
    </row>
    <row r="430" spans="1:13">
      <c r="A430" s="268">
        <v>420</v>
      </c>
      <c r="B430" s="277" t="s">
        <v>175</v>
      </c>
      <c r="C430" s="286">
        <v>4351.7</v>
      </c>
      <c r="D430" s="287">
        <v>4383.25</v>
      </c>
      <c r="E430" s="287">
        <v>4298.55</v>
      </c>
      <c r="F430" s="287">
        <v>4245.4000000000005</v>
      </c>
      <c r="G430" s="287">
        <v>4160.7000000000007</v>
      </c>
      <c r="H430" s="287">
        <v>4436.3999999999996</v>
      </c>
      <c r="I430" s="287">
        <v>4521.1000000000004</v>
      </c>
      <c r="J430" s="287">
        <v>4574.2499999999991</v>
      </c>
      <c r="K430" s="288">
        <v>4467.95</v>
      </c>
      <c r="L430" s="288">
        <v>4330.1000000000004</v>
      </c>
      <c r="M430" s="288">
        <v>4.3876600000000003</v>
      </c>
    </row>
    <row r="431" spans="1:13">
      <c r="A431" s="268">
        <v>421</v>
      </c>
      <c r="B431" s="277" t="s">
        <v>176</v>
      </c>
      <c r="C431" s="277">
        <v>632.15</v>
      </c>
      <c r="D431" s="279">
        <v>644.83333333333337</v>
      </c>
      <c r="E431" s="279">
        <v>615.66666666666674</v>
      </c>
      <c r="F431" s="279">
        <v>599.18333333333339</v>
      </c>
      <c r="G431" s="279">
        <v>570.01666666666677</v>
      </c>
      <c r="H431" s="279">
        <v>661.31666666666672</v>
      </c>
      <c r="I431" s="279">
        <v>690.48333333333346</v>
      </c>
      <c r="J431" s="279">
        <v>706.9666666666667</v>
      </c>
      <c r="K431" s="277">
        <v>674</v>
      </c>
      <c r="L431" s="277">
        <v>628.35</v>
      </c>
      <c r="M431" s="277">
        <v>30.701460000000001</v>
      </c>
    </row>
    <row r="432" spans="1:13">
      <c r="A432" s="268">
        <v>422</v>
      </c>
      <c r="B432" s="277" t="s">
        <v>177</v>
      </c>
      <c r="C432" s="277">
        <v>729.45</v>
      </c>
      <c r="D432" s="279">
        <v>734.48333333333323</v>
      </c>
      <c r="E432" s="279">
        <v>719.96666666666647</v>
      </c>
      <c r="F432" s="279">
        <v>710.48333333333323</v>
      </c>
      <c r="G432" s="279">
        <v>695.96666666666647</v>
      </c>
      <c r="H432" s="279">
        <v>743.96666666666647</v>
      </c>
      <c r="I432" s="279">
        <v>758.48333333333312</v>
      </c>
      <c r="J432" s="279">
        <v>767.96666666666647</v>
      </c>
      <c r="K432" s="277">
        <v>749</v>
      </c>
      <c r="L432" s="277">
        <v>725</v>
      </c>
      <c r="M432" s="277">
        <v>7.6661999999999999</v>
      </c>
    </row>
    <row r="433" spans="1:13">
      <c r="A433" s="268">
        <v>423</v>
      </c>
      <c r="B433" s="277" t="s">
        <v>525</v>
      </c>
      <c r="C433" s="277">
        <v>82.15</v>
      </c>
      <c r="D433" s="279">
        <v>82.683333333333323</v>
      </c>
      <c r="E433" s="279">
        <v>81.066666666666649</v>
      </c>
      <c r="F433" s="279">
        <v>79.98333333333332</v>
      </c>
      <c r="G433" s="279">
        <v>78.366666666666646</v>
      </c>
      <c r="H433" s="279">
        <v>83.766666666666652</v>
      </c>
      <c r="I433" s="279">
        <v>85.383333333333326</v>
      </c>
      <c r="J433" s="279">
        <v>86.466666666666654</v>
      </c>
      <c r="K433" s="277">
        <v>84.3</v>
      </c>
      <c r="L433" s="277">
        <v>81.599999999999994</v>
      </c>
      <c r="M433" s="277">
        <v>0.46932000000000001</v>
      </c>
    </row>
    <row r="434" spans="1:13">
      <c r="A434" s="268">
        <v>424</v>
      </c>
      <c r="B434" s="277" t="s">
        <v>281</v>
      </c>
      <c r="C434" s="277">
        <v>146.5</v>
      </c>
      <c r="D434" s="279">
        <v>148.38333333333333</v>
      </c>
      <c r="E434" s="279">
        <v>143.86666666666665</v>
      </c>
      <c r="F434" s="279">
        <v>141.23333333333332</v>
      </c>
      <c r="G434" s="279">
        <v>136.71666666666664</v>
      </c>
      <c r="H434" s="279">
        <v>151.01666666666665</v>
      </c>
      <c r="I434" s="279">
        <v>155.5333333333333</v>
      </c>
      <c r="J434" s="279">
        <v>158.16666666666666</v>
      </c>
      <c r="K434" s="277">
        <v>152.9</v>
      </c>
      <c r="L434" s="277">
        <v>145.75</v>
      </c>
      <c r="M434" s="277">
        <v>9.5275700000000008</v>
      </c>
    </row>
    <row r="435" spans="1:13">
      <c r="A435" s="268">
        <v>425</v>
      </c>
      <c r="B435" s="277" t="s">
        <v>526</v>
      </c>
      <c r="C435" s="277">
        <v>470.05</v>
      </c>
      <c r="D435" s="279">
        <v>471.33333333333331</v>
      </c>
      <c r="E435" s="279">
        <v>466.71666666666664</v>
      </c>
      <c r="F435" s="279">
        <v>463.38333333333333</v>
      </c>
      <c r="G435" s="279">
        <v>458.76666666666665</v>
      </c>
      <c r="H435" s="279">
        <v>474.66666666666663</v>
      </c>
      <c r="I435" s="279">
        <v>479.2833333333333</v>
      </c>
      <c r="J435" s="279">
        <v>482.61666666666662</v>
      </c>
      <c r="K435" s="277">
        <v>475.95</v>
      </c>
      <c r="L435" s="277">
        <v>468</v>
      </c>
      <c r="M435" s="277">
        <v>1.15422</v>
      </c>
    </row>
    <row r="436" spans="1:13">
      <c r="A436" s="268">
        <v>426</v>
      </c>
      <c r="B436" s="277" t="s">
        <v>3387</v>
      </c>
      <c r="C436" s="277">
        <v>276.39999999999998</v>
      </c>
      <c r="D436" s="279">
        <v>278.46666666666664</v>
      </c>
      <c r="E436" s="279">
        <v>272.93333333333328</v>
      </c>
      <c r="F436" s="279">
        <v>269.46666666666664</v>
      </c>
      <c r="G436" s="279">
        <v>263.93333333333328</v>
      </c>
      <c r="H436" s="279">
        <v>281.93333333333328</v>
      </c>
      <c r="I436" s="279">
        <v>287.4666666666667</v>
      </c>
      <c r="J436" s="279">
        <v>290.93333333333328</v>
      </c>
      <c r="K436" s="277">
        <v>284</v>
      </c>
      <c r="L436" s="277">
        <v>275</v>
      </c>
      <c r="M436" s="277">
        <v>2.1178900000000001</v>
      </c>
    </row>
    <row r="437" spans="1:13">
      <c r="A437" s="268">
        <v>427</v>
      </c>
      <c r="B437" s="277" t="s">
        <v>529</v>
      </c>
      <c r="C437" s="277">
        <v>1300.0999999999999</v>
      </c>
      <c r="D437" s="279">
        <v>1303.9166666666667</v>
      </c>
      <c r="E437" s="279">
        <v>1289.1333333333334</v>
      </c>
      <c r="F437" s="279">
        <v>1278.1666666666667</v>
      </c>
      <c r="G437" s="279">
        <v>1263.3833333333334</v>
      </c>
      <c r="H437" s="279">
        <v>1314.8833333333334</v>
      </c>
      <c r="I437" s="279">
        <v>1329.6666666666667</v>
      </c>
      <c r="J437" s="279">
        <v>1340.6333333333334</v>
      </c>
      <c r="K437" s="277">
        <v>1318.7</v>
      </c>
      <c r="L437" s="277">
        <v>1292.95</v>
      </c>
      <c r="M437" s="277">
        <v>0.37186999999999998</v>
      </c>
    </row>
    <row r="438" spans="1:13">
      <c r="A438" s="268">
        <v>428</v>
      </c>
      <c r="B438" s="277" t="s">
        <v>530</v>
      </c>
      <c r="C438" s="277">
        <v>403.25</v>
      </c>
      <c r="D438" s="279">
        <v>405.8</v>
      </c>
      <c r="E438" s="279">
        <v>398.70000000000005</v>
      </c>
      <c r="F438" s="279">
        <v>394.15000000000003</v>
      </c>
      <c r="G438" s="279">
        <v>387.05000000000007</v>
      </c>
      <c r="H438" s="279">
        <v>410.35</v>
      </c>
      <c r="I438" s="279">
        <v>417.45000000000005</v>
      </c>
      <c r="J438" s="279">
        <v>422</v>
      </c>
      <c r="K438" s="277">
        <v>412.9</v>
      </c>
      <c r="L438" s="277">
        <v>401.25</v>
      </c>
      <c r="M438" s="277">
        <v>0.42673</v>
      </c>
    </row>
    <row r="439" spans="1:13">
      <c r="A439" s="268">
        <v>429</v>
      </c>
      <c r="B439" s="277" t="s">
        <v>178</v>
      </c>
      <c r="C439" s="277">
        <v>490.3</v>
      </c>
      <c r="D439" s="279">
        <v>494.66666666666669</v>
      </c>
      <c r="E439" s="279">
        <v>484.63333333333338</v>
      </c>
      <c r="F439" s="279">
        <v>478.9666666666667</v>
      </c>
      <c r="G439" s="279">
        <v>468.93333333333339</v>
      </c>
      <c r="H439" s="279">
        <v>500.33333333333337</v>
      </c>
      <c r="I439" s="279">
        <v>510.36666666666667</v>
      </c>
      <c r="J439" s="279">
        <v>516.0333333333333</v>
      </c>
      <c r="K439" s="277">
        <v>504.7</v>
      </c>
      <c r="L439" s="277">
        <v>489</v>
      </c>
      <c r="M439" s="277">
        <v>66.053269999999998</v>
      </c>
    </row>
    <row r="440" spans="1:13">
      <c r="A440" s="268">
        <v>430</v>
      </c>
      <c r="B440" s="277" t="s">
        <v>531</v>
      </c>
      <c r="C440" s="277">
        <v>252.45</v>
      </c>
      <c r="D440" s="279">
        <v>255.75</v>
      </c>
      <c r="E440" s="279">
        <v>247.89999999999998</v>
      </c>
      <c r="F440" s="279">
        <v>243.34999999999997</v>
      </c>
      <c r="G440" s="279">
        <v>235.49999999999994</v>
      </c>
      <c r="H440" s="279">
        <v>260.3</v>
      </c>
      <c r="I440" s="279">
        <v>268.15000000000003</v>
      </c>
      <c r="J440" s="279">
        <v>272.70000000000005</v>
      </c>
      <c r="K440" s="277">
        <v>263.60000000000002</v>
      </c>
      <c r="L440" s="277">
        <v>251.2</v>
      </c>
      <c r="M440" s="277">
        <v>8.8000600000000002</v>
      </c>
    </row>
    <row r="441" spans="1:13">
      <c r="A441" s="268">
        <v>431</v>
      </c>
      <c r="B441" s="277" t="s">
        <v>179</v>
      </c>
      <c r="C441" s="277">
        <v>431.55</v>
      </c>
      <c r="D441" s="279">
        <v>436.89999999999992</v>
      </c>
      <c r="E441" s="279">
        <v>424.29999999999984</v>
      </c>
      <c r="F441" s="279">
        <v>417.0499999999999</v>
      </c>
      <c r="G441" s="279">
        <v>404.44999999999982</v>
      </c>
      <c r="H441" s="279">
        <v>444.14999999999986</v>
      </c>
      <c r="I441" s="279">
        <v>456.74999999999989</v>
      </c>
      <c r="J441" s="279">
        <v>463.99999999999989</v>
      </c>
      <c r="K441" s="277">
        <v>449.5</v>
      </c>
      <c r="L441" s="277">
        <v>429.65</v>
      </c>
      <c r="M441" s="277">
        <v>16.099419999999999</v>
      </c>
    </row>
    <row r="442" spans="1:13">
      <c r="A442" s="268">
        <v>432</v>
      </c>
      <c r="B442" s="277" t="s">
        <v>532</v>
      </c>
      <c r="C442" s="277">
        <v>183.65</v>
      </c>
      <c r="D442" s="279">
        <v>185.58333333333334</v>
      </c>
      <c r="E442" s="279">
        <v>180.31666666666669</v>
      </c>
      <c r="F442" s="279">
        <v>176.98333333333335</v>
      </c>
      <c r="G442" s="279">
        <v>171.7166666666667</v>
      </c>
      <c r="H442" s="279">
        <v>188.91666666666669</v>
      </c>
      <c r="I442" s="279">
        <v>194.18333333333334</v>
      </c>
      <c r="J442" s="279">
        <v>197.51666666666668</v>
      </c>
      <c r="K442" s="277">
        <v>190.85</v>
      </c>
      <c r="L442" s="277">
        <v>182.25</v>
      </c>
      <c r="M442" s="277">
        <v>1.0082800000000001</v>
      </c>
    </row>
    <row r="443" spans="1:13">
      <c r="A443" s="268">
        <v>433</v>
      </c>
      <c r="B443" s="277" t="s">
        <v>533</v>
      </c>
      <c r="C443" s="277">
        <v>1410.15</v>
      </c>
      <c r="D443" s="279">
        <v>1405.7166666666665</v>
      </c>
      <c r="E443" s="279">
        <v>1394.4333333333329</v>
      </c>
      <c r="F443" s="279">
        <v>1378.7166666666665</v>
      </c>
      <c r="G443" s="279">
        <v>1367.4333333333329</v>
      </c>
      <c r="H443" s="279">
        <v>1421.4333333333329</v>
      </c>
      <c r="I443" s="279">
        <v>1432.7166666666662</v>
      </c>
      <c r="J443" s="279">
        <v>1448.4333333333329</v>
      </c>
      <c r="K443" s="277">
        <v>1417</v>
      </c>
      <c r="L443" s="277">
        <v>1390</v>
      </c>
      <c r="M443" s="277">
        <v>0.46738000000000002</v>
      </c>
    </row>
    <row r="444" spans="1:13">
      <c r="A444" s="268">
        <v>434</v>
      </c>
      <c r="B444" s="277" t="s">
        <v>534</v>
      </c>
      <c r="C444" s="277">
        <v>2.85</v>
      </c>
      <c r="D444" s="279">
        <v>2.8666666666666671</v>
      </c>
      <c r="E444" s="279">
        <v>2.7833333333333341</v>
      </c>
      <c r="F444" s="279">
        <v>2.7166666666666668</v>
      </c>
      <c r="G444" s="279">
        <v>2.6333333333333337</v>
      </c>
      <c r="H444" s="279">
        <v>2.9333333333333345</v>
      </c>
      <c r="I444" s="279">
        <v>3.0166666666666675</v>
      </c>
      <c r="J444" s="279">
        <v>3.0833333333333348</v>
      </c>
      <c r="K444" s="277">
        <v>2.95</v>
      </c>
      <c r="L444" s="277">
        <v>2.8</v>
      </c>
      <c r="M444" s="277">
        <v>70.199290000000005</v>
      </c>
    </row>
    <row r="445" spans="1:13">
      <c r="A445" s="268">
        <v>435</v>
      </c>
      <c r="B445" s="277" t="s">
        <v>535</v>
      </c>
      <c r="C445" s="277">
        <v>134.44999999999999</v>
      </c>
      <c r="D445" s="279">
        <v>134.48333333333332</v>
      </c>
      <c r="E445" s="279">
        <v>132.76666666666665</v>
      </c>
      <c r="F445" s="279">
        <v>131.08333333333334</v>
      </c>
      <c r="G445" s="279">
        <v>129.36666666666667</v>
      </c>
      <c r="H445" s="279">
        <v>136.16666666666663</v>
      </c>
      <c r="I445" s="279">
        <v>137.88333333333327</v>
      </c>
      <c r="J445" s="279">
        <v>139.56666666666661</v>
      </c>
      <c r="K445" s="277">
        <v>136.19999999999999</v>
      </c>
      <c r="L445" s="277">
        <v>132.80000000000001</v>
      </c>
      <c r="M445" s="277">
        <v>1.24857</v>
      </c>
    </row>
    <row r="446" spans="1:13">
      <c r="A446" s="268">
        <v>436</v>
      </c>
      <c r="B446" s="277" t="s">
        <v>2593</v>
      </c>
      <c r="C446" s="277">
        <v>203.8</v>
      </c>
      <c r="D446" s="279">
        <v>205.5</v>
      </c>
      <c r="E446" s="279">
        <v>200.3</v>
      </c>
      <c r="F446" s="279">
        <v>196.8</v>
      </c>
      <c r="G446" s="279">
        <v>191.60000000000002</v>
      </c>
      <c r="H446" s="279">
        <v>209</v>
      </c>
      <c r="I446" s="279">
        <v>214.2</v>
      </c>
      <c r="J446" s="279">
        <v>217.7</v>
      </c>
      <c r="K446" s="277">
        <v>210.7</v>
      </c>
      <c r="L446" s="277">
        <v>202</v>
      </c>
      <c r="M446" s="277">
        <v>1.18146</v>
      </c>
    </row>
    <row r="447" spans="1:13">
      <c r="A447" s="268">
        <v>437</v>
      </c>
      <c r="B447" s="277" t="s">
        <v>536</v>
      </c>
      <c r="C447" s="277">
        <v>840.25</v>
      </c>
      <c r="D447" s="279">
        <v>843.7166666666667</v>
      </c>
      <c r="E447" s="279">
        <v>832.53333333333342</v>
      </c>
      <c r="F447" s="279">
        <v>824.81666666666672</v>
      </c>
      <c r="G447" s="279">
        <v>813.63333333333344</v>
      </c>
      <c r="H447" s="279">
        <v>851.43333333333339</v>
      </c>
      <c r="I447" s="279">
        <v>862.61666666666679</v>
      </c>
      <c r="J447" s="279">
        <v>870.33333333333337</v>
      </c>
      <c r="K447" s="277">
        <v>854.9</v>
      </c>
      <c r="L447" s="277">
        <v>836</v>
      </c>
      <c r="M447" s="277">
        <v>0.16944999999999999</v>
      </c>
    </row>
    <row r="448" spans="1:13">
      <c r="A448" s="268">
        <v>438</v>
      </c>
      <c r="B448" s="277" t="s">
        <v>282</v>
      </c>
      <c r="C448" s="277">
        <v>554.1</v>
      </c>
      <c r="D448" s="279">
        <v>555.98333333333335</v>
      </c>
      <c r="E448" s="279">
        <v>550.11666666666667</v>
      </c>
      <c r="F448" s="279">
        <v>546.13333333333333</v>
      </c>
      <c r="G448" s="279">
        <v>540.26666666666665</v>
      </c>
      <c r="H448" s="279">
        <v>559.9666666666667</v>
      </c>
      <c r="I448" s="279">
        <v>565.83333333333348</v>
      </c>
      <c r="J448" s="279">
        <v>569.81666666666672</v>
      </c>
      <c r="K448" s="277">
        <v>561.85</v>
      </c>
      <c r="L448" s="277">
        <v>552</v>
      </c>
      <c r="M448" s="277">
        <v>4.6026600000000002</v>
      </c>
    </row>
    <row r="449" spans="1:13">
      <c r="A449" s="268">
        <v>439</v>
      </c>
      <c r="B449" s="277" t="s">
        <v>542</v>
      </c>
      <c r="C449" s="277">
        <v>43.15</v>
      </c>
      <c r="D449" s="279">
        <v>43.516666666666673</v>
      </c>
      <c r="E449" s="279">
        <v>41.833333333333343</v>
      </c>
      <c r="F449" s="279">
        <v>40.516666666666673</v>
      </c>
      <c r="G449" s="279">
        <v>38.833333333333343</v>
      </c>
      <c r="H449" s="279">
        <v>44.833333333333343</v>
      </c>
      <c r="I449" s="279">
        <v>46.516666666666666</v>
      </c>
      <c r="J449" s="279">
        <v>47.833333333333343</v>
      </c>
      <c r="K449" s="277">
        <v>45.2</v>
      </c>
      <c r="L449" s="277">
        <v>42.2</v>
      </c>
      <c r="M449" s="277">
        <v>3.1850299999999998</v>
      </c>
    </row>
    <row r="450" spans="1:13">
      <c r="A450" s="268">
        <v>440</v>
      </c>
      <c r="B450" s="277" t="s">
        <v>2608</v>
      </c>
      <c r="C450" s="277">
        <v>10398.299999999999</v>
      </c>
      <c r="D450" s="279">
        <v>10472.699999999999</v>
      </c>
      <c r="E450" s="279">
        <v>10295.599999999999</v>
      </c>
      <c r="F450" s="279">
        <v>10192.9</v>
      </c>
      <c r="G450" s="279">
        <v>10015.799999999999</v>
      </c>
      <c r="H450" s="279">
        <v>10575.399999999998</v>
      </c>
      <c r="I450" s="279">
        <v>10752.5</v>
      </c>
      <c r="J450" s="279">
        <v>10855.199999999997</v>
      </c>
      <c r="K450" s="277">
        <v>10649.8</v>
      </c>
      <c r="L450" s="277">
        <v>10370</v>
      </c>
      <c r="M450" s="277">
        <v>6.4799999999999996E-3</v>
      </c>
    </row>
    <row r="451" spans="1:13">
      <c r="A451" s="268">
        <v>441</v>
      </c>
      <c r="B451" s="277" t="s">
        <v>2613</v>
      </c>
      <c r="C451" s="277">
        <v>836.4</v>
      </c>
      <c r="D451" s="279">
        <v>848.80000000000007</v>
      </c>
      <c r="E451" s="279">
        <v>822.60000000000014</v>
      </c>
      <c r="F451" s="279">
        <v>808.80000000000007</v>
      </c>
      <c r="G451" s="279">
        <v>782.60000000000014</v>
      </c>
      <c r="H451" s="279">
        <v>862.60000000000014</v>
      </c>
      <c r="I451" s="279">
        <v>888.80000000000018</v>
      </c>
      <c r="J451" s="279">
        <v>902.60000000000014</v>
      </c>
      <c r="K451" s="277">
        <v>875</v>
      </c>
      <c r="L451" s="277">
        <v>835</v>
      </c>
      <c r="M451" s="277">
        <v>0.43486999999999998</v>
      </c>
    </row>
    <row r="452" spans="1:13">
      <c r="A452" s="268">
        <v>442</v>
      </c>
      <c r="B452" s="277" t="s">
        <v>3464</v>
      </c>
      <c r="C452" s="277">
        <v>474.1</v>
      </c>
      <c r="D452" s="279">
        <v>479.76666666666665</v>
      </c>
      <c r="E452" s="279">
        <v>465.33333333333331</v>
      </c>
      <c r="F452" s="279">
        <v>456.56666666666666</v>
      </c>
      <c r="G452" s="279">
        <v>442.13333333333333</v>
      </c>
      <c r="H452" s="279">
        <v>488.5333333333333</v>
      </c>
      <c r="I452" s="279">
        <v>502.9666666666667</v>
      </c>
      <c r="J452" s="279">
        <v>511.73333333333329</v>
      </c>
      <c r="K452" s="277">
        <v>494.2</v>
      </c>
      <c r="L452" s="277">
        <v>471</v>
      </c>
      <c r="M452" s="277">
        <v>47.000970000000002</v>
      </c>
    </row>
    <row r="453" spans="1:13">
      <c r="A453" s="268">
        <v>443</v>
      </c>
      <c r="B453" s="277" t="s">
        <v>182</v>
      </c>
      <c r="C453" s="277">
        <v>1464.15</v>
      </c>
      <c r="D453" s="279">
        <v>1479.7166666666669</v>
      </c>
      <c r="E453" s="279">
        <v>1424.4833333333338</v>
      </c>
      <c r="F453" s="279">
        <v>1384.8166666666668</v>
      </c>
      <c r="G453" s="279">
        <v>1329.5833333333337</v>
      </c>
      <c r="H453" s="279">
        <v>1519.3833333333339</v>
      </c>
      <c r="I453" s="279">
        <v>1574.616666666667</v>
      </c>
      <c r="J453" s="279">
        <v>1614.283333333334</v>
      </c>
      <c r="K453" s="277">
        <v>1534.95</v>
      </c>
      <c r="L453" s="277">
        <v>1440.05</v>
      </c>
      <c r="M453" s="277">
        <v>22.262049999999999</v>
      </c>
    </row>
    <row r="454" spans="1:13">
      <c r="A454" s="268">
        <v>444</v>
      </c>
      <c r="B454" s="277" t="s">
        <v>543</v>
      </c>
      <c r="C454" s="277">
        <v>848.95</v>
      </c>
      <c r="D454" s="279">
        <v>852.9</v>
      </c>
      <c r="E454" s="279">
        <v>841.09999999999991</v>
      </c>
      <c r="F454" s="279">
        <v>833.24999999999989</v>
      </c>
      <c r="G454" s="279">
        <v>821.44999999999982</v>
      </c>
      <c r="H454" s="279">
        <v>860.75</v>
      </c>
      <c r="I454" s="279">
        <v>872.55</v>
      </c>
      <c r="J454" s="279">
        <v>880.40000000000009</v>
      </c>
      <c r="K454" s="277">
        <v>864.7</v>
      </c>
      <c r="L454" s="277">
        <v>845.05</v>
      </c>
      <c r="M454" s="277">
        <v>0.17011999999999999</v>
      </c>
    </row>
    <row r="455" spans="1:13">
      <c r="A455" s="268">
        <v>445</v>
      </c>
      <c r="B455" s="277" t="s">
        <v>183</v>
      </c>
      <c r="C455" s="277">
        <v>126.95</v>
      </c>
      <c r="D455" s="279">
        <v>129.26666666666668</v>
      </c>
      <c r="E455" s="279">
        <v>124.18333333333337</v>
      </c>
      <c r="F455" s="279">
        <v>121.41666666666669</v>
      </c>
      <c r="G455" s="279">
        <v>116.33333333333337</v>
      </c>
      <c r="H455" s="279">
        <v>132.03333333333336</v>
      </c>
      <c r="I455" s="279">
        <v>137.11666666666667</v>
      </c>
      <c r="J455" s="279">
        <v>139.88333333333335</v>
      </c>
      <c r="K455" s="277">
        <v>134.35</v>
      </c>
      <c r="L455" s="277">
        <v>126.5</v>
      </c>
      <c r="M455" s="277">
        <v>640.04610000000002</v>
      </c>
    </row>
    <row r="456" spans="1:13">
      <c r="A456" s="268">
        <v>446</v>
      </c>
      <c r="B456" s="277" t="s">
        <v>184</v>
      </c>
      <c r="C456" s="277">
        <v>54.2</v>
      </c>
      <c r="D456" s="279">
        <v>55.216666666666669</v>
      </c>
      <c r="E456" s="279">
        <v>52.983333333333334</v>
      </c>
      <c r="F456" s="279">
        <v>51.766666666666666</v>
      </c>
      <c r="G456" s="279">
        <v>49.533333333333331</v>
      </c>
      <c r="H456" s="279">
        <v>56.433333333333337</v>
      </c>
      <c r="I456" s="279">
        <v>58.666666666666671</v>
      </c>
      <c r="J456" s="279">
        <v>59.88333333333334</v>
      </c>
      <c r="K456" s="277">
        <v>57.45</v>
      </c>
      <c r="L456" s="277">
        <v>54</v>
      </c>
      <c r="M456" s="277">
        <v>65.209639999999993</v>
      </c>
    </row>
    <row r="457" spans="1:13">
      <c r="A457" s="268">
        <v>447</v>
      </c>
      <c r="B457" s="277" t="s">
        <v>185</v>
      </c>
      <c r="C457" s="277">
        <v>52.9</v>
      </c>
      <c r="D457" s="279">
        <v>53.45000000000001</v>
      </c>
      <c r="E457" s="279">
        <v>52.15000000000002</v>
      </c>
      <c r="F457" s="279">
        <v>51.400000000000013</v>
      </c>
      <c r="G457" s="279">
        <v>50.100000000000023</v>
      </c>
      <c r="H457" s="279">
        <v>54.200000000000017</v>
      </c>
      <c r="I457" s="279">
        <v>55.500000000000014</v>
      </c>
      <c r="J457" s="279">
        <v>56.250000000000014</v>
      </c>
      <c r="K457" s="277">
        <v>54.75</v>
      </c>
      <c r="L457" s="277">
        <v>52.7</v>
      </c>
      <c r="M457" s="277">
        <v>239.63775999999999</v>
      </c>
    </row>
    <row r="458" spans="1:13">
      <c r="A458" s="268">
        <v>448</v>
      </c>
      <c r="B458" s="277" t="s">
        <v>186</v>
      </c>
      <c r="C458" s="277">
        <v>373.9</v>
      </c>
      <c r="D458" s="279">
        <v>378</v>
      </c>
      <c r="E458" s="279">
        <v>367.4</v>
      </c>
      <c r="F458" s="279">
        <v>360.9</v>
      </c>
      <c r="G458" s="279">
        <v>350.29999999999995</v>
      </c>
      <c r="H458" s="279">
        <v>384.5</v>
      </c>
      <c r="I458" s="279">
        <v>395.1</v>
      </c>
      <c r="J458" s="279">
        <v>401.6</v>
      </c>
      <c r="K458" s="277">
        <v>388.6</v>
      </c>
      <c r="L458" s="277">
        <v>371.5</v>
      </c>
      <c r="M458" s="277">
        <v>316.51022999999998</v>
      </c>
    </row>
    <row r="459" spans="1:13">
      <c r="A459" s="268">
        <v>449</v>
      </c>
      <c r="B459" s="277" t="s">
        <v>2624</v>
      </c>
      <c r="C459" s="277">
        <v>22.35</v>
      </c>
      <c r="D459" s="279">
        <v>22.816666666666666</v>
      </c>
      <c r="E459" s="279">
        <v>21.633333333333333</v>
      </c>
      <c r="F459" s="279">
        <v>20.916666666666668</v>
      </c>
      <c r="G459" s="279">
        <v>19.733333333333334</v>
      </c>
      <c r="H459" s="279">
        <v>23.533333333333331</v>
      </c>
      <c r="I459" s="279">
        <v>24.716666666666661</v>
      </c>
      <c r="J459" s="279">
        <v>25.43333333333333</v>
      </c>
      <c r="K459" s="277">
        <v>24</v>
      </c>
      <c r="L459" s="277">
        <v>22.1</v>
      </c>
      <c r="M459" s="277">
        <v>130.92892000000001</v>
      </c>
    </row>
    <row r="460" spans="1:13">
      <c r="A460" s="268">
        <v>450</v>
      </c>
      <c r="B460" s="277" t="s">
        <v>537</v>
      </c>
      <c r="C460" s="277">
        <v>787.7</v>
      </c>
      <c r="D460" s="279">
        <v>782.93333333333339</v>
      </c>
      <c r="E460" s="279">
        <v>765.86666666666679</v>
      </c>
      <c r="F460" s="279">
        <v>744.03333333333342</v>
      </c>
      <c r="G460" s="279">
        <v>726.96666666666681</v>
      </c>
      <c r="H460" s="279">
        <v>804.76666666666677</v>
      </c>
      <c r="I460" s="279">
        <v>821.83333333333337</v>
      </c>
      <c r="J460" s="279">
        <v>843.66666666666674</v>
      </c>
      <c r="K460" s="277">
        <v>800</v>
      </c>
      <c r="L460" s="277">
        <v>761.1</v>
      </c>
      <c r="M460" s="277">
        <v>0.16725999999999999</v>
      </c>
    </row>
    <row r="461" spans="1:13">
      <c r="A461" s="268">
        <v>451</v>
      </c>
      <c r="B461" s="277" t="s">
        <v>538</v>
      </c>
      <c r="C461" s="277">
        <v>377.6</v>
      </c>
      <c r="D461" s="279">
        <v>379.68333333333334</v>
      </c>
      <c r="E461" s="279">
        <v>374.36666666666667</v>
      </c>
      <c r="F461" s="279">
        <v>371.13333333333333</v>
      </c>
      <c r="G461" s="279">
        <v>365.81666666666666</v>
      </c>
      <c r="H461" s="279">
        <v>382.91666666666669</v>
      </c>
      <c r="I461" s="279">
        <v>388.23333333333341</v>
      </c>
      <c r="J461" s="279">
        <v>391.4666666666667</v>
      </c>
      <c r="K461" s="277">
        <v>385</v>
      </c>
      <c r="L461" s="277">
        <v>376.45</v>
      </c>
      <c r="M461" s="277">
        <v>0.48243999999999998</v>
      </c>
    </row>
    <row r="462" spans="1:13">
      <c r="A462" s="268">
        <v>452</v>
      </c>
      <c r="B462" s="277" t="s">
        <v>187</v>
      </c>
      <c r="C462" s="277">
        <v>2740.6</v>
      </c>
      <c r="D462" s="279">
        <v>2765.1166666666668</v>
      </c>
      <c r="E462" s="279">
        <v>2702.4833333333336</v>
      </c>
      <c r="F462" s="279">
        <v>2664.3666666666668</v>
      </c>
      <c r="G462" s="279">
        <v>2601.7333333333336</v>
      </c>
      <c r="H462" s="279">
        <v>2803.2333333333336</v>
      </c>
      <c r="I462" s="279">
        <v>2865.8666666666668</v>
      </c>
      <c r="J462" s="279">
        <v>2903.9833333333336</v>
      </c>
      <c r="K462" s="277">
        <v>2827.75</v>
      </c>
      <c r="L462" s="277">
        <v>2727</v>
      </c>
      <c r="M462" s="277">
        <v>66.293949999999995</v>
      </c>
    </row>
    <row r="463" spans="1:13">
      <c r="A463" s="268">
        <v>453</v>
      </c>
      <c r="B463" s="277" t="s">
        <v>544</v>
      </c>
      <c r="C463" s="277">
        <v>2295</v>
      </c>
      <c r="D463" s="279">
        <v>2318.1</v>
      </c>
      <c r="E463" s="279">
        <v>2261.1999999999998</v>
      </c>
      <c r="F463" s="279">
        <v>2227.4</v>
      </c>
      <c r="G463" s="279">
        <v>2170.5</v>
      </c>
      <c r="H463" s="279">
        <v>2351.8999999999996</v>
      </c>
      <c r="I463" s="279">
        <v>2408.8000000000002</v>
      </c>
      <c r="J463" s="279">
        <v>2442.5999999999995</v>
      </c>
      <c r="K463" s="277">
        <v>2375</v>
      </c>
      <c r="L463" s="277">
        <v>2284.3000000000002</v>
      </c>
      <c r="M463" s="277">
        <v>0.21092</v>
      </c>
    </row>
    <row r="464" spans="1:13">
      <c r="A464" s="268">
        <v>454</v>
      </c>
      <c r="B464" s="277" t="s">
        <v>188</v>
      </c>
      <c r="C464" s="277">
        <v>812.4</v>
      </c>
      <c r="D464" s="279">
        <v>825.81666666666661</v>
      </c>
      <c r="E464" s="279">
        <v>793.28333333333319</v>
      </c>
      <c r="F464" s="279">
        <v>774.16666666666663</v>
      </c>
      <c r="G464" s="279">
        <v>741.63333333333321</v>
      </c>
      <c r="H464" s="279">
        <v>844.93333333333317</v>
      </c>
      <c r="I464" s="279">
        <v>877.46666666666647</v>
      </c>
      <c r="J464" s="279">
        <v>896.58333333333314</v>
      </c>
      <c r="K464" s="277">
        <v>858.35</v>
      </c>
      <c r="L464" s="277">
        <v>806.7</v>
      </c>
      <c r="M464" s="277">
        <v>88.930989999999994</v>
      </c>
    </row>
    <row r="465" spans="1:13">
      <c r="A465" s="268">
        <v>455</v>
      </c>
      <c r="B465" s="277" t="s">
        <v>546</v>
      </c>
      <c r="C465" s="277">
        <v>724.65</v>
      </c>
      <c r="D465" s="279">
        <v>726.38333333333333</v>
      </c>
      <c r="E465" s="279">
        <v>713.26666666666665</v>
      </c>
      <c r="F465" s="279">
        <v>701.88333333333333</v>
      </c>
      <c r="G465" s="279">
        <v>688.76666666666665</v>
      </c>
      <c r="H465" s="279">
        <v>737.76666666666665</v>
      </c>
      <c r="I465" s="279">
        <v>750.88333333333321</v>
      </c>
      <c r="J465" s="279">
        <v>762.26666666666665</v>
      </c>
      <c r="K465" s="277">
        <v>739.5</v>
      </c>
      <c r="L465" s="277">
        <v>715</v>
      </c>
      <c r="M465" s="277">
        <v>2.00475</v>
      </c>
    </row>
    <row r="466" spans="1:13">
      <c r="A466" s="268">
        <v>456</v>
      </c>
      <c r="B466" s="277" t="s">
        <v>547</v>
      </c>
      <c r="C466" s="277">
        <v>1008.55</v>
      </c>
      <c r="D466" s="279">
        <v>1019.8333333333334</v>
      </c>
      <c r="E466" s="279">
        <v>988.7166666666667</v>
      </c>
      <c r="F466" s="279">
        <v>968.88333333333333</v>
      </c>
      <c r="G466" s="279">
        <v>937.76666666666665</v>
      </c>
      <c r="H466" s="279">
        <v>1039.6666666666667</v>
      </c>
      <c r="I466" s="279">
        <v>1070.7833333333333</v>
      </c>
      <c r="J466" s="279">
        <v>1090.6166666666668</v>
      </c>
      <c r="K466" s="277">
        <v>1050.95</v>
      </c>
      <c r="L466" s="277">
        <v>1000</v>
      </c>
      <c r="M466" s="277">
        <v>1.3118799999999999</v>
      </c>
    </row>
    <row r="467" spans="1:13">
      <c r="A467" s="268">
        <v>457</v>
      </c>
      <c r="B467" s="277" t="s">
        <v>552</v>
      </c>
      <c r="C467" s="277">
        <v>574.95000000000005</v>
      </c>
      <c r="D467" s="279">
        <v>579.30000000000007</v>
      </c>
      <c r="E467" s="279">
        <v>566.65000000000009</v>
      </c>
      <c r="F467" s="279">
        <v>558.35</v>
      </c>
      <c r="G467" s="279">
        <v>545.70000000000005</v>
      </c>
      <c r="H467" s="279">
        <v>587.60000000000014</v>
      </c>
      <c r="I467" s="279">
        <v>600.25</v>
      </c>
      <c r="J467" s="279">
        <v>608.55000000000018</v>
      </c>
      <c r="K467" s="277">
        <v>591.95000000000005</v>
      </c>
      <c r="L467" s="277">
        <v>571</v>
      </c>
      <c r="M467" s="277">
        <v>0.19925999999999999</v>
      </c>
    </row>
    <row r="468" spans="1:13">
      <c r="A468" s="268">
        <v>458</v>
      </c>
      <c r="B468" s="277" t="s">
        <v>548</v>
      </c>
      <c r="C468" s="277">
        <v>38.75</v>
      </c>
      <c r="D468" s="279">
        <v>39.083333333333336</v>
      </c>
      <c r="E468" s="279">
        <v>38.166666666666671</v>
      </c>
      <c r="F468" s="279">
        <v>37.583333333333336</v>
      </c>
      <c r="G468" s="279">
        <v>36.666666666666671</v>
      </c>
      <c r="H468" s="279">
        <v>39.666666666666671</v>
      </c>
      <c r="I468" s="279">
        <v>40.583333333333343</v>
      </c>
      <c r="J468" s="279">
        <v>41.166666666666671</v>
      </c>
      <c r="K468" s="277">
        <v>40</v>
      </c>
      <c r="L468" s="277">
        <v>38.5</v>
      </c>
      <c r="M468" s="277">
        <v>1.6540699999999999</v>
      </c>
    </row>
    <row r="469" spans="1:13">
      <c r="A469" s="268">
        <v>459</v>
      </c>
      <c r="B469" s="277" t="s">
        <v>549</v>
      </c>
      <c r="C469" s="277">
        <v>1023.85</v>
      </c>
      <c r="D469" s="279">
        <v>1035.6166666666666</v>
      </c>
      <c r="E469" s="279">
        <v>1006.2333333333331</v>
      </c>
      <c r="F469" s="279">
        <v>988.61666666666656</v>
      </c>
      <c r="G469" s="279">
        <v>959.23333333333312</v>
      </c>
      <c r="H469" s="279">
        <v>1053.2333333333331</v>
      </c>
      <c r="I469" s="279">
        <v>1082.6166666666668</v>
      </c>
      <c r="J469" s="279">
        <v>1100.2333333333331</v>
      </c>
      <c r="K469" s="277">
        <v>1065</v>
      </c>
      <c r="L469" s="277">
        <v>1018</v>
      </c>
      <c r="M469" s="277">
        <v>0.10033</v>
      </c>
    </row>
    <row r="470" spans="1:13">
      <c r="A470" s="268">
        <v>460</v>
      </c>
      <c r="B470" s="277" t="s">
        <v>189</v>
      </c>
      <c r="C470" s="277">
        <v>1213.5999999999999</v>
      </c>
      <c r="D470" s="279">
        <v>1220.3833333333332</v>
      </c>
      <c r="E470" s="279">
        <v>1203.2166666666665</v>
      </c>
      <c r="F470" s="279">
        <v>1192.8333333333333</v>
      </c>
      <c r="G470" s="279">
        <v>1175.6666666666665</v>
      </c>
      <c r="H470" s="279">
        <v>1230.7666666666664</v>
      </c>
      <c r="I470" s="279">
        <v>1247.9333333333334</v>
      </c>
      <c r="J470" s="279">
        <v>1258.3166666666664</v>
      </c>
      <c r="K470" s="277">
        <v>1237.55</v>
      </c>
      <c r="L470" s="277">
        <v>1210</v>
      </c>
      <c r="M470" s="277">
        <v>27.273289999999999</v>
      </c>
    </row>
    <row r="471" spans="1:13">
      <c r="A471" s="268">
        <v>461</v>
      </c>
      <c r="B471" s="277" t="s">
        <v>190</v>
      </c>
      <c r="C471" s="277">
        <v>2721.2</v>
      </c>
      <c r="D471" s="279">
        <v>2740.4333333333329</v>
      </c>
      <c r="E471" s="279">
        <v>2690.766666666666</v>
      </c>
      <c r="F471" s="279">
        <v>2660.333333333333</v>
      </c>
      <c r="G471" s="279">
        <v>2610.6666666666661</v>
      </c>
      <c r="H471" s="279">
        <v>2770.8666666666659</v>
      </c>
      <c r="I471" s="279">
        <v>2820.5333333333328</v>
      </c>
      <c r="J471" s="279">
        <v>2850.9666666666658</v>
      </c>
      <c r="K471" s="277">
        <v>2790.1</v>
      </c>
      <c r="L471" s="277">
        <v>2710</v>
      </c>
      <c r="M471" s="277">
        <v>4.0102799999999998</v>
      </c>
    </row>
    <row r="472" spans="1:13">
      <c r="A472" s="268">
        <v>462</v>
      </c>
      <c r="B472" s="277" t="s">
        <v>191</v>
      </c>
      <c r="C472" s="277">
        <v>294.95</v>
      </c>
      <c r="D472" s="279">
        <v>297.2</v>
      </c>
      <c r="E472" s="279">
        <v>291.59999999999997</v>
      </c>
      <c r="F472" s="279">
        <v>288.25</v>
      </c>
      <c r="G472" s="279">
        <v>282.64999999999998</v>
      </c>
      <c r="H472" s="279">
        <v>300.54999999999995</v>
      </c>
      <c r="I472" s="279">
        <v>306.14999999999998</v>
      </c>
      <c r="J472" s="279">
        <v>309.49999999999994</v>
      </c>
      <c r="K472" s="277">
        <v>302.8</v>
      </c>
      <c r="L472" s="277">
        <v>293.85000000000002</v>
      </c>
      <c r="M472" s="277">
        <v>5.3036300000000001</v>
      </c>
    </row>
    <row r="473" spans="1:13">
      <c r="A473" s="268">
        <v>463</v>
      </c>
      <c r="B473" s="277" t="s">
        <v>550</v>
      </c>
      <c r="C473" s="277">
        <v>653.9</v>
      </c>
      <c r="D473" s="279">
        <v>655.49999999999989</v>
      </c>
      <c r="E473" s="279">
        <v>636.44999999999982</v>
      </c>
      <c r="F473" s="279">
        <v>618.99999999999989</v>
      </c>
      <c r="G473" s="279">
        <v>599.94999999999982</v>
      </c>
      <c r="H473" s="279">
        <v>672.94999999999982</v>
      </c>
      <c r="I473" s="279">
        <v>691.99999999999977</v>
      </c>
      <c r="J473" s="279">
        <v>709.44999999999982</v>
      </c>
      <c r="K473" s="277">
        <v>674.55</v>
      </c>
      <c r="L473" s="277">
        <v>638.04999999999995</v>
      </c>
      <c r="M473" s="277">
        <v>4.0090700000000004</v>
      </c>
    </row>
    <row r="474" spans="1:13">
      <c r="A474" s="268">
        <v>464</v>
      </c>
      <c r="B474" s="245" t="s">
        <v>551</v>
      </c>
      <c r="C474" s="277">
        <v>7.65</v>
      </c>
      <c r="D474" s="279">
        <v>7.7166666666666659</v>
      </c>
      <c r="E474" s="279">
        <v>7.2833333333333314</v>
      </c>
      <c r="F474" s="279">
        <v>6.9166666666666652</v>
      </c>
      <c r="G474" s="279">
        <v>6.4833333333333307</v>
      </c>
      <c r="H474" s="279">
        <v>8.0833333333333321</v>
      </c>
      <c r="I474" s="279">
        <v>8.5166666666666675</v>
      </c>
      <c r="J474" s="279">
        <v>8.8833333333333329</v>
      </c>
      <c r="K474" s="277">
        <v>8.15</v>
      </c>
      <c r="L474" s="277">
        <v>7.35</v>
      </c>
      <c r="M474" s="277">
        <v>163.70941999999999</v>
      </c>
    </row>
    <row r="475" spans="1:13">
      <c r="A475" s="268">
        <v>465</v>
      </c>
      <c r="B475" s="245" t="s">
        <v>539</v>
      </c>
      <c r="C475" s="277">
        <v>5721.25</v>
      </c>
      <c r="D475" s="279">
        <v>5744.083333333333</v>
      </c>
      <c r="E475" s="279">
        <v>5678.1666666666661</v>
      </c>
      <c r="F475" s="279">
        <v>5635.083333333333</v>
      </c>
      <c r="G475" s="279">
        <v>5569.1666666666661</v>
      </c>
      <c r="H475" s="279">
        <v>5787.1666666666661</v>
      </c>
      <c r="I475" s="279">
        <v>5853.0833333333321</v>
      </c>
      <c r="J475" s="279">
        <v>5896.1666666666661</v>
      </c>
      <c r="K475" s="277">
        <v>5810</v>
      </c>
      <c r="L475" s="277">
        <v>5701</v>
      </c>
      <c r="M475" s="277">
        <v>3.6470000000000002E-2</v>
      </c>
    </row>
    <row r="476" spans="1:13">
      <c r="A476" s="268">
        <v>466</v>
      </c>
      <c r="B476" s="245" t="s">
        <v>541</v>
      </c>
      <c r="C476" s="277">
        <v>28.85</v>
      </c>
      <c r="D476" s="279">
        <v>29.150000000000002</v>
      </c>
      <c r="E476" s="279">
        <v>28.450000000000003</v>
      </c>
      <c r="F476" s="279">
        <v>28.05</v>
      </c>
      <c r="G476" s="279">
        <v>27.35</v>
      </c>
      <c r="H476" s="279">
        <v>29.550000000000004</v>
      </c>
      <c r="I476" s="279">
        <v>30.25</v>
      </c>
      <c r="J476" s="279">
        <v>30.650000000000006</v>
      </c>
      <c r="K476" s="277">
        <v>29.85</v>
      </c>
      <c r="L476" s="277">
        <v>28.75</v>
      </c>
      <c r="M476" s="277">
        <v>19.914300000000001</v>
      </c>
    </row>
    <row r="477" spans="1:13">
      <c r="A477" s="268">
        <v>467</v>
      </c>
      <c r="B477" s="245" t="s">
        <v>192</v>
      </c>
      <c r="C477" s="277">
        <v>458.6</v>
      </c>
      <c r="D477" s="279">
        <v>460.81666666666666</v>
      </c>
      <c r="E477" s="279">
        <v>453.83333333333331</v>
      </c>
      <c r="F477" s="279">
        <v>449.06666666666666</v>
      </c>
      <c r="G477" s="279">
        <v>442.08333333333331</v>
      </c>
      <c r="H477" s="279">
        <v>465.58333333333331</v>
      </c>
      <c r="I477" s="279">
        <v>472.56666666666666</v>
      </c>
      <c r="J477" s="279">
        <v>477.33333333333331</v>
      </c>
      <c r="K477" s="277">
        <v>467.8</v>
      </c>
      <c r="L477" s="277">
        <v>456.05</v>
      </c>
      <c r="M477" s="277">
        <v>17.579170000000001</v>
      </c>
    </row>
    <row r="478" spans="1:13">
      <c r="A478" s="268">
        <v>468</v>
      </c>
      <c r="B478" s="245" t="s">
        <v>540</v>
      </c>
      <c r="C478" s="277">
        <v>197.05</v>
      </c>
      <c r="D478" s="279">
        <v>197.75</v>
      </c>
      <c r="E478" s="279">
        <v>194.5</v>
      </c>
      <c r="F478" s="279">
        <v>191.95</v>
      </c>
      <c r="G478" s="279">
        <v>188.7</v>
      </c>
      <c r="H478" s="279">
        <v>200.3</v>
      </c>
      <c r="I478" s="279">
        <v>203.55</v>
      </c>
      <c r="J478" s="279">
        <v>206.10000000000002</v>
      </c>
      <c r="K478" s="277">
        <v>201</v>
      </c>
      <c r="L478" s="277">
        <v>195.2</v>
      </c>
      <c r="M478" s="277">
        <v>0.18185000000000001</v>
      </c>
    </row>
    <row r="479" spans="1:13">
      <c r="A479" s="268">
        <v>469</v>
      </c>
      <c r="B479" s="245" t="s">
        <v>193</v>
      </c>
      <c r="C479" s="277">
        <v>967.75</v>
      </c>
      <c r="D479" s="279">
        <v>969.63333333333333</v>
      </c>
      <c r="E479" s="279">
        <v>959.4666666666667</v>
      </c>
      <c r="F479" s="279">
        <v>951.18333333333339</v>
      </c>
      <c r="G479" s="279">
        <v>941.01666666666677</v>
      </c>
      <c r="H479" s="279">
        <v>977.91666666666663</v>
      </c>
      <c r="I479" s="279">
        <v>988.08333333333337</v>
      </c>
      <c r="J479" s="279">
        <v>996.36666666666656</v>
      </c>
      <c r="K479" s="277">
        <v>979.8</v>
      </c>
      <c r="L479" s="277">
        <v>961.35</v>
      </c>
      <c r="M479" s="277">
        <v>7.05626</v>
      </c>
    </row>
    <row r="480" spans="1:13">
      <c r="A480" s="268">
        <v>470</v>
      </c>
      <c r="B480" s="245" t="s">
        <v>553</v>
      </c>
      <c r="C480" s="277">
        <v>11.45</v>
      </c>
      <c r="D480" s="279">
        <v>11.533333333333333</v>
      </c>
      <c r="E480" s="279">
        <v>11.316666666666666</v>
      </c>
      <c r="F480" s="277">
        <v>11.183333333333334</v>
      </c>
      <c r="G480" s="279">
        <v>10.966666666666667</v>
      </c>
      <c r="H480" s="279">
        <v>11.666666666666666</v>
      </c>
      <c r="I480" s="277">
        <v>11.883333333333331</v>
      </c>
      <c r="J480" s="279">
        <v>12.016666666666666</v>
      </c>
      <c r="K480" s="279">
        <v>11.75</v>
      </c>
      <c r="L480" s="277">
        <v>11.4</v>
      </c>
      <c r="M480" s="279">
        <v>9.84328</v>
      </c>
    </row>
    <row r="481" spans="1:13">
      <c r="A481" s="268">
        <v>471</v>
      </c>
      <c r="B481" s="245" t="s">
        <v>554</v>
      </c>
      <c r="C481" s="277">
        <v>303.2</v>
      </c>
      <c r="D481" s="279">
        <v>305.53333333333336</v>
      </c>
      <c r="E481" s="279">
        <v>299.81666666666672</v>
      </c>
      <c r="F481" s="277">
        <v>296.43333333333334</v>
      </c>
      <c r="G481" s="279">
        <v>290.7166666666667</v>
      </c>
      <c r="H481" s="279">
        <v>308.91666666666674</v>
      </c>
      <c r="I481" s="277">
        <v>314.63333333333333</v>
      </c>
      <c r="J481" s="279">
        <v>318.01666666666677</v>
      </c>
      <c r="K481" s="279">
        <v>311.25</v>
      </c>
      <c r="L481" s="277">
        <v>302.14999999999998</v>
      </c>
      <c r="M481" s="279">
        <v>1.33436</v>
      </c>
    </row>
    <row r="482" spans="1:13">
      <c r="A482" s="268">
        <v>472</v>
      </c>
      <c r="B482" s="245" t="s">
        <v>194</v>
      </c>
      <c r="C482" s="245">
        <v>207</v>
      </c>
      <c r="D482" s="289">
        <v>207.51666666666665</v>
      </c>
      <c r="E482" s="289">
        <v>204.0333333333333</v>
      </c>
      <c r="F482" s="289">
        <v>201.06666666666666</v>
      </c>
      <c r="G482" s="289">
        <v>197.58333333333331</v>
      </c>
      <c r="H482" s="289">
        <v>210.48333333333329</v>
      </c>
      <c r="I482" s="289">
        <v>213.96666666666664</v>
      </c>
      <c r="J482" s="289">
        <v>216.93333333333328</v>
      </c>
      <c r="K482" s="289">
        <v>211</v>
      </c>
      <c r="L482" s="289">
        <v>204.55</v>
      </c>
      <c r="M482" s="289">
        <v>7.1130000000000004</v>
      </c>
    </row>
    <row r="483" spans="1:13">
      <c r="A483" s="268">
        <v>473</v>
      </c>
      <c r="B483" s="245" t="s">
        <v>3098</v>
      </c>
      <c r="C483" s="245">
        <v>31</v>
      </c>
      <c r="D483" s="289">
        <v>31.099999999999998</v>
      </c>
      <c r="E483" s="289">
        <v>30.699999999999996</v>
      </c>
      <c r="F483" s="289">
        <v>30.4</v>
      </c>
      <c r="G483" s="289">
        <v>29.999999999999996</v>
      </c>
      <c r="H483" s="289">
        <v>31.399999999999995</v>
      </c>
      <c r="I483" s="289">
        <v>31.799999999999994</v>
      </c>
      <c r="J483" s="289">
        <v>32.099999999999994</v>
      </c>
      <c r="K483" s="289">
        <v>31.5</v>
      </c>
      <c r="L483" s="289">
        <v>30.8</v>
      </c>
      <c r="M483" s="289">
        <v>3.9777200000000001</v>
      </c>
    </row>
    <row r="484" spans="1:13">
      <c r="A484" s="268">
        <v>474</v>
      </c>
      <c r="B484" s="245" t="s">
        <v>195</v>
      </c>
      <c r="C484" s="289">
        <v>4383.3</v>
      </c>
      <c r="D484" s="289">
        <v>4407.5333333333328</v>
      </c>
      <c r="E484" s="289">
        <v>4342.0666666666657</v>
      </c>
      <c r="F484" s="289">
        <v>4300.833333333333</v>
      </c>
      <c r="G484" s="289">
        <v>4235.3666666666659</v>
      </c>
      <c r="H484" s="289">
        <v>4448.7666666666655</v>
      </c>
      <c r="I484" s="289">
        <v>4514.2333333333327</v>
      </c>
      <c r="J484" s="289">
        <v>4555.4666666666653</v>
      </c>
      <c r="K484" s="289">
        <v>4473</v>
      </c>
      <c r="L484" s="289">
        <v>4366.3</v>
      </c>
      <c r="M484" s="289">
        <v>5.4547499999999998</v>
      </c>
    </row>
    <row r="485" spans="1:13">
      <c r="A485" s="268">
        <v>475</v>
      </c>
      <c r="B485" s="245" t="s">
        <v>196</v>
      </c>
      <c r="C485" s="289">
        <v>23.4</v>
      </c>
      <c r="D485" s="289">
        <v>23.666666666666668</v>
      </c>
      <c r="E485" s="289">
        <v>23.033333333333335</v>
      </c>
      <c r="F485" s="289">
        <v>22.666666666666668</v>
      </c>
      <c r="G485" s="289">
        <v>22.033333333333335</v>
      </c>
      <c r="H485" s="289">
        <v>24.033333333333335</v>
      </c>
      <c r="I485" s="289">
        <v>24.666666666666668</v>
      </c>
      <c r="J485" s="289">
        <v>25.033333333333335</v>
      </c>
      <c r="K485" s="289">
        <v>24.3</v>
      </c>
      <c r="L485" s="289">
        <v>23.3</v>
      </c>
      <c r="M485" s="289">
        <v>39.059199999999997</v>
      </c>
    </row>
    <row r="486" spans="1:13">
      <c r="A486" s="268">
        <v>476</v>
      </c>
      <c r="B486" s="245" t="s">
        <v>197</v>
      </c>
      <c r="C486" s="289">
        <v>506.55</v>
      </c>
      <c r="D486" s="289">
        <v>509.81666666666661</v>
      </c>
      <c r="E486" s="289">
        <v>499.63333333333321</v>
      </c>
      <c r="F486" s="289">
        <v>492.71666666666658</v>
      </c>
      <c r="G486" s="289">
        <v>482.53333333333319</v>
      </c>
      <c r="H486" s="289">
        <v>516.73333333333323</v>
      </c>
      <c r="I486" s="289">
        <v>526.91666666666663</v>
      </c>
      <c r="J486" s="289">
        <v>533.83333333333326</v>
      </c>
      <c r="K486" s="289">
        <v>520</v>
      </c>
      <c r="L486" s="289">
        <v>502.9</v>
      </c>
      <c r="M486" s="289">
        <v>49.270870000000002</v>
      </c>
    </row>
    <row r="487" spans="1:13">
      <c r="A487" s="268">
        <v>477</v>
      </c>
      <c r="B487" s="245" t="s">
        <v>560</v>
      </c>
      <c r="C487" s="289">
        <v>1815.9</v>
      </c>
      <c r="D487" s="289">
        <v>1831.9666666666665</v>
      </c>
      <c r="E487" s="289">
        <v>1793.9333333333329</v>
      </c>
      <c r="F487" s="289">
        <v>1771.9666666666665</v>
      </c>
      <c r="G487" s="289">
        <v>1733.9333333333329</v>
      </c>
      <c r="H487" s="289">
        <v>1853.9333333333329</v>
      </c>
      <c r="I487" s="289">
        <v>1891.9666666666662</v>
      </c>
      <c r="J487" s="289">
        <v>1913.9333333333329</v>
      </c>
      <c r="K487" s="289">
        <v>1870</v>
      </c>
      <c r="L487" s="289">
        <v>1810</v>
      </c>
      <c r="M487" s="289">
        <v>0.11128</v>
      </c>
    </row>
    <row r="488" spans="1:13">
      <c r="A488" s="268">
        <v>478</v>
      </c>
      <c r="B488" s="245" t="s">
        <v>561</v>
      </c>
      <c r="C488" s="289">
        <v>29.1</v>
      </c>
      <c r="D488" s="289">
        <v>29.433333333333337</v>
      </c>
      <c r="E488" s="289">
        <v>28.766666666666673</v>
      </c>
      <c r="F488" s="289">
        <v>28.433333333333337</v>
      </c>
      <c r="G488" s="289">
        <v>27.766666666666673</v>
      </c>
      <c r="H488" s="289">
        <v>29.766666666666673</v>
      </c>
      <c r="I488" s="289">
        <v>30.433333333333337</v>
      </c>
      <c r="J488" s="289">
        <v>30.766666666666673</v>
      </c>
      <c r="K488" s="289">
        <v>30.1</v>
      </c>
      <c r="L488" s="289">
        <v>29.1</v>
      </c>
      <c r="M488" s="289">
        <v>7.95465</v>
      </c>
    </row>
    <row r="489" spans="1:13">
      <c r="A489" s="268">
        <v>479</v>
      </c>
      <c r="B489" s="245" t="s">
        <v>285</v>
      </c>
      <c r="C489" s="289">
        <v>305.10000000000002</v>
      </c>
      <c r="D489" s="289">
        <v>308.63333333333333</v>
      </c>
      <c r="E489" s="289">
        <v>297.56666666666666</v>
      </c>
      <c r="F489" s="289">
        <v>290.03333333333336</v>
      </c>
      <c r="G489" s="289">
        <v>278.9666666666667</v>
      </c>
      <c r="H489" s="289">
        <v>316.16666666666663</v>
      </c>
      <c r="I489" s="289">
        <v>327.23333333333323</v>
      </c>
      <c r="J489" s="289">
        <v>334.76666666666659</v>
      </c>
      <c r="K489" s="289">
        <v>319.7</v>
      </c>
      <c r="L489" s="289">
        <v>301.10000000000002</v>
      </c>
      <c r="M489" s="289">
        <v>2.0140500000000001</v>
      </c>
    </row>
    <row r="490" spans="1:13">
      <c r="A490" s="268">
        <v>480</v>
      </c>
      <c r="B490" s="245" t="s">
        <v>563</v>
      </c>
      <c r="C490" s="289">
        <v>669.25</v>
      </c>
      <c r="D490" s="289">
        <v>673.4</v>
      </c>
      <c r="E490" s="289">
        <v>660.84999999999991</v>
      </c>
      <c r="F490" s="289">
        <v>652.44999999999993</v>
      </c>
      <c r="G490" s="289">
        <v>639.89999999999986</v>
      </c>
      <c r="H490" s="289">
        <v>681.8</v>
      </c>
      <c r="I490" s="289">
        <v>694.34999999999991</v>
      </c>
      <c r="J490" s="289">
        <v>702.75</v>
      </c>
      <c r="K490" s="289">
        <v>685.95</v>
      </c>
      <c r="L490" s="289">
        <v>665</v>
      </c>
      <c r="M490" s="289">
        <v>1.3904700000000001</v>
      </c>
    </row>
    <row r="491" spans="1:13">
      <c r="A491" s="268">
        <v>481</v>
      </c>
      <c r="B491" s="245" t="s">
        <v>564</v>
      </c>
      <c r="C491" s="289">
        <v>1439.4</v>
      </c>
      <c r="D491" s="289">
        <v>1451.1833333333334</v>
      </c>
      <c r="E491" s="289">
        <v>1420.4666666666667</v>
      </c>
      <c r="F491" s="289">
        <v>1401.5333333333333</v>
      </c>
      <c r="G491" s="289">
        <v>1370.8166666666666</v>
      </c>
      <c r="H491" s="289">
        <v>1470.1166666666668</v>
      </c>
      <c r="I491" s="289">
        <v>1500.8333333333335</v>
      </c>
      <c r="J491" s="289">
        <v>1519.7666666666669</v>
      </c>
      <c r="K491" s="289">
        <v>1481.9</v>
      </c>
      <c r="L491" s="289">
        <v>1432.25</v>
      </c>
      <c r="M491" s="289">
        <v>0.61143999999999998</v>
      </c>
    </row>
    <row r="492" spans="1:13">
      <c r="A492" s="268">
        <v>482</v>
      </c>
      <c r="B492" s="245" t="s">
        <v>2780</v>
      </c>
      <c r="C492" s="289">
        <v>863.35</v>
      </c>
      <c r="D492" s="289">
        <v>864.11666666666667</v>
      </c>
      <c r="E492" s="289">
        <v>858.23333333333335</v>
      </c>
      <c r="F492" s="289">
        <v>853.11666666666667</v>
      </c>
      <c r="G492" s="289">
        <v>847.23333333333335</v>
      </c>
      <c r="H492" s="289">
        <v>869.23333333333335</v>
      </c>
      <c r="I492" s="289">
        <v>875.11666666666679</v>
      </c>
      <c r="J492" s="289">
        <v>880.23333333333335</v>
      </c>
      <c r="K492" s="289">
        <v>870</v>
      </c>
      <c r="L492" s="289">
        <v>859</v>
      </c>
      <c r="M492" s="289">
        <v>7.4590000000000004E-2</v>
      </c>
    </row>
    <row r="493" spans="1:13">
      <c r="A493" s="268">
        <v>483</v>
      </c>
      <c r="B493" s="245" t="s">
        <v>284</v>
      </c>
      <c r="C493" s="289">
        <v>166.65</v>
      </c>
      <c r="D493" s="289">
        <v>166.73333333333332</v>
      </c>
      <c r="E493" s="289">
        <v>165.46666666666664</v>
      </c>
      <c r="F493" s="289">
        <v>164.28333333333333</v>
      </c>
      <c r="G493" s="289">
        <v>163.01666666666665</v>
      </c>
      <c r="H493" s="289">
        <v>167.91666666666663</v>
      </c>
      <c r="I493" s="289">
        <v>169.18333333333334</v>
      </c>
      <c r="J493" s="289">
        <v>170.36666666666662</v>
      </c>
      <c r="K493" s="289">
        <v>168</v>
      </c>
      <c r="L493" s="289">
        <v>165.55</v>
      </c>
      <c r="M493" s="289">
        <v>4.5315399999999997</v>
      </c>
    </row>
    <row r="494" spans="1:13">
      <c r="A494" s="268">
        <v>484</v>
      </c>
      <c r="B494" s="245" t="s">
        <v>565</v>
      </c>
      <c r="C494" s="289">
        <v>1255.6500000000001</v>
      </c>
      <c r="D494" s="289">
        <v>1274.5</v>
      </c>
      <c r="E494" s="289">
        <v>1232.0999999999999</v>
      </c>
      <c r="F494" s="289">
        <v>1208.55</v>
      </c>
      <c r="G494" s="289">
        <v>1166.1499999999999</v>
      </c>
      <c r="H494" s="289">
        <v>1298.05</v>
      </c>
      <c r="I494" s="289">
        <v>1340.45</v>
      </c>
      <c r="J494" s="289">
        <v>1364</v>
      </c>
      <c r="K494" s="289">
        <v>1316.9</v>
      </c>
      <c r="L494" s="289">
        <v>1250.95</v>
      </c>
      <c r="M494" s="289">
        <v>1.7381500000000001</v>
      </c>
    </row>
    <row r="495" spans="1:13">
      <c r="A495" s="268">
        <v>485</v>
      </c>
      <c r="B495" s="245" t="s">
        <v>556</v>
      </c>
      <c r="C495" s="289">
        <v>287.3</v>
      </c>
      <c r="D495" s="289">
        <v>288.09999999999997</v>
      </c>
      <c r="E495" s="289">
        <v>285.19999999999993</v>
      </c>
      <c r="F495" s="289">
        <v>283.09999999999997</v>
      </c>
      <c r="G495" s="289">
        <v>280.19999999999993</v>
      </c>
      <c r="H495" s="289">
        <v>290.19999999999993</v>
      </c>
      <c r="I495" s="289">
        <v>293.09999999999991</v>
      </c>
      <c r="J495" s="289">
        <v>295.19999999999993</v>
      </c>
      <c r="K495" s="289">
        <v>291</v>
      </c>
      <c r="L495" s="289">
        <v>286</v>
      </c>
      <c r="M495" s="289">
        <v>1.7976000000000001</v>
      </c>
    </row>
    <row r="496" spans="1:13">
      <c r="A496" s="268">
        <v>486</v>
      </c>
      <c r="B496" s="245" t="s">
        <v>555</v>
      </c>
      <c r="C496" s="289">
        <v>1892.85</v>
      </c>
      <c r="D496" s="289">
        <v>1908.6499999999999</v>
      </c>
      <c r="E496" s="289">
        <v>1864.6999999999998</v>
      </c>
      <c r="F496" s="289">
        <v>1836.55</v>
      </c>
      <c r="G496" s="289">
        <v>1792.6</v>
      </c>
      <c r="H496" s="289">
        <v>1936.7999999999997</v>
      </c>
      <c r="I496" s="289">
        <v>1980.75</v>
      </c>
      <c r="J496" s="289">
        <v>2008.8999999999996</v>
      </c>
      <c r="K496" s="289">
        <v>1952.6</v>
      </c>
      <c r="L496" s="289">
        <v>1880.5</v>
      </c>
      <c r="M496" s="289">
        <v>7.8049999999999994E-2</v>
      </c>
    </row>
    <row r="497" spans="1:13">
      <c r="A497" s="268">
        <v>487</v>
      </c>
      <c r="B497" s="245" t="s">
        <v>199</v>
      </c>
      <c r="C497" s="289">
        <v>672.4</v>
      </c>
      <c r="D497" s="289">
        <v>671.6</v>
      </c>
      <c r="E497" s="289">
        <v>665.45</v>
      </c>
      <c r="F497" s="289">
        <v>658.5</v>
      </c>
      <c r="G497" s="289">
        <v>652.35</v>
      </c>
      <c r="H497" s="289">
        <v>678.55000000000007</v>
      </c>
      <c r="I497" s="289">
        <v>684.69999999999993</v>
      </c>
      <c r="J497" s="289">
        <v>691.65000000000009</v>
      </c>
      <c r="K497" s="289">
        <v>677.75</v>
      </c>
      <c r="L497" s="289">
        <v>664.65</v>
      </c>
      <c r="M497" s="289">
        <v>12.537419999999999</v>
      </c>
    </row>
    <row r="498" spans="1:13">
      <c r="A498" s="268">
        <v>488</v>
      </c>
      <c r="B498" s="245" t="s">
        <v>557</v>
      </c>
      <c r="C498" s="289">
        <v>153.65</v>
      </c>
      <c r="D498" s="289">
        <v>155.51666666666668</v>
      </c>
      <c r="E498" s="289">
        <v>151.43333333333337</v>
      </c>
      <c r="F498" s="289">
        <v>149.2166666666667</v>
      </c>
      <c r="G498" s="289">
        <v>145.13333333333338</v>
      </c>
      <c r="H498" s="289">
        <v>157.73333333333335</v>
      </c>
      <c r="I498" s="289">
        <v>161.81666666666666</v>
      </c>
      <c r="J498" s="289">
        <v>164.03333333333333</v>
      </c>
      <c r="K498" s="289">
        <v>159.6</v>
      </c>
      <c r="L498" s="289">
        <v>153.30000000000001</v>
      </c>
      <c r="M498" s="289">
        <v>0.66513999999999995</v>
      </c>
    </row>
    <row r="499" spans="1:13">
      <c r="A499" s="268">
        <v>489</v>
      </c>
      <c r="B499" s="245" t="s">
        <v>558</v>
      </c>
      <c r="C499" s="289">
        <v>3306.3</v>
      </c>
      <c r="D499" s="289">
        <v>3300.4166666666665</v>
      </c>
      <c r="E499" s="289">
        <v>3275.8833333333332</v>
      </c>
      <c r="F499" s="289">
        <v>3245.4666666666667</v>
      </c>
      <c r="G499" s="289">
        <v>3220.9333333333334</v>
      </c>
      <c r="H499" s="289">
        <v>3330.833333333333</v>
      </c>
      <c r="I499" s="289">
        <v>3355.3666666666668</v>
      </c>
      <c r="J499" s="289">
        <v>3385.7833333333328</v>
      </c>
      <c r="K499" s="289">
        <v>3324.95</v>
      </c>
      <c r="L499" s="289">
        <v>3270</v>
      </c>
      <c r="M499" s="289">
        <v>9.1980000000000006E-2</v>
      </c>
    </row>
    <row r="500" spans="1:13">
      <c r="A500" s="268">
        <v>490</v>
      </c>
      <c r="B500" s="245" t="s">
        <v>562</v>
      </c>
      <c r="C500" s="289">
        <v>759</v>
      </c>
      <c r="D500" s="289">
        <v>760.85</v>
      </c>
      <c r="E500" s="289">
        <v>750.15000000000009</v>
      </c>
      <c r="F500" s="289">
        <v>741.30000000000007</v>
      </c>
      <c r="G500" s="289">
        <v>730.60000000000014</v>
      </c>
      <c r="H500" s="289">
        <v>769.7</v>
      </c>
      <c r="I500" s="289">
        <v>780.40000000000009</v>
      </c>
      <c r="J500" s="289">
        <v>789.25</v>
      </c>
      <c r="K500" s="289">
        <v>771.55</v>
      </c>
      <c r="L500" s="289">
        <v>752</v>
      </c>
      <c r="M500" s="289">
        <v>0.25034000000000001</v>
      </c>
    </row>
    <row r="501" spans="1:13">
      <c r="A501" s="268">
        <v>491</v>
      </c>
      <c r="B501" s="245" t="s">
        <v>566</v>
      </c>
      <c r="C501" s="289">
        <v>5161.25</v>
      </c>
      <c r="D501" s="289">
        <v>5223.7166666666662</v>
      </c>
      <c r="E501" s="289">
        <v>5067.5333333333328</v>
      </c>
      <c r="F501" s="289">
        <v>4973.8166666666666</v>
      </c>
      <c r="G501" s="289">
        <v>4817.6333333333332</v>
      </c>
      <c r="H501" s="289">
        <v>5317.4333333333325</v>
      </c>
      <c r="I501" s="289">
        <v>5473.616666666665</v>
      </c>
      <c r="J501" s="289">
        <v>5567.3333333333321</v>
      </c>
      <c r="K501" s="289">
        <v>5379.9</v>
      </c>
      <c r="L501" s="289">
        <v>5130</v>
      </c>
      <c r="M501" s="289">
        <v>3.8399999999999997E-2</v>
      </c>
    </row>
    <row r="502" spans="1:13">
      <c r="A502" s="268">
        <v>492</v>
      </c>
      <c r="B502" s="245" t="s">
        <v>567</v>
      </c>
      <c r="C502" s="289">
        <v>107.95</v>
      </c>
      <c r="D502" s="289">
        <v>109.7</v>
      </c>
      <c r="E502" s="289">
        <v>105.75</v>
      </c>
      <c r="F502" s="289">
        <v>103.55</v>
      </c>
      <c r="G502" s="289">
        <v>99.6</v>
      </c>
      <c r="H502" s="289">
        <v>111.9</v>
      </c>
      <c r="I502" s="289">
        <v>115.85000000000002</v>
      </c>
      <c r="J502" s="289">
        <v>118.05000000000001</v>
      </c>
      <c r="K502" s="289">
        <v>113.65</v>
      </c>
      <c r="L502" s="289">
        <v>107.5</v>
      </c>
      <c r="M502" s="289">
        <v>6.0069699999999999</v>
      </c>
    </row>
    <row r="503" spans="1:13">
      <c r="A503" s="268">
        <v>493</v>
      </c>
      <c r="B503" s="245" t="s">
        <v>568</v>
      </c>
      <c r="C503" s="289">
        <v>68.849999999999994</v>
      </c>
      <c r="D503" s="289">
        <v>68.850000000000009</v>
      </c>
      <c r="E503" s="289">
        <v>67.200000000000017</v>
      </c>
      <c r="F503" s="289">
        <v>65.550000000000011</v>
      </c>
      <c r="G503" s="289">
        <v>63.90000000000002</v>
      </c>
      <c r="H503" s="289">
        <v>70.500000000000014</v>
      </c>
      <c r="I503" s="289">
        <v>72.15000000000002</v>
      </c>
      <c r="J503" s="289">
        <v>73.800000000000011</v>
      </c>
      <c r="K503" s="289">
        <v>70.5</v>
      </c>
      <c r="L503" s="289">
        <v>67.2</v>
      </c>
      <c r="M503" s="289">
        <v>9.7742699999999996</v>
      </c>
    </row>
    <row r="504" spans="1:13">
      <c r="A504" s="268">
        <v>494</v>
      </c>
      <c r="B504" s="245" t="s">
        <v>2851</v>
      </c>
      <c r="C504" s="289">
        <v>375.25</v>
      </c>
      <c r="D504" s="289">
        <v>378.84999999999997</v>
      </c>
      <c r="E504" s="289">
        <v>368.39999999999992</v>
      </c>
      <c r="F504" s="289">
        <v>361.54999999999995</v>
      </c>
      <c r="G504" s="289">
        <v>351.09999999999991</v>
      </c>
      <c r="H504" s="289">
        <v>385.69999999999993</v>
      </c>
      <c r="I504" s="289">
        <v>396.15</v>
      </c>
      <c r="J504" s="289">
        <v>402.99999999999994</v>
      </c>
      <c r="K504" s="289">
        <v>389.3</v>
      </c>
      <c r="L504" s="289">
        <v>372</v>
      </c>
      <c r="M504" s="289">
        <v>0.42473</v>
      </c>
    </row>
    <row r="505" spans="1:13">
      <c r="A505" s="268">
        <v>495</v>
      </c>
      <c r="B505" s="245" t="s">
        <v>569</v>
      </c>
      <c r="C505" s="289">
        <v>2062.3000000000002</v>
      </c>
      <c r="D505" s="289">
        <v>2087.3666666666668</v>
      </c>
      <c r="E505" s="289">
        <v>2020.9333333333334</v>
      </c>
      <c r="F505" s="289">
        <v>1979.5666666666666</v>
      </c>
      <c r="G505" s="289">
        <v>1913.1333333333332</v>
      </c>
      <c r="H505" s="289">
        <v>2128.7333333333336</v>
      </c>
      <c r="I505" s="289">
        <v>2195.166666666667</v>
      </c>
      <c r="J505" s="289">
        <v>2236.5333333333338</v>
      </c>
      <c r="K505" s="289">
        <v>2153.8000000000002</v>
      </c>
      <c r="L505" s="289">
        <v>2046</v>
      </c>
      <c r="M505" s="289">
        <v>0.33476</v>
      </c>
    </row>
    <row r="506" spans="1:13">
      <c r="A506" s="268">
        <v>496</v>
      </c>
      <c r="B506" s="245" t="s">
        <v>200</v>
      </c>
      <c r="C506" s="289">
        <v>341.6</v>
      </c>
      <c r="D506" s="289">
        <v>344.93333333333334</v>
      </c>
      <c r="E506" s="289">
        <v>335.61666666666667</v>
      </c>
      <c r="F506" s="289">
        <v>329.63333333333333</v>
      </c>
      <c r="G506" s="289">
        <v>320.31666666666666</v>
      </c>
      <c r="H506" s="289">
        <v>350.91666666666669</v>
      </c>
      <c r="I506" s="289">
        <v>360.23333333333341</v>
      </c>
      <c r="J506" s="289">
        <v>366.2166666666667</v>
      </c>
      <c r="K506" s="289">
        <v>354.25</v>
      </c>
      <c r="L506" s="289">
        <v>338.95</v>
      </c>
      <c r="M506" s="289">
        <v>389.61585000000002</v>
      </c>
    </row>
    <row r="507" spans="1:13">
      <c r="A507" s="268">
        <v>497</v>
      </c>
      <c r="B507" s="245" t="s">
        <v>570</v>
      </c>
      <c r="C507" s="289">
        <v>295.89999999999998</v>
      </c>
      <c r="D507" s="289">
        <v>300.86666666666662</v>
      </c>
      <c r="E507" s="289">
        <v>288.53333333333325</v>
      </c>
      <c r="F507" s="289">
        <v>281.16666666666663</v>
      </c>
      <c r="G507" s="289">
        <v>268.83333333333326</v>
      </c>
      <c r="H507" s="289">
        <v>308.23333333333323</v>
      </c>
      <c r="I507" s="289">
        <v>320.56666666666661</v>
      </c>
      <c r="J507" s="289">
        <v>327.93333333333322</v>
      </c>
      <c r="K507" s="289">
        <v>313.2</v>
      </c>
      <c r="L507" s="289">
        <v>293.5</v>
      </c>
      <c r="M507" s="289">
        <v>3.6923400000000002</v>
      </c>
    </row>
    <row r="508" spans="1:13">
      <c r="A508" s="268">
        <v>498</v>
      </c>
      <c r="B508" s="245" t="s">
        <v>202</v>
      </c>
      <c r="C508" s="289">
        <v>179.95</v>
      </c>
      <c r="D508" s="289">
        <v>182.35</v>
      </c>
      <c r="E508" s="289">
        <v>176.29999999999998</v>
      </c>
      <c r="F508" s="289">
        <v>172.64999999999998</v>
      </c>
      <c r="G508" s="289">
        <v>166.59999999999997</v>
      </c>
      <c r="H508" s="289">
        <v>186</v>
      </c>
      <c r="I508" s="289">
        <v>192.05</v>
      </c>
      <c r="J508" s="289">
        <v>195.70000000000002</v>
      </c>
      <c r="K508" s="289">
        <v>188.4</v>
      </c>
      <c r="L508" s="289">
        <v>178.7</v>
      </c>
      <c r="M508" s="289">
        <v>200.08768000000001</v>
      </c>
    </row>
    <row r="509" spans="1:13">
      <c r="A509" s="268">
        <v>499</v>
      </c>
      <c r="B509" s="245" t="s">
        <v>571</v>
      </c>
      <c r="C509" s="289">
        <v>184.6</v>
      </c>
      <c r="D509" s="289">
        <v>186.9666666666667</v>
      </c>
      <c r="E509" s="289">
        <v>180.93333333333339</v>
      </c>
      <c r="F509" s="289">
        <v>177.26666666666671</v>
      </c>
      <c r="G509" s="289">
        <v>171.23333333333341</v>
      </c>
      <c r="H509" s="289">
        <v>190.63333333333338</v>
      </c>
      <c r="I509" s="289">
        <v>196.66666666666669</v>
      </c>
      <c r="J509" s="289">
        <v>200.33333333333337</v>
      </c>
      <c r="K509" s="289">
        <v>193</v>
      </c>
      <c r="L509" s="289">
        <v>183.3</v>
      </c>
      <c r="M509" s="289">
        <v>1.9070199999999999</v>
      </c>
    </row>
    <row r="510" spans="1:13">
      <c r="A510" s="268">
        <v>500</v>
      </c>
      <c r="B510" s="245" t="s">
        <v>572</v>
      </c>
      <c r="C510" s="289">
        <v>1784.1</v>
      </c>
      <c r="D510" s="289">
        <v>1799.8833333333332</v>
      </c>
      <c r="E510" s="289">
        <v>1755.7666666666664</v>
      </c>
      <c r="F510" s="289">
        <v>1727.4333333333332</v>
      </c>
      <c r="G510" s="289">
        <v>1683.3166666666664</v>
      </c>
      <c r="H510" s="289">
        <v>1828.2166666666665</v>
      </c>
      <c r="I510" s="289">
        <v>1872.3333333333333</v>
      </c>
      <c r="J510" s="289">
        <v>1900.6666666666665</v>
      </c>
      <c r="K510" s="289">
        <v>1844</v>
      </c>
      <c r="L510" s="289">
        <v>1771.55</v>
      </c>
      <c r="M510" s="289">
        <v>0.39627000000000001</v>
      </c>
    </row>
    <row r="511" spans="1:13">
      <c r="A511" s="268"/>
      <c r="B511" s="245"/>
      <c r="C511" s="289"/>
      <c r="D511" s="289"/>
      <c r="E511" s="289"/>
      <c r="F511" s="289"/>
      <c r="G511" s="289"/>
      <c r="H511" s="289"/>
      <c r="I511" s="289"/>
      <c r="J511" s="289"/>
      <c r="K511" s="289"/>
      <c r="L511" s="289"/>
      <c r="M511" s="289"/>
    </row>
    <row r="512" spans="1:13">
      <c r="A512" s="268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48" sqref="D48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40"/>
      <c r="B5" s="540"/>
      <c r="C5" s="541"/>
      <c r="D5" s="541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42" t="s">
        <v>574</v>
      </c>
      <c r="C7" s="542"/>
      <c r="D7" s="262">
        <f>Main!B10</f>
        <v>44120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44119</v>
      </c>
      <c r="B10" s="267">
        <v>539661</v>
      </c>
      <c r="C10" s="268" t="s">
        <v>3753</v>
      </c>
      <c r="D10" s="268" t="s">
        <v>3754</v>
      </c>
      <c r="E10" s="268" t="s">
        <v>584</v>
      </c>
      <c r="F10" s="381">
        <v>30000</v>
      </c>
      <c r="G10" s="267">
        <v>23.35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44119</v>
      </c>
      <c r="B11" s="267">
        <v>543236</v>
      </c>
      <c r="C11" s="268" t="s">
        <v>3727</v>
      </c>
      <c r="D11" s="268" t="s">
        <v>3729</v>
      </c>
      <c r="E11" s="268" t="s">
        <v>583</v>
      </c>
      <c r="F11" s="381">
        <v>36000</v>
      </c>
      <c r="G11" s="267">
        <v>39.94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44119</v>
      </c>
      <c r="B12" s="267">
        <v>543236</v>
      </c>
      <c r="C12" s="268" t="s">
        <v>3727</v>
      </c>
      <c r="D12" s="268" t="s">
        <v>3728</v>
      </c>
      <c r="E12" s="268" t="s">
        <v>584</v>
      </c>
      <c r="F12" s="381">
        <v>33000</v>
      </c>
      <c r="G12" s="267">
        <v>39.950000000000003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44119</v>
      </c>
      <c r="B13" s="267">
        <v>538708</v>
      </c>
      <c r="C13" s="268" t="s">
        <v>3755</v>
      </c>
      <c r="D13" s="268" t="s">
        <v>3756</v>
      </c>
      <c r="E13" s="268" t="s">
        <v>584</v>
      </c>
      <c r="F13" s="381">
        <v>100000</v>
      </c>
      <c r="G13" s="267">
        <v>4.4000000000000004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44119</v>
      </c>
      <c r="B14" s="267">
        <v>543239</v>
      </c>
      <c r="C14" s="268" t="s">
        <v>3730</v>
      </c>
      <c r="D14" s="268" t="s">
        <v>3757</v>
      </c>
      <c r="E14" s="268" t="s">
        <v>583</v>
      </c>
      <c r="F14" s="381">
        <v>15200</v>
      </c>
      <c r="G14" s="267">
        <v>167.58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44119</v>
      </c>
      <c r="B15" s="267">
        <v>543239</v>
      </c>
      <c r="C15" s="268" t="s">
        <v>3730</v>
      </c>
      <c r="D15" s="268" t="s">
        <v>3731</v>
      </c>
      <c r="E15" s="268" t="s">
        <v>583</v>
      </c>
      <c r="F15" s="381">
        <v>11200</v>
      </c>
      <c r="G15" s="267">
        <v>171.6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44119</v>
      </c>
      <c r="B16" s="267">
        <v>543239</v>
      </c>
      <c r="C16" s="268" t="s">
        <v>3730</v>
      </c>
      <c r="D16" s="268" t="s">
        <v>3731</v>
      </c>
      <c r="E16" s="268" t="s">
        <v>584</v>
      </c>
      <c r="F16" s="381">
        <v>800</v>
      </c>
      <c r="G16" s="267">
        <v>174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44119</v>
      </c>
      <c r="B17" s="267">
        <v>512455</v>
      </c>
      <c r="C17" s="268" t="s">
        <v>3758</v>
      </c>
      <c r="D17" s="268" t="s">
        <v>3759</v>
      </c>
      <c r="E17" s="268" t="s">
        <v>583</v>
      </c>
      <c r="F17" s="381">
        <v>1508607</v>
      </c>
      <c r="G17" s="267">
        <v>11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44119</v>
      </c>
      <c r="B18" s="267">
        <v>512455</v>
      </c>
      <c r="C18" s="268" t="s">
        <v>3758</v>
      </c>
      <c r="D18" s="268" t="s">
        <v>3760</v>
      </c>
      <c r="E18" s="268" t="s">
        <v>584</v>
      </c>
      <c r="F18" s="381">
        <v>1500000</v>
      </c>
      <c r="G18" s="267">
        <v>11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44119</v>
      </c>
      <c r="B19" s="267">
        <v>531637</v>
      </c>
      <c r="C19" s="268" t="s">
        <v>3761</v>
      </c>
      <c r="D19" s="268" t="s">
        <v>3762</v>
      </c>
      <c r="E19" s="268" t="s">
        <v>584</v>
      </c>
      <c r="F19" s="381">
        <v>48355</v>
      </c>
      <c r="G19" s="267">
        <v>53.67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44119</v>
      </c>
      <c r="B20" s="267">
        <v>531637</v>
      </c>
      <c r="C20" s="268" t="s">
        <v>3761</v>
      </c>
      <c r="D20" s="268" t="s">
        <v>3763</v>
      </c>
      <c r="E20" s="268" t="s">
        <v>583</v>
      </c>
      <c r="F20" s="381">
        <v>38847</v>
      </c>
      <c r="G20" s="267">
        <v>52.51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44119</v>
      </c>
      <c r="B21" s="267">
        <v>540175</v>
      </c>
      <c r="C21" s="268" t="s">
        <v>3764</v>
      </c>
      <c r="D21" s="268" t="s">
        <v>3765</v>
      </c>
      <c r="E21" s="268" t="s">
        <v>584</v>
      </c>
      <c r="F21" s="381">
        <v>20000</v>
      </c>
      <c r="G21" s="267">
        <v>29.35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44119</v>
      </c>
      <c r="B22" s="267">
        <v>540175</v>
      </c>
      <c r="C22" s="268" t="s">
        <v>3764</v>
      </c>
      <c r="D22" s="268" t="s">
        <v>3766</v>
      </c>
      <c r="E22" s="268" t="s">
        <v>584</v>
      </c>
      <c r="F22" s="381">
        <v>20000</v>
      </c>
      <c r="G22" s="267">
        <v>29.7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44119</v>
      </c>
      <c r="B23" s="267">
        <v>540175</v>
      </c>
      <c r="C23" s="268" t="s">
        <v>3764</v>
      </c>
      <c r="D23" s="268" t="s">
        <v>3767</v>
      </c>
      <c r="E23" s="268" t="s">
        <v>583</v>
      </c>
      <c r="F23" s="381">
        <v>72880</v>
      </c>
      <c r="G23" s="267">
        <v>29.5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44119</v>
      </c>
      <c r="B24" s="267">
        <v>540175</v>
      </c>
      <c r="C24" s="268" t="s">
        <v>3764</v>
      </c>
      <c r="D24" s="268" t="s">
        <v>3767</v>
      </c>
      <c r="E24" s="268" t="s">
        <v>584</v>
      </c>
      <c r="F24" s="381">
        <v>83020</v>
      </c>
      <c r="G24" s="267">
        <v>29.35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44119</v>
      </c>
      <c r="B25" s="267">
        <v>540175</v>
      </c>
      <c r="C25" s="268" t="s">
        <v>3764</v>
      </c>
      <c r="D25" s="268" t="s">
        <v>3768</v>
      </c>
      <c r="E25" s="268" t="s">
        <v>583</v>
      </c>
      <c r="F25" s="381">
        <v>34000</v>
      </c>
      <c r="G25" s="267">
        <v>29.35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44119</v>
      </c>
      <c r="B26" s="267">
        <v>540175</v>
      </c>
      <c r="C26" s="268" t="s">
        <v>3764</v>
      </c>
      <c r="D26" s="268" t="s">
        <v>3769</v>
      </c>
      <c r="E26" s="268" t="s">
        <v>583</v>
      </c>
      <c r="F26" s="381">
        <v>34000</v>
      </c>
      <c r="G26" s="267">
        <v>29.35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44119</v>
      </c>
      <c r="B27" s="267">
        <v>540175</v>
      </c>
      <c r="C27" s="268" t="s">
        <v>3764</v>
      </c>
      <c r="D27" s="268" t="s">
        <v>3770</v>
      </c>
      <c r="E27" s="268" t="s">
        <v>584</v>
      </c>
      <c r="F27" s="381">
        <v>19000</v>
      </c>
      <c r="G27" s="267">
        <v>29.3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44119</v>
      </c>
      <c r="B28" s="267">
        <v>532092</v>
      </c>
      <c r="C28" s="268" t="s">
        <v>3771</v>
      </c>
      <c r="D28" s="268" t="s">
        <v>3772</v>
      </c>
      <c r="E28" s="268" t="s">
        <v>583</v>
      </c>
      <c r="F28" s="381">
        <v>400000</v>
      </c>
      <c r="G28" s="267">
        <v>5.89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44119</v>
      </c>
      <c r="B29" s="267">
        <v>532092</v>
      </c>
      <c r="C29" s="268" t="s">
        <v>3771</v>
      </c>
      <c r="D29" s="268" t="s">
        <v>3773</v>
      </c>
      <c r="E29" s="268" t="s">
        <v>583</v>
      </c>
      <c r="F29" s="381">
        <v>400000</v>
      </c>
      <c r="G29" s="267">
        <v>5.89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44119</v>
      </c>
      <c r="B30" s="267">
        <v>532092</v>
      </c>
      <c r="C30" s="268" t="s">
        <v>3771</v>
      </c>
      <c r="D30" s="268" t="s">
        <v>3774</v>
      </c>
      <c r="E30" s="268" t="s">
        <v>584</v>
      </c>
      <c r="F30" s="381">
        <v>814000</v>
      </c>
      <c r="G30" s="267">
        <v>5.89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44119</v>
      </c>
      <c r="B31" s="267">
        <v>542765</v>
      </c>
      <c r="C31" s="268" t="s">
        <v>3732</v>
      </c>
      <c r="D31" s="268" t="s">
        <v>3733</v>
      </c>
      <c r="E31" s="268" t="s">
        <v>583</v>
      </c>
      <c r="F31" s="381">
        <v>6000</v>
      </c>
      <c r="G31" s="267">
        <v>136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44119</v>
      </c>
      <c r="B32" s="267">
        <v>542765</v>
      </c>
      <c r="C32" s="268" t="s">
        <v>3732</v>
      </c>
      <c r="D32" s="268" t="s">
        <v>3775</v>
      </c>
      <c r="E32" s="268" t="s">
        <v>584</v>
      </c>
      <c r="F32" s="381">
        <v>6000</v>
      </c>
      <c r="G32" s="267">
        <v>136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44119</v>
      </c>
      <c r="B33" s="267" t="s">
        <v>3721</v>
      </c>
      <c r="C33" s="268" t="s">
        <v>3722</v>
      </c>
      <c r="D33" s="268" t="s">
        <v>3734</v>
      </c>
      <c r="E33" s="268" t="s">
        <v>583</v>
      </c>
      <c r="F33" s="381">
        <v>174000</v>
      </c>
      <c r="G33" s="267">
        <v>42.8</v>
      </c>
      <c r="H33" s="345" t="s">
        <v>2952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44119</v>
      </c>
      <c r="B34" s="267" t="s">
        <v>3721</v>
      </c>
      <c r="C34" s="268" t="s">
        <v>3722</v>
      </c>
      <c r="D34" s="268" t="s">
        <v>3776</v>
      </c>
      <c r="E34" s="268" t="s">
        <v>583</v>
      </c>
      <c r="F34" s="381">
        <v>48000</v>
      </c>
      <c r="G34" s="267">
        <v>42.4</v>
      </c>
      <c r="H34" s="345" t="s">
        <v>2952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44119</v>
      </c>
      <c r="B35" s="267" t="s">
        <v>3777</v>
      </c>
      <c r="C35" s="268" t="s">
        <v>3778</v>
      </c>
      <c r="D35" s="268" t="s">
        <v>3779</v>
      </c>
      <c r="E35" s="268" t="s">
        <v>583</v>
      </c>
      <c r="F35" s="381">
        <v>123662</v>
      </c>
      <c r="G35" s="267">
        <v>55.7</v>
      </c>
      <c r="H35" s="345" t="s">
        <v>2952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44119</v>
      </c>
      <c r="B36" s="267" t="s">
        <v>3777</v>
      </c>
      <c r="C36" s="268" t="s">
        <v>3778</v>
      </c>
      <c r="D36" s="268" t="s">
        <v>3780</v>
      </c>
      <c r="E36" s="268" t="s">
        <v>583</v>
      </c>
      <c r="F36" s="381">
        <v>115830</v>
      </c>
      <c r="G36" s="267">
        <v>55.3</v>
      </c>
      <c r="H36" s="345" t="s">
        <v>2952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44119</v>
      </c>
      <c r="B37" s="267" t="s">
        <v>1745</v>
      </c>
      <c r="C37" s="268" t="s">
        <v>3781</v>
      </c>
      <c r="D37" s="268" t="s">
        <v>3782</v>
      </c>
      <c r="E37" s="268" t="s">
        <v>583</v>
      </c>
      <c r="F37" s="381">
        <v>852853</v>
      </c>
      <c r="G37" s="267">
        <v>94.63</v>
      </c>
      <c r="H37" s="345" t="s">
        <v>2952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44119</v>
      </c>
      <c r="B38" s="267" t="s">
        <v>132</v>
      </c>
      <c r="C38" s="268" t="s">
        <v>3783</v>
      </c>
      <c r="D38" s="268" t="s">
        <v>3784</v>
      </c>
      <c r="E38" s="268" t="s">
        <v>583</v>
      </c>
      <c r="F38" s="381">
        <v>735493</v>
      </c>
      <c r="G38" s="267">
        <v>445.76</v>
      </c>
      <c r="H38" s="345" t="s">
        <v>2952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44119</v>
      </c>
      <c r="B39" s="267" t="s">
        <v>132</v>
      </c>
      <c r="C39" s="268" t="s">
        <v>3783</v>
      </c>
      <c r="D39" s="268" t="s">
        <v>3735</v>
      </c>
      <c r="E39" s="268" t="s">
        <v>583</v>
      </c>
      <c r="F39" s="381">
        <v>435744</v>
      </c>
      <c r="G39" s="267">
        <v>444.34</v>
      </c>
      <c r="H39" s="345" t="s">
        <v>2952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44119</v>
      </c>
      <c r="B40" s="267" t="s">
        <v>132</v>
      </c>
      <c r="C40" s="268" t="s">
        <v>3783</v>
      </c>
      <c r="D40" s="268" t="s">
        <v>3785</v>
      </c>
      <c r="E40" s="268" t="s">
        <v>583</v>
      </c>
      <c r="F40" s="381">
        <v>333192</v>
      </c>
      <c r="G40" s="267">
        <v>446.1</v>
      </c>
      <c r="H40" s="345" t="s">
        <v>2952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44119</v>
      </c>
      <c r="B41" s="267" t="s">
        <v>3786</v>
      </c>
      <c r="C41" s="268" t="s">
        <v>3787</v>
      </c>
      <c r="D41" s="268" t="s">
        <v>3788</v>
      </c>
      <c r="E41" s="268" t="s">
        <v>583</v>
      </c>
      <c r="F41" s="381">
        <v>550000</v>
      </c>
      <c r="G41" s="267">
        <v>131.1</v>
      </c>
      <c r="H41" s="345" t="s">
        <v>2952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44119</v>
      </c>
      <c r="B42" s="267" t="s">
        <v>3721</v>
      </c>
      <c r="C42" s="268" t="s">
        <v>3722</v>
      </c>
      <c r="D42" s="268" t="s">
        <v>3776</v>
      </c>
      <c r="E42" s="268" t="s">
        <v>584</v>
      </c>
      <c r="F42" s="381">
        <v>45000</v>
      </c>
      <c r="G42" s="267">
        <v>43.42</v>
      </c>
      <c r="H42" s="345" t="s">
        <v>2952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44119</v>
      </c>
      <c r="B43" s="267" t="s">
        <v>3777</v>
      </c>
      <c r="C43" s="268" t="s">
        <v>3778</v>
      </c>
      <c r="D43" s="268" t="s">
        <v>3779</v>
      </c>
      <c r="E43" s="268" t="s">
        <v>584</v>
      </c>
      <c r="F43" s="381">
        <v>72230</v>
      </c>
      <c r="G43" s="267">
        <v>55.04</v>
      </c>
      <c r="H43" s="345" t="s">
        <v>2952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44119</v>
      </c>
      <c r="B44" s="267" t="s">
        <v>3777</v>
      </c>
      <c r="C44" s="268" t="s">
        <v>3778</v>
      </c>
      <c r="D44" s="268" t="s">
        <v>3780</v>
      </c>
      <c r="E44" s="268" t="s">
        <v>584</v>
      </c>
      <c r="F44" s="381">
        <v>108402</v>
      </c>
      <c r="G44" s="267">
        <v>55.12</v>
      </c>
      <c r="H44" s="345" t="s">
        <v>2952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44119</v>
      </c>
      <c r="B45" s="267" t="s">
        <v>1745</v>
      </c>
      <c r="C45" s="268" t="s">
        <v>3781</v>
      </c>
      <c r="D45" s="268" t="s">
        <v>3789</v>
      </c>
      <c r="E45" s="268" t="s">
        <v>584</v>
      </c>
      <c r="F45" s="381">
        <v>985650</v>
      </c>
      <c r="G45" s="267">
        <v>94.39</v>
      </c>
      <c r="H45" s="345" t="s">
        <v>2952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44119</v>
      </c>
      <c r="B46" s="267" t="s">
        <v>1745</v>
      </c>
      <c r="C46" s="268" t="s">
        <v>3781</v>
      </c>
      <c r="D46" s="268" t="s">
        <v>3782</v>
      </c>
      <c r="E46" s="268" t="s">
        <v>584</v>
      </c>
      <c r="F46" s="381">
        <v>675033</v>
      </c>
      <c r="G46" s="267">
        <v>94.91</v>
      </c>
      <c r="H46" s="345" t="s">
        <v>2952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44119</v>
      </c>
      <c r="B47" s="267" t="s">
        <v>132</v>
      </c>
      <c r="C47" s="268" t="s">
        <v>3783</v>
      </c>
      <c r="D47" s="268" t="s">
        <v>3735</v>
      </c>
      <c r="E47" s="268" t="s">
        <v>584</v>
      </c>
      <c r="F47" s="381">
        <v>435536</v>
      </c>
      <c r="G47" s="267">
        <v>445.65</v>
      </c>
      <c r="H47" s="345" t="s">
        <v>2952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44119</v>
      </c>
      <c r="B48" s="267" t="s">
        <v>132</v>
      </c>
      <c r="C48" s="268" t="s">
        <v>3783</v>
      </c>
      <c r="D48" s="268" t="s">
        <v>3785</v>
      </c>
      <c r="E48" s="268" t="s">
        <v>584</v>
      </c>
      <c r="F48" s="381">
        <v>340330</v>
      </c>
      <c r="G48" s="267">
        <v>446.78</v>
      </c>
      <c r="H48" s="345" t="s">
        <v>2952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44119</v>
      </c>
      <c r="B49" s="267" t="s">
        <v>132</v>
      </c>
      <c r="C49" s="268" t="s">
        <v>3783</v>
      </c>
      <c r="D49" s="268" t="s">
        <v>3784</v>
      </c>
      <c r="E49" s="268" t="s">
        <v>584</v>
      </c>
      <c r="F49" s="381">
        <v>735493</v>
      </c>
      <c r="G49" s="267">
        <v>446.28</v>
      </c>
      <c r="H49" s="345" t="s">
        <v>2952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44119</v>
      </c>
      <c r="B50" s="267" t="s">
        <v>3786</v>
      </c>
      <c r="C50" s="268" t="s">
        <v>3787</v>
      </c>
      <c r="D50" s="268" t="s">
        <v>3790</v>
      </c>
      <c r="E50" s="268" t="s">
        <v>584</v>
      </c>
      <c r="F50" s="381">
        <v>103002</v>
      </c>
      <c r="G50" s="267">
        <v>130.52000000000001</v>
      </c>
      <c r="H50" s="345" t="s">
        <v>2952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44119</v>
      </c>
      <c r="B51" s="267" t="s">
        <v>3786</v>
      </c>
      <c r="C51" s="268" t="s">
        <v>3787</v>
      </c>
      <c r="D51" s="268" t="s">
        <v>3791</v>
      </c>
      <c r="E51" s="268" t="s">
        <v>584</v>
      </c>
      <c r="F51" s="381">
        <v>550000</v>
      </c>
      <c r="G51" s="267">
        <v>131.09</v>
      </c>
      <c r="H51" s="345" t="s">
        <v>2952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B52" s="267"/>
      <c r="C52" s="268"/>
      <c r="D52" s="268"/>
      <c r="E52" s="268"/>
      <c r="F52" s="381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B53" s="267"/>
      <c r="C53" s="268"/>
      <c r="D53" s="268"/>
      <c r="E53" s="268"/>
      <c r="F53" s="381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B54" s="267"/>
      <c r="C54" s="268"/>
      <c r="D54" s="268"/>
      <c r="E54" s="268"/>
      <c r="F54" s="381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B55" s="267"/>
      <c r="C55" s="268"/>
      <c r="D55" s="268"/>
      <c r="E55" s="268"/>
      <c r="F55" s="381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B56" s="267"/>
      <c r="C56" s="268"/>
      <c r="D56" s="268"/>
      <c r="E56" s="268"/>
      <c r="F56" s="381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B57" s="267"/>
      <c r="C57" s="268"/>
      <c r="D57" s="268"/>
      <c r="E57" s="268"/>
      <c r="F57" s="381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B58" s="267"/>
      <c r="C58" s="268"/>
      <c r="D58" s="268"/>
      <c r="E58" s="268"/>
      <c r="F58" s="381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B59" s="267"/>
      <c r="C59" s="268"/>
      <c r="D59" s="268"/>
      <c r="E59" s="268"/>
      <c r="F59" s="381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0"/>
  <sheetViews>
    <sheetView zoomScale="70" zoomScaleNormal="70" workbookViewId="0">
      <selection activeCell="M87" sqref="M87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3672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44120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0" customFormat="1" ht="14.25">
      <c r="A10" s="427">
        <v>1</v>
      </c>
      <c r="B10" s="428">
        <v>44064</v>
      </c>
      <c r="C10" s="429"/>
      <c r="D10" s="430" t="s">
        <v>284</v>
      </c>
      <c r="E10" s="431" t="s">
        <v>600</v>
      </c>
      <c r="F10" s="432">
        <v>172</v>
      </c>
      <c r="G10" s="431">
        <v>160</v>
      </c>
      <c r="H10" s="490">
        <v>180.5</v>
      </c>
      <c r="I10" s="433">
        <v>195</v>
      </c>
      <c r="J10" s="434" t="s">
        <v>3635</v>
      </c>
      <c r="K10" s="434">
        <f t="shared" ref="K10" si="0">H10-F10</f>
        <v>8.5</v>
      </c>
      <c r="L10" s="458">
        <f t="shared" ref="L10" si="1">(F10*-0.8)/100</f>
        <v>-1.3759999999999999</v>
      </c>
      <c r="M10" s="435">
        <f t="shared" ref="M10" si="2">(K10+L10)/F10</f>
        <v>4.1418604651162795E-2</v>
      </c>
      <c r="N10" s="436" t="s">
        <v>599</v>
      </c>
      <c r="O10" s="437">
        <v>44070</v>
      </c>
      <c r="Q10" s="421"/>
      <c r="R10" s="422" t="s">
        <v>3186</v>
      </c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 s="420" customFormat="1" ht="14.25">
      <c r="A11" s="383">
        <v>2</v>
      </c>
      <c r="B11" s="408">
        <v>44076</v>
      </c>
      <c r="C11" s="415"/>
      <c r="D11" s="448" t="s">
        <v>153</v>
      </c>
      <c r="E11" s="416" t="s">
        <v>600</v>
      </c>
      <c r="F11" s="416" t="s">
        <v>3637</v>
      </c>
      <c r="G11" s="424">
        <v>15300</v>
      </c>
      <c r="H11" s="416"/>
      <c r="I11" s="411" t="s">
        <v>3638</v>
      </c>
      <c r="J11" s="417" t="s">
        <v>601</v>
      </c>
      <c r="K11" s="417"/>
      <c r="L11" s="460"/>
      <c r="M11" s="417"/>
      <c r="N11" s="418"/>
      <c r="O11" s="419"/>
      <c r="Q11" s="421"/>
      <c r="R11" s="422" t="s">
        <v>602</v>
      </c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 s="420" customFormat="1" ht="14.25">
      <c r="A12" s="427">
        <v>3</v>
      </c>
      <c r="B12" s="428">
        <v>44088</v>
      </c>
      <c r="C12" s="429"/>
      <c r="D12" s="430" t="s">
        <v>424</v>
      </c>
      <c r="E12" s="431" t="s">
        <v>600</v>
      </c>
      <c r="F12" s="432">
        <v>263.5</v>
      </c>
      <c r="G12" s="431">
        <v>248</v>
      </c>
      <c r="H12" s="431">
        <v>274</v>
      </c>
      <c r="I12" s="433">
        <v>290</v>
      </c>
      <c r="J12" s="434" t="s">
        <v>3642</v>
      </c>
      <c r="K12" s="434">
        <f t="shared" ref="K12" si="3">H12-F12</f>
        <v>10.5</v>
      </c>
      <c r="L12" s="458">
        <f t="shared" ref="L12" si="4">(F12*-0.8)/100</f>
        <v>-2.1080000000000001</v>
      </c>
      <c r="M12" s="435">
        <f t="shared" ref="M12" si="5">(K12+L12)/F12</f>
        <v>3.184819734345351E-2</v>
      </c>
      <c r="N12" s="436" t="s">
        <v>599</v>
      </c>
      <c r="O12" s="437">
        <v>44091</v>
      </c>
      <c r="Q12" s="421"/>
      <c r="R12" s="422" t="s">
        <v>3186</v>
      </c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 s="420" customFormat="1" ht="14.25">
      <c r="A13" s="383">
        <v>4</v>
      </c>
      <c r="B13" s="408">
        <v>44088</v>
      </c>
      <c r="C13" s="415"/>
      <c r="D13" s="448" t="s">
        <v>380</v>
      </c>
      <c r="E13" s="416" t="s">
        <v>600</v>
      </c>
      <c r="F13" s="416" t="s">
        <v>3639</v>
      </c>
      <c r="G13" s="424">
        <v>870</v>
      </c>
      <c r="H13" s="416"/>
      <c r="I13" s="411" t="s">
        <v>3640</v>
      </c>
      <c r="J13" s="417" t="s">
        <v>601</v>
      </c>
      <c r="K13" s="417"/>
      <c r="L13" s="460"/>
      <c r="M13" s="417"/>
      <c r="N13" s="418"/>
      <c r="O13" s="419"/>
      <c r="Q13" s="421"/>
      <c r="R13" s="422" t="s">
        <v>602</v>
      </c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 s="404" customFormat="1" ht="15" customHeight="1">
      <c r="A14" s="466">
        <v>5</v>
      </c>
      <c r="B14" s="444">
        <v>44088</v>
      </c>
      <c r="C14" s="467"/>
      <c r="D14" s="480" t="s">
        <v>106</v>
      </c>
      <c r="E14" s="468" t="s">
        <v>600</v>
      </c>
      <c r="F14" s="508">
        <v>663</v>
      </c>
      <c r="G14" s="471">
        <v>630</v>
      </c>
      <c r="H14" s="468">
        <v>700</v>
      </c>
      <c r="I14" s="469">
        <v>730</v>
      </c>
      <c r="J14" s="443" t="s">
        <v>3705</v>
      </c>
      <c r="K14" s="443">
        <f t="shared" ref="K14" si="6">H14-F14</f>
        <v>37</v>
      </c>
      <c r="L14" s="443">
        <f t="shared" ref="L14" si="7">(F14*-0.8)/100</f>
        <v>-5.3039999999999994</v>
      </c>
      <c r="M14" s="446">
        <f t="shared" ref="M14" si="8">(K14+L14)/F14</f>
        <v>4.7806938159879339E-2</v>
      </c>
      <c r="N14" s="447" t="s">
        <v>599</v>
      </c>
      <c r="O14" s="481">
        <v>44113</v>
      </c>
      <c r="P14" s="7"/>
      <c r="Q14" s="7"/>
      <c r="R14" s="344" t="s">
        <v>3186</v>
      </c>
      <c r="S14" s="40"/>
      <c r="T14" s="40"/>
      <c r="U14" s="40"/>
      <c r="V14" s="40"/>
      <c r="W14" s="40"/>
      <c r="X14" s="40"/>
      <c r="Y14" s="40"/>
      <c r="Z14" s="40"/>
      <c r="AA14" s="40"/>
    </row>
    <row r="15" spans="1:28" s="420" customFormat="1" ht="14.25">
      <c r="A15" s="427">
        <v>6</v>
      </c>
      <c r="B15" s="428">
        <v>44091</v>
      </c>
      <c r="C15" s="429"/>
      <c r="D15" s="430" t="s">
        <v>174</v>
      </c>
      <c r="E15" s="431" t="s">
        <v>600</v>
      </c>
      <c r="F15" s="432">
        <v>1247</v>
      </c>
      <c r="G15" s="431">
        <v>1180</v>
      </c>
      <c r="H15" s="431">
        <v>1297.5</v>
      </c>
      <c r="I15" s="433" t="s">
        <v>3641</v>
      </c>
      <c r="J15" s="434" t="s">
        <v>3690</v>
      </c>
      <c r="K15" s="434">
        <f t="shared" ref="K15:K16" si="9">H15-F15</f>
        <v>50.5</v>
      </c>
      <c r="L15" s="458">
        <f t="shared" ref="L15" si="10">(F15*-0.8)/100</f>
        <v>-9.9760000000000009</v>
      </c>
      <c r="M15" s="435">
        <f t="shared" ref="M15" si="11">(K15+L15)/F15</f>
        <v>3.2497193263833199E-2</v>
      </c>
      <c r="N15" s="436" t="s">
        <v>599</v>
      </c>
      <c r="O15" s="437">
        <v>44112</v>
      </c>
      <c r="Q15" s="421"/>
      <c r="R15" s="422" t="s">
        <v>3186</v>
      </c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 s="420" customFormat="1" ht="14.25">
      <c r="A16" s="482">
        <v>7</v>
      </c>
      <c r="B16" s="438">
        <v>44096</v>
      </c>
      <c r="C16" s="441"/>
      <c r="D16" s="483" t="s">
        <v>802</v>
      </c>
      <c r="E16" s="442" t="s">
        <v>600</v>
      </c>
      <c r="F16" s="442">
        <v>1050</v>
      </c>
      <c r="G16" s="484">
        <v>980</v>
      </c>
      <c r="H16" s="442">
        <v>976</v>
      </c>
      <c r="I16" s="485">
        <v>1150</v>
      </c>
      <c r="J16" s="478" t="s">
        <v>3736</v>
      </c>
      <c r="K16" s="478">
        <f t="shared" si="9"/>
        <v>-74</v>
      </c>
      <c r="L16" s="528">
        <f>(F16*-0.7)/100</f>
        <v>-7.35</v>
      </c>
      <c r="M16" s="425">
        <f>(K16+L16)/F16</f>
        <v>-7.7476190476190476E-2</v>
      </c>
      <c r="N16" s="439" t="s">
        <v>663</v>
      </c>
      <c r="O16" s="426">
        <v>44119</v>
      </c>
      <c r="Q16" s="421"/>
      <c r="R16" s="422" t="s">
        <v>602</v>
      </c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 s="420" customFormat="1" ht="14.25">
      <c r="A17" s="383">
        <v>8</v>
      </c>
      <c r="B17" s="408">
        <v>44097</v>
      </c>
      <c r="C17" s="415"/>
      <c r="D17" s="448" t="s">
        <v>128</v>
      </c>
      <c r="E17" s="416" t="s">
        <v>600</v>
      </c>
      <c r="F17" s="416" t="s">
        <v>3647</v>
      </c>
      <c r="G17" s="424">
        <v>166</v>
      </c>
      <c r="H17" s="416"/>
      <c r="I17" s="411" t="s">
        <v>3648</v>
      </c>
      <c r="J17" s="417" t="s">
        <v>601</v>
      </c>
      <c r="K17" s="417"/>
      <c r="L17" s="460"/>
      <c r="M17" s="417"/>
      <c r="N17" s="418"/>
      <c r="O17" s="419"/>
      <c r="Q17" s="421"/>
      <c r="R17" s="422" t="s">
        <v>602</v>
      </c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s="420" customFormat="1" ht="14.25">
      <c r="A18" s="427">
        <v>9</v>
      </c>
      <c r="B18" s="428">
        <v>44097</v>
      </c>
      <c r="C18" s="429"/>
      <c r="D18" s="430" t="s">
        <v>569</v>
      </c>
      <c r="E18" s="431" t="s">
        <v>600</v>
      </c>
      <c r="F18" s="432">
        <v>2110</v>
      </c>
      <c r="G18" s="431">
        <v>1980</v>
      </c>
      <c r="H18" s="431">
        <v>2192.5</v>
      </c>
      <c r="I18" s="433" t="s">
        <v>3649</v>
      </c>
      <c r="J18" s="434" t="s">
        <v>3656</v>
      </c>
      <c r="K18" s="434">
        <f t="shared" ref="K18" si="12">H18-F18</f>
        <v>82.5</v>
      </c>
      <c r="L18" s="458">
        <f>(F18*-0.7)/100</f>
        <v>-14.77</v>
      </c>
      <c r="M18" s="435">
        <f>(K18+L18)/F18</f>
        <v>3.2099526066350713E-2</v>
      </c>
      <c r="N18" s="436" t="s">
        <v>599</v>
      </c>
      <c r="O18" s="437">
        <v>44103</v>
      </c>
      <c r="Q18" s="421"/>
      <c r="R18" s="422" t="s">
        <v>602</v>
      </c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s="420" customFormat="1" ht="14.25">
      <c r="A19" s="427">
        <v>10</v>
      </c>
      <c r="B19" s="428">
        <v>44097</v>
      </c>
      <c r="C19" s="429"/>
      <c r="D19" s="430" t="s">
        <v>86</v>
      </c>
      <c r="E19" s="431" t="s">
        <v>600</v>
      </c>
      <c r="F19" s="432">
        <v>372.5</v>
      </c>
      <c r="G19" s="431">
        <v>350</v>
      </c>
      <c r="H19" s="431">
        <v>386.5</v>
      </c>
      <c r="I19" s="433" t="s">
        <v>3650</v>
      </c>
      <c r="J19" s="434" t="s">
        <v>3654</v>
      </c>
      <c r="K19" s="434">
        <f t="shared" ref="K19:K20" si="13">H19-F19</f>
        <v>14</v>
      </c>
      <c r="L19" s="458">
        <f>(F19*-0.7)/100</f>
        <v>-2.6074999999999999</v>
      </c>
      <c r="M19" s="435">
        <f>(K19+L19)/F19</f>
        <v>3.0583892617449666E-2</v>
      </c>
      <c r="N19" s="436" t="s">
        <v>599</v>
      </c>
      <c r="O19" s="437">
        <v>44102</v>
      </c>
      <c r="Q19" s="421"/>
      <c r="R19" s="422" t="s">
        <v>3186</v>
      </c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s="420" customFormat="1" ht="14.25">
      <c r="A20" s="427">
        <v>11</v>
      </c>
      <c r="B20" s="428">
        <v>44103</v>
      </c>
      <c r="C20" s="429"/>
      <c r="D20" s="430" t="s">
        <v>3636</v>
      </c>
      <c r="E20" s="431" t="s">
        <v>600</v>
      </c>
      <c r="F20" s="432">
        <v>174</v>
      </c>
      <c r="G20" s="431">
        <v>163</v>
      </c>
      <c r="H20" s="431">
        <v>181.5</v>
      </c>
      <c r="I20" s="433">
        <v>195</v>
      </c>
      <c r="J20" s="434" t="s">
        <v>3703</v>
      </c>
      <c r="K20" s="434">
        <f t="shared" si="13"/>
        <v>7.5</v>
      </c>
      <c r="L20" s="458">
        <f t="shared" ref="L20" si="14">(F20*-0.8)/100</f>
        <v>-1.3920000000000001</v>
      </c>
      <c r="M20" s="435">
        <f t="shared" ref="M20" si="15">(K20+L20)/F20</f>
        <v>3.5103448275862065E-2</v>
      </c>
      <c r="N20" s="436" t="s">
        <v>599</v>
      </c>
      <c r="O20" s="437">
        <v>44113</v>
      </c>
      <c r="Q20" s="421"/>
      <c r="R20" s="422" t="s">
        <v>3633</v>
      </c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s="420" customFormat="1" ht="14.25">
      <c r="A21" s="427">
        <v>12</v>
      </c>
      <c r="B21" s="428">
        <v>44103</v>
      </c>
      <c r="C21" s="429"/>
      <c r="D21" s="430" t="s">
        <v>3657</v>
      </c>
      <c r="E21" s="431" t="s">
        <v>600</v>
      </c>
      <c r="F21" s="432">
        <v>785</v>
      </c>
      <c r="G21" s="431">
        <v>735</v>
      </c>
      <c r="H21" s="431">
        <v>823</v>
      </c>
      <c r="I21" s="433" t="s">
        <v>3658</v>
      </c>
      <c r="J21" s="434" t="s">
        <v>3713</v>
      </c>
      <c r="K21" s="434">
        <f t="shared" ref="K21" si="16">H21-F21</f>
        <v>38</v>
      </c>
      <c r="L21" s="458">
        <f t="shared" ref="L21" si="17">(F21*-0.8)/100</f>
        <v>-6.28</v>
      </c>
      <c r="M21" s="435">
        <f t="shared" ref="M21" si="18">(K21+L21)/F21</f>
        <v>4.0407643312101907E-2</v>
      </c>
      <c r="N21" s="436" t="s">
        <v>599</v>
      </c>
      <c r="O21" s="437">
        <v>44117</v>
      </c>
      <c r="Q21" s="421"/>
      <c r="R21" s="422" t="s">
        <v>3186</v>
      </c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s="404" customFormat="1" ht="15" customHeight="1">
      <c r="A22" s="466">
        <v>13</v>
      </c>
      <c r="B22" s="444">
        <v>44105</v>
      </c>
      <c r="C22" s="467"/>
      <c r="D22" s="480" t="s">
        <v>3667</v>
      </c>
      <c r="E22" s="468" t="s">
        <v>600</v>
      </c>
      <c r="F22" s="508">
        <v>1787.5</v>
      </c>
      <c r="G22" s="471">
        <v>1690</v>
      </c>
      <c r="H22" s="468">
        <v>1935</v>
      </c>
      <c r="I22" s="469" t="s">
        <v>3668</v>
      </c>
      <c r="J22" s="443" t="s">
        <v>3679</v>
      </c>
      <c r="K22" s="443">
        <f t="shared" ref="K22:K23" si="19">H22-F22</f>
        <v>147.5</v>
      </c>
      <c r="L22" s="443">
        <f t="shared" ref="L22:L23" si="20">(F22*-0.8)/100</f>
        <v>-14.3</v>
      </c>
      <c r="M22" s="446">
        <f>(K22+L22)/F22</f>
        <v>7.4517482517482511E-2</v>
      </c>
      <c r="N22" s="447" t="s">
        <v>599</v>
      </c>
      <c r="O22" s="481">
        <v>44110</v>
      </c>
      <c r="P22" s="7"/>
      <c r="Q22" s="7"/>
      <c r="R22" s="344" t="s">
        <v>3633</v>
      </c>
      <c r="S22" s="40"/>
      <c r="T22" s="40"/>
      <c r="U22" s="40"/>
      <c r="V22" s="40"/>
      <c r="W22" s="40"/>
      <c r="X22" s="40"/>
      <c r="Y22" s="40"/>
      <c r="Z22" s="40"/>
      <c r="AA22" s="40"/>
    </row>
    <row r="23" spans="1:28" s="420" customFormat="1" ht="14.25">
      <c r="A23" s="427">
        <v>14</v>
      </c>
      <c r="B23" s="428">
        <v>44110</v>
      </c>
      <c r="C23" s="429"/>
      <c r="D23" s="430" t="s">
        <v>138</v>
      </c>
      <c r="E23" s="431" t="s">
        <v>600</v>
      </c>
      <c r="F23" s="432">
        <v>619</v>
      </c>
      <c r="G23" s="431">
        <v>590</v>
      </c>
      <c r="H23" s="431">
        <v>646</v>
      </c>
      <c r="I23" s="433">
        <v>690</v>
      </c>
      <c r="J23" s="434" t="s">
        <v>3704</v>
      </c>
      <c r="K23" s="434">
        <f t="shared" si="19"/>
        <v>27</v>
      </c>
      <c r="L23" s="458">
        <f t="shared" si="20"/>
        <v>-4.9520000000000008</v>
      </c>
      <c r="M23" s="435">
        <f t="shared" ref="M23" si="21">(K23+L23)/F23</f>
        <v>3.5618739903069463E-2</v>
      </c>
      <c r="N23" s="436" t="s">
        <v>599</v>
      </c>
      <c r="O23" s="437">
        <v>44113</v>
      </c>
      <c r="Q23" s="421"/>
      <c r="R23" s="422" t="s">
        <v>3633</v>
      </c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 s="420" customFormat="1" ht="14.25">
      <c r="A24" s="383">
        <v>15</v>
      </c>
      <c r="B24" s="408">
        <v>44110</v>
      </c>
      <c r="C24" s="415"/>
      <c r="D24" s="448" t="s">
        <v>142</v>
      </c>
      <c r="E24" s="416" t="s">
        <v>600</v>
      </c>
      <c r="F24" s="416" t="s">
        <v>3678</v>
      </c>
      <c r="G24" s="424">
        <v>6600</v>
      </c>
      <c r="H24" s="416"/>
      <c r="I24" s="411">
        <v>7450</v>
      </c>
      <c r="J24" s="502" t="s">
        <v>601</v>
      </c>
      <c r="K24" s="502"/>
      <c r="L24" s="460"/>
      <c r="M24" s="502"/>
      <c r="N24" s="418"/>
      <c r="O24" s="419"/>
      <c r="Q24" s="421"/>
      <c r="R24" s="422" t="s">
        <v>3633</v>
      </c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 s="420" customFormat="1" ht="14.25">
      <c r="A25" s="383">
        <v>16</v>
      </c>
      <c r="B25" s="408">
        <v>44112</v>
      </c>
      <c r="C25" s="415"/>
      <c r="D25" s="448" t="s">
        <v>3696</v>
      </c>
      <c r="E25" s="416" t="s">
        <v>600</v>
      </c>
      <c r="F25" s="416" t="s">
        <v>3697</v>
      </c>
      <c r="G25" s="424">
        <v>548</v>
      </c>
      <c r="H25" s="416"/>
      <c r="I25" s="411">
        <v>640</v>
      </c>
      <c r="J25" s="502" t="s">
        <v>601</v>
      </c>
      <c r="K25" s="502"/>
      <c r="L25" s="460"/>
      <c r="M25" s="502"/>
      <c r="N25" s="418"/>
      <c r="O25" s="419"/>
      <c r="Q25" s="421"/>
      <c r="R25" s="422" t="s">
        <v>3186</v>
      </c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s="420" customFormat="1" ht="14.25">
      <c r="A26" s="383">
        <v>17</v>
      </c>
      <c r="B26" s="408">
        <v>44113</v>
      </c>
      <c r="C26" s="415"/>
      <c r="D26" s="448" t="s">
        <v>136</v>
      </c>
      <c r="E26" s="416" t="s">
        <v>600</v>
      </c>
      <c r="F26" s="416" t="s">
        <v>3706</v>
      </c>
      <c r="G26" s="424">
        <v>840</v>
      </c>
      <c r="H26" s="416"/>
      <c r="I26" s="411" t="s">
        <v>3707</v>
      </c>
      <c r="J26" s="502" t="s">
        <v>601</v>
      </c>
      <c r="K26" s="502"/>
      <c r="L26" s="460"/>
      <c r="M26" s="502"/>
      <c r="N26" s="418"/>
      <c r="O26" s="419"/>
      <c r="Q26" s="421"/>
      <c r="R26" s="422" t="s">
        <v>3186</v>
      </c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s="420" customFormat="1" ht="14.25">
      <c r="A27" s="383"/>
      <c r="B27" s="408"/>
      <c r="C27" s="415"/>
      <c r="D27" s="448"/>
      <c r="E27" s="416"/>
      <c r="F27" s="416"/>
      <c r="G27" s="424"/>
      <c r="H27" s="416"/>
      <c r="I27" s="411"/>
      <c r="J27" s="502"/>
      <c r="K27" s="502"/>
      <c r="L27" s="460"/>
      <c r="M27" s="502"/>
      <c r="N27" s="418"/>
      <c r="O27" s="419"/>
      <c r="Q27" s="421"/>
      <c r="R27" s="422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s="420" customFormat="1" ht="14.25">
      <c r="A28" s="383"/>
      <c r="B28" s="408"/>
      <c r="C28" s="415"/>
      <c r="D28" s="448"/>
      <c r="E28" s="416"/>
      <c r="F28" s="416"/>
      <c r="G28" s="424"/>
      <c r="H28" s="416"/>
      <c r="I28" s="411"/>
      <c r="J28" s="502"/>
      <c r="K28" s="502"/>
      <c r="L28" s="460"/>
      <c r="M28" s="502"/>
      <c r="N28" s="418"/>
      <c r="O28" s="419"/>
      <c r="Q28" s="421"/>
      <c r="R28" s="422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 s="420" customFormat="1" ht="14.25">
      <c r="A29" s="383"/>
      <c r="B29" s="408"/>
      <c r="C29" s="415"/>
      <c r="D29" s="448"/>
      <c r="E29" s="416"/>
      <c r="F29" s="416"/>
      <c r="G29" s="424"/>
      <c r="H29" s="416"/>
      <c r="I29" s="411"/>
      <c r="J29" s="502"/>
      <c r="K29" s="502"/>
      <c r="L29" s="460"/>
      <c r="M29" s="502"/>
      <c r="N29" s="418"/>
      <c r="O29" s="419"/>
      <c r="Q29" s="421"/>
      <c r="R29" s="422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 s="420" customFormat="1" ht="14.25">
      <c r="A30" s="383"/>
      <c r="B30" s="408"/>
      <c r="C30" s="415"/>
      <c r="D30" s="448"/>
      <c r="E30" s="416"/>
      <c r="F30" s="416"/>
      <c r="G30" s="424"/>
      <c r="H30" s="416"/>
      <c r="I30" s="411"/>
      <c r="J30" s="502"/>
      <c r="K30" s="502"/>
      <c r="L30" s="460"/>
      <c r="M30" s="502"/>
      <c r="N30" s="418"/>
      <c r="O30" s="419"/>
      <c r="Q30" s="421"/>
      <c r="R30" s="422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 s="420" customFormat="1" ht="14.25">
      <c r="A31" s="383"/>
      <c r="B31" s="408"/>
      <c r="C31" s="415"/>
      <c r="D31" s="448"/>
      <c r="E31" s="416"/>
      <c r="F31" s="416"/>
      <c r="G31" s="424"/>
      <c r="H31" s="416"/>
      <c r="I31" s="411"/>
      <c r="J31" s="502"/>
      <c r="K31" s="502"/>
      <c r="L31" s="460"/>
      <c r="M31" s="502"/>
      <c r="N31" s="418"/>
      <c r="O31" s="419"/>
      <c r="Q31" s="421"/>
      <c r="R31" s="422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 s="420" customFormat="1" ht="14.25">
      <c r="A32" s="383"/>
      <c r="B32" s="408"/>
      <c r="C32" s="415"/>
      <c r="D32" s="448"/>
      <c r="E32" s="416"/>
      <c r="F32" s="416"/>
      <c r="G32" s="424"/>
      <c r="H32" s="416"/>
      <c r="I32" s="411"/>
      <c r="J32" s="502"/>
      <c r="K32" s="502"/>
      <c r="L32" s="460"/>
      <c r="M32" s="502"/>
      <c r="N32" s="418"/>
      <c r="O32" s="419"/>
      <c r="Q32" s="421"/>
      <c r="R32" s="422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38" s="5" customFormat="1" ht="14.25">
      <c r="A33" s="383"/>
      <c r="B33" s="408"/>
      <c r="C33" s="409"/>
      <c r="D33" s="390"/>
      <c r="E33" s="410"/>
      <c r="F33" s="411"/>
      <c r="G33" s="412"/>
      <c r="H33" s="412"/>
      <c r="I33" s="411"/>
      <c r="J33" s="377"/>
      <c r="K33" s="377"/>
      <c r="L33" s="461"/>
      <c r="M33" s="376"/>
      <c r="N33" s="388"/>
      <c r="O33" s="382"/>
      <c r="P33" s="420"/>
      <c r="Q33" s="64"/>
      <c r="R33" s="341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2" customHeight="1">
      <c r="A34" s="23" t="s">
        <v>603</v>
      </c>
      <c r="B34" s="24"/>
      <c r="C34" s="25"/>
      <c r="D34" s="26"/>
      <c r="E34" s="27"/>
      <c r="F34" s="28"/>
      <c r="G34" s="28"/>
      <c r="H34" s="28"/>
      <c r="I34" s="28"/>
      <c r="J34" s="65"/>
      <c r="K34" s="28"/>
      <c r="L34" s="462"/>
      <c r="M34" s="38"/>
      <c r="N34" s="65"/>
      <c r="O34" s="66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604</v>
      </c>
      <c r="B35" s="23"/>
      <c r="C35" s="23"/>
      <c r="D35" s="23"/>
      <c r="F35" s="30" t="s">
        <v>605</v>
      </c>
      <c r="G35" s="17"/>
      <c r="H35" s="31"/>
      <c r="I35" s="36"/>
      <c r="J35" s="67"/>
      <c r="K35" s="68"/>
      <c r="L35" s="463"/>
      <c r="M35" s="69"/>
      <c r="N35" s="16"/>
      <c r="O35" s="70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 t="s">
        <v>606</v>
      </c>
      <c r="B36" s="23"/>
      <c r="C36" s="23"/>
      <c r="D36" s="23"/>
      <c r="E36" s="32"/>
      <c r="F36" s="30" t="s">
        <v>607</v>
      </c>
      <c r="G36" s="17"/>
      <c r="H36" s="31"/>
      <c r="I36" s="36"/>
      <c r="J36" s="67"/>
      <c r="K36" s="68"/>
      <c r="L36" s="463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/>
      <c r="B37" s="23"/>
      <c r="C37" s="23"/>
      <c r="D37" s="23"/>
      <c r="E37" s="32"/>
      <c r="F37" s="17"/>
      <c r="G37" s="17"/>
      <c r="H37" s="31"/>
      <c r="I37" s="36"/>
      <c r="J37" s="71"/>
      <c r="K37" s="68"/>
      <c r="L37" s="463"/>
      <c r="M37" s="17"/>
      <c r="N37" s="72"/>
      <c r="O37" s="5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">
      <c r="A38" s="11"/>
      <c r="B38" s="33" t="s">
        <v>608</v>
      </c>
      <c r="C38" s="33"/>
      <c r="D38" s="33"/>
      <c r="E38" s="33"/>
      <c r="F38" s="34"/>
      <c r="G38" s="32"/>
      <c r="H38" s="32"/>
      <c r="I38" s="73"/>
      <c r="J38" s="74"/>
      <c r="K38" s="75"/>
      <c r="L38" s="464"/>
      <c r="M38" s="12"/>
      <c r="N38" s="11"/>
      <c r="O38" s="53"/>
      <c r="P38" s="7"/>
      <c r="R38" s="82"/>
      <c r="S38" s="16"/>
      <c r="T38" s="16"/>
      <c r="U38" s="16"/>
      <c r="V38" s="16"/>
      <c r="W38" s="16"/>
      <c r="X38" s="16"/>
      <c r="Y38" s="16"/>
      <c r="Z38" s="16"/>
    </row>
    <row r="39" spans="1:38" s="6" customFormat="1" ht="38.25">
      <c r="A39" s="20" t="s">
        <v>16</v>
      </c>
      <c r="B39" s="21" t="s">
        <v>575</v>
      </c>
      <c r="C39" s="21"/>
      <c r="D39" s="22" t="s">
        <v>588</v>
      </c>
      <c r="E39" s="21" t="s">
        <v>589</v>
      </c>
      <c r="F39" s="21" t="s">
        <v>590</v>
      </c>
      <c r="G39" s="21" t="s">
        <v>609</v>
      </c>
      <c r="H39" s="21" t="s">
        <v>592</v>
      </c>
      <c r="I39" s="21" t="s">
        <v>593</v>
      </c>
      <c r="J39" s="21" t="s">
        <v>594</v>
      </c>
      <c r="K39" s="62" t="s">
        <v>610</v>
      </c>
      <c r="L39" s="465" t="s">
        <v>3630</v>
      </c>
      <c r="M39" s="63" t="s">
        <v>3629</v>
      </c>
      <c r="N39" s="21" t="s">
        <v>597</v>
      </c>
      <c r="O39" s="78" t="s">
        <v>598</v>
      </c>
      <c r="P39" s="7"/>
      <c r="Q39" s="40"/>
      <c r="R39" s="38"/>
      <c r="S39" s="38"/>
      <c r="T39" s="38"/>
    </row>
    <row r="40" spans="1:38" s="404" customFormat="1" ht="15" customHeight="1">
      <c r="A40" s="482">
        <v>1</v>
      </c>
      <c r="B40" s="438">
        <v>44102</v>
      </c>
      <c r="C40" s="441"/>
      <c r="D40" s="483" t="s">
        <v>3652</v>
      </c>
      <c r="E40" s="442" t="s">
        <v>600</v>
      </c>
      <c r="F40" s="497">
        <v>623</v>
      </c>
      <c r="G40" s="484">
        <v>602</v>
      </c>
      <c r="H40" s="442">
        <v>603</v>
      </c>
      <c r="I40" s="485" t="s">
        <v>3653</v>
      </c>
      <c r="J40" s="478" t="s">
        <v>3691</v>
      </c>
      <c r="K40" s="478">
        <f t="shared" ref="K40" si="22">H40-F40</f>
        <v>-20</v>
      </c>
      <c r="L40" s="459">
        <f>(F40*-0.07)/100</f>
        <v>-0.43610000000000004</v>
      </c>
      <c r="M40" s="425">
        <f t="shared" ref="M40" si="23">(K40+L40)/F40</f>
        <v>-3.2802728731942211E-2</v>
      </c>
      <c r="N40" s="439" t="s">
        <v>663</v>
      </c>
      <c r="O40" s="426">
        <v>44112</v>
      </c>
      <c r="P40" s="7"/>
      <c r="Q40" s="7"/>
      <c r="R40" s="344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8" s="404" customFormat="1" ht="15" customHeight="1">
      <c r="A41" s="482">
        <v>2</v>
      </c>
      <c r="B41" s="438">
        <v>44104</v>
      </c>
      <c r="C41" s="441"/>
      <c r="D41" s="483" t="s">
        <v>3659</v>
      </c>
      <c r="E41" s="442" t="s">
        <v>600</v>
      </c>
      <c r="F41" s="497">
        <v>967.5</v>
      </c>
      <c r="G41" s="484">
        <v>940</v>
      </c>
      <c r="H41" s="442">
        <v>940</v>
      </c>
      <c r="I41" s="485">
        <v>1025</v>
      </c>
      <c r="J41" s="478" t="s">
        <v>3669</v>
      </c>
      <c r="K41" s="478">
        <f t="shared" ref="K41:K43" si="24">H41-F41</f>
        <v>-27.5</v>
      </c>
      <c r="L41" s="459">
        <f t="shared" ref="L41:L42" si="25">(F41*-0.7)/100</f>
        <v>-6.7725</v>
      </c>
      <c r="M41" s="425">
        <f t="shared" ref="M41:M43" si="26">(K41+L41)/F41</f>
        <v>-3.5423772609819125E-2</v>
      </c>
      <c r="N41" s="439" t="s">
        <v>663</v>
      </c>
      <c r="O41" s="426">
        <v>44105</v>
      </c>
      <c r="P41" s="7"/>
      <c r="Q41" s="7"/>
      <c r="R41" s="344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4" customFormat="1" ht="15" customHeight="1">
      <c r="A42" s="466">
        <v>3</v>
      </c>
      <c r="B42" s="444">
        <v>44104</v>
      </c>
      <c r="C42" s="467"/>
      <c r="D42" s="480" t="s">
        <v>3660</v>
      </c>
      <c r="E42" s="468" t="s">
        <v>600</v>
      </c>
      <c r="F42" s="508">
        <v>802.5</v>
      </c>
      <c r="G42" s="471">
        <v>770</v>
      </c>
      <c r="H42" s="468">
        <v>821</v>
      </c>
      <c r="I42" s="469" t="s">
        <v>3651</v>
      </c>
      <c r="J42" s="443" t="s">
        <v>3628</v>
      </c>
      <c r="K42" s="443">
        <f t="shared" si="24"/>
        <v>18.5</v>
      </c>
      <c r="L42" s="457">
        <f t="shared" si="25"/>
        <v>-5.6174999999999997</v>
      </c>
      <c r="M42" s="446">
        <f t="shared" si="26"/>
        <v>1.6052959501557634E-2</v>
      </c>
      <c r="N42" s="447" t="s">
        <v>599</v>
      </c>
      <c r="O42" s="481">
        <v>44105</v>
      </c>
      <c r="P42" s="7"/>
      <c r="Q42" s="7"/>
      <c r="R42" s="344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404" customFormat="1" ht="15" customHeight="1">
      <c r="A43" s="466">
        <v>4</v>
      </c>
      <c r="B43" s="444">
        <v>44105</v>
      </c>
      <c r="C43" s="467"/>
      <c r="D43" s="480" t="s">
        <v>3661</v>
      </c>
      <c r="E43" s="468" t="s">
        <v>600</v>
      </c>
      <c r="F43" s="508">
        <v>334</v>
      </c>
      <c r="G43" s="471">
        <v>323</v>
      </c>
      <c r="H43" s="468">
        <v>339.5</v>
      </c>
      <c r="I43" s="469">
        <v>355</v>
      </c>
      <c r="J43" s="443" t="s">
        <v>3645</v>
      </c>
      <c r="K43" s="443">
        <f t="shared" si="24"/>
        <v>5.5</v>
      </c>
      <c r="L43" s="457">
        <f>(F43*-0.07)/100</f>
        <v>-0.23380000000000004</v>
      </c>
      <c r="M43" s="446">
        <f t="shared" si="26"/>
        <v>1.5767065868263472E-2</v>
      </c>
      <c r="N43" s="447" t="s">
        <v>599</v>
      </c>
      <c r="O43" s="449">
        <v>44105</v>
      </c>
      <c r="P43" s="7"/>
      <c r="Q43" s="7"/>
      <c r="R43" s="344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38" s="404" customFormat="1" ht="15" customHeight="1">
      <c r="A44" s="383">
        <v>5</v>
      </c>
      <c r="B44" s="408">
        <v>44105</v>
      </c>
      <c r="C44" s="415"/>
      <c r="D44" s="448" t="s">
        <v>3663</v>
      </c>
      <c r="E44" s="416" t="s">
        <v>600</v>
      </c>
      <c r="F44" s="500" t="s">
        <v>3664</v>
      </c>
      <c r="G44" s="424">
        <v>648</v>
      </c>
      <c r="H44" s="416"/>
      <c r="I44" s="411">
        <v>700</v>
      </c>
      <c r="J44" s="500" t="s">
        <v>601</v>
      </c>
      <c r="K44" s="500"/>
      <c r="L44" s="501"/>
      <c r="M44" s="496"/>
      <c r="N44" s="502"/>
      <c r="O44" s="474"/>
      <c r="P44" s="7"/>
      <c r="Q44" s="7"/>
      <c r="R44" s="344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4" customFormat="1" ht="15" customHeight="1">
      <c r="A45" s="466">
        <v>6</v>
      </c>
      <c r="B45" s="444">
        <v>44109</v>
      </c>
      <c r="C45" s="467"/>
      <c r="D45" s="480" t="s">
        <v>3673</v>
      </c>
      <c r="E45" s="468" t="s">
        <v>600</v>
      </c>
      <c r="F45" s="508">
        <v>396</v>
      </c>
      <c r="G45" s="471">
        <v>385</v>
      </c>
      <c r="H45" s="468">
        <v>402.5</v>
      </c>
      <c r="I45" s="469">
        <v>425</v>
      </c>
      <c r="J45" s="443" t="s">
        <v>3676</v>
      </c>
      <c r="K45" s="443">
        <f t="shared" ref="K45:K48" si="27">H45-F45</f>
        <v>6.5</v>
      </c>
      <c r="L45" s="457">
        <f>(F45*-0.07)/100</f>
        <v>-0.2772</v>
      </c>
      <c r="M45" s="446">
        <f t="shared" ref="M45:M47" si="28">(K45+L45)/F45</f>
        <v>1.5714141414141417E-2</v>
      </c>
      <c r="N45" s="447" t="s">
        <v>599</v>
      </c>
      <c r="O45" s="449">
        <v>44109</v>
      </c>
      <c r="P45" s="7"/>
      <c r="Q45" s="7"/>
      <c r="R45" s="344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4" customFormat="1" ht="15" customHeight="1">
      <c r="A46" s="466">
        <v>7</v>
      </c>
      <c r="B46" s="444">
        <v>44109</v>
      </c>
      <c r="C46" s="467"/>
      <c r="D46" s="480" t="s">
        <v>266</v>
      </c>
      <c r="E46" s="468" t="s">
        <v>600</v>
      </c>
      <c r="F46" s="508">
        <v>2550</v>
      </c>
      <c r="G46" s="471">
        <v>2475</v>
      </c>
      <c r="H46" s="468">
        <v>2612.5</v>
      </c>
      <c r="I46" s="469">
        <v>2600</v>
      </c>
      <c r="J46" s="443" t="s">
        <v>3680</v>
      </c>
      <c r="K46" s="443">
        <f t="shared" si="27"/>
        <v>62.5</v>
      </c>
      <c r="L46" s="457">
        <f t="shared" ref="L46:L47" si="29">(F46*-0.7)/100</f>
        <v>-17.850000000000001</v>
      </c>
      <c r="M46" s="446">
        <f t="shared" si="28"/>
        <v>1.7509803921568628E-2</v>
      </c>
      <c r="N46" s="447" t="s">
        <v>599</v>
      </c>
      <c r="O46" s="481">
        <v>44110</v>
      </c>
      <c r="P46" s="7"/>
      <c r="Q46" s="7"/>
      <c r="R46" s="344" t="s">
        <v>3186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4" customFormat="1" ht="15" customHeight="1">
      <c r="A47" s="466">
        <v>8</v>
      </c>
      <c r="B47" s="444">
        <v>44109</v>
      </c>
      <c r="C47" s="467"/>
      <c r="D47" s="480" t="s">
        <v>3661</v>
      </c>
      <c r="E47" s="468" t="s">
        <v>600</v>
      </c>
      <c r="F47" s="508">
        <v>335</v>
      </c>
      <c r="G47" s="471">
        <v>323</v>
      </c>
      <c r="H47" s="468">
        <v>344</v>
      </c>
      <c r="I47" s="469">
        <v>355</v>
      </c>
      <c r="J47" s="443" t="s">
        <v>3405</v>
      </c>
      <c r="K47" s="443">
        <f t="shared" si="27"/>
        <v>9</v>
      </c>
      <c r="L47" s="457">
        <f t="shared" si="29"/>
        <v>-2.3449999999999998</v>
      </c>
      <c r="M47" s="446">
        <f t="shared" si="28"/>
        <v>1.9865671641791045E-2</v>
      </c>
      <c r="N47" s="447" t="s">
        <v>599</v>
      </c>
      <c r="O47" s="481">
        <v>44110</v>
      </c>
      <c r="P47" s="7"/>
      <c r="Q47" s="7"/>
      <c r="R47" s="344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4" customFormat="1" ht="15" customHeight="1">
      <c r="A48" s="466">
        <v>9</v>
      </c>
      <c r="B48" s="444">
        <v>44110</v>
      </c>
      <c r="C48" s="467"/>
      <c r="D48" s="480" t="s">
        <v>135</v>
      </c>
      <c r="E48" s="468" t="s">
        <v>600</v>
      </c>
      <c r="F48" s="508">
        <v>283.5</v>
      </c>
      <c r="G48" s="471">
        <v>276</v>
      </c>
      <c r="H48" s="468">
        <v>291.5</v>
      </c>
      <c r="I48" s="469">
        <v>300</v>
      </c>
      <c r="J48" s="443" t="s">
        <v>3681</v>
      </c>
      <c r="K48" s="443">
        <f t="shared" si="27"/>
        <v>8</v>
      </c>
      <c r="L48" s="457">
        <f>(F48*-0.07)/100</f>
        <v>-0.19845000000000002</v>
      </c>
      <c r="M48" s="446">
        <f t="shared" ref="M48:M49" si="30">(K48+L48)/F48</f>
        <v>2.7518694885361551E-2</v>
      </c>
      <c r="N48" s="447" t="s">
        <v>599</v>
      </c>
      <c r="O48" s="449">
        <v>44110</v>
      </c>
      <c r="P48" s="7"/>
      <c r="Q48" s="7"/>
      <c r="R48" s="344" t="s">
        <v>3633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8" s="404" customFormat="1" ht="15" customHeight="1">
      <c r="A49" s="466">
        <v>10</v>
      </c>
      <c r="B49" s="444">
        <v>44111</v>
      </c>
      <c r="C49" s="467"/>
      <c r="D49" s="480" t="s">
        <v>3683</v>
      </c>
      <c r="E49" s="468" t="s">
        <v>600</v>
      </c>
      <c r="F49" s="508">
        <v>457</v>
      </c>
      <c r="G49" s="471">
        <v>445</v>
      </c>
      <c r="H49" s="468">
        <v>472</v>
      </c>
      <c r="I49" s="469" t="s">
        <v>3684</v>
      </c>
      <c r="J49" s="443" t="s">
        <v>3692</v>
      </c>
      <c r="K49" s="443">
        <f t="shared" ref="K49" si="31">H49-F49</f>
        <v>15</v>
      </c>
      <c r="L49" s="457">
        <f t="shared" ref="L49" si="32">(F49*-0.7)/100</f>
        <v>-3.1989999999999998</v>
      </c>
      <c r="M49" s="446">
        <f t="shared" si="30"/>
        <v>2.5822757111597375E-2</v>
      </c>
      <c r="N49" s="447" t="s">
        <v>599</v>
      </c>
      <c r="O49" s="481">
        <v>44112</v>
      </c>
      <c r="P49" s="7"/>
      <c r="Q49" s="7"/>
      <c r="R49" s="344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8" s="404" customFormat="1" ht="15" customHeight="1">
      <c r="A50" s="466">
        <v>11</v>
      </c>
      <c r="B50" s="444">
        <v>44111</v>
      </c>
      <c r="C50" s="467"/>
      <c r="D50" s="480" t="s">
        <v>3685</v>
      </c>
      <c r="E50" s="468" t="s">
        <v>600</v>
      </c>
      <c r="F50" s="508">
        <v>319</v>
      </c>
      <c r="G50" s="471">
        <v>309</v>
      </c>
      <c r="H50" s="468">
        <v>326</v>
      </c>
      <c r="I50" s="469">
        <v>340</v>
      </c>
      <c r="J50" s="443" t="s">
        <v>3686</v>
      </c>
      <c r="K50" s="443">
        <f t="shared" ref="K50:K51" si="33">H50-F50</f>
        <v>7</v>
      </c>
      <c r="L50" s="457">
        <f>(F50*-0.07)/100</f>
        <v>-0.22330000000000003</v>
      </c>
      <c r="M50" s="446">
        <f t="shared" ref="M50:M51" si="34">(K50+L50)/F50</f>
        <v>2.12435736677116E-2</v>
      </c>
      <c r="N50" s="447" t="s">
        <v>599</v>
      </c>
      <c r="O50" s="449">
        <v>44111</v>
      </c>
      <c r="P50" s="7"/>
      <c r="Q50" s="7"/>
      <c r="R50" s="344" t="s">
        <v>3186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8" s="404" customFormat="1" ht="15" customHeight="1">
      <c r="A51" s="466">
        <v>12</v>
      </c>
      <c r="B51" s="444">
        <v>44112</v>
      </c>
      <c r="C51" s="467"/>
      <c r="D51" s="480" t="s">
        <v>3694</v>
      </c>
      <c r="E51" s="468" t="s">
        <v>600</v>
      </c>
      <c r="F51" s="508">
        <v>3505</v>
      </c>
      <c r="G51" s="471">
        <v>3430</v>
      </c>
      <c r="H51" s="468">
        <v>3585</v>
      </c>
      <c r="I51" s="469">
        <v>3650</v>
      </c>
      <c r="J51" s="443" t="s">
        <v>3719</v>
      </c>
      <c r="K51" s="443">
        <f t="shared" si="33"/>
        <v>80</v>
      </c>
      <c r="L51" s="457">
        <f t="shared" ref="L51" si="35">(F51*-0.7)/100</f>
        <v>-24.535</v>
      </c>
      <c r="M51" s="446">
        <f t="shared" si="34"/>
        <v>1.5824536376604852E-2</v>
      </c>
      <c r="N51" s="447" t="s">
        <v>599</v>
      </c>
      <c r="O51" s="481">
        <v>44117</v>
      </c>
      <c r="P51" s="7"/>
      <c r="Q51" s="7"/>
      <c r="R51" s="344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8" s="404" customFormat="1" ht="15" customHeight="1">
      <c r="A52" s="482">
        <v>13</v>
      </c>
      <c r="B52" s="438">
        <v>44112</v>
      </c>
      <c r="C52" s="441"/>
      <c r="D52" s="483" t="s">
        <v>3661</v>
      </c>
      <c r="E52" s="442" t="s">
        <v>600</v>
      </c>
      <c r="F52" s="497">
        <v>339</v>
      </c>
      <c r="G52" s="484">
        <v>328</v>
      </c>
      <c r="H52" s="442">
        <v>328</v>
      </c>
      <c r="I52" s="485">
        <v>360</v>
      </c>
      <c r="J52" s="478" t="s">
        <v>3711</v>
      </c>
      <c r="K52" s="478">
        <f t="shared" ref="K52" si="36">H52-F52</f>
        <v>-11</v>
      </c>
      <c r="L52" s="459">
        <f t="shared" ref="L52" si="37">(F52*-0.7)/100</f>
        <v>-2.3729999999999998</v>
      </c>
      <c r="M52" s="425">
        <f t="shared" ref="M52" si="38">(K52+L52)/F52</f>
        <v>-3.9448377581120943E-2</v>
      </c>
      <c r="N52" s="439" t="s">
        <v>663</v>
      </c>
      <c r="O52" s="426">
        <v>44116</v>
      </c>
      <c r="P52" s="7"/>
      <c r="Q52" s="7"/>
      <c r="R52" s="344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8" s="404" customFormat="1" ht="15" customHeight="1">
      <c r="A53" s="383">
        <v>14</v>
      </c>
      <c r="B53" s="408">
        <v>44117</v>
      </c>
      <c r="C53" s="415"/>
      <c r="D53" s="448" t="s">
        <v>3714</v>
      </c>
      <c r="E53" s="416" t="s">
        <v>600</v>
      </c>
      <c r="F53" s="500" t="s">
        <v>3715</v>
      </c>
      <c r="G53" s="424">
        <v>1315</v>
      </c>
      <c r="H53" s="416"/>
      <c r="I53" s="411" t="s">
        <v>3716</v>
      </c>
      <c r="J53" s="500" t="s">
        <v>601</v>
      </c>
      <c r="K53" s="500"/>
      <c r="L53" s="501"/>
      <c r="M53" s="496"/>
      <c r="N53" s="502"/>
      <c r="O53" s="474"/>
      <c r="P53" s="7"/>
      <c r="Q53" s="7"/>
      <c r="R53" s="344" t="s">
        <v>3186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8" s="9" customFormat="1" ht="15" customHeight="1">
      <c r="A54" s="482">
        <v>15</v>
      </c>
      <c r="B54" s="438">
        <v>44117</v>
      </c>
      <c r="C54" s="441"/>
      <c r="D54" s="483" t="s">
        <v>3717</v>
      </c>
      <c r="E54" s="442" t="s">
        <v>600</v>
      </c>
      <c r="F54" s="497">
        <v>348</v>
      </c>
      <c r="G54" s="484">
        <v>336</v>
      </c>
      <c r="H54" s="442">
        <v>336</v>
      </c>
      <c r="I54" s="485" t="s">
        <v>3718</v>
      </c>
      <c r="J54" s="478" t="s">
        <v>3723</v>
      </c>
      <c r="K54" s="478">
        <f t="shared" ref="K54" si="39">H54-F54</f>
        <v>-12</v>
      </c>
      <c r="L54" s="459">
        <f t="shared" ref="L54" si="40">(F54*-0.7)/100</f>
        <v>-2.4359999999999999</v>
      </c>
      <c r="M54" s="425">
        <f t="shared" ref="M54" si="41">(K54+L54)/F54</f>
        <v>-4.1482758620689654E-2</v>
      </c>
      <c r="N54" s="439" t="s">
        <v>663</v>
      </c>
      <c r="O54" s="426">
        <v>44118</v>
      </c>
      <c r="P54" s="64"/>
      <c r="Q54" s="64"/>
      <c r="R54" s="414" t="s">
        <v>3186</v>
      </c>
      <c r="S54" s="6"/>
      <c r="T54" s="6"/>
      <c r="U54" s="6"/>
      <c r="V54" s="6"/>
      <c r="W54" s="6"/>
      <c r="X54" s="6"/>
      <c r="Y54" s="6"/>
      <c r="Z54" s="6"/>
      <c r="AA54" s="6"/>
    </row>
    <row r="55" spans="1:28" s="9" customFormat="1" ht="15" customHeight="1">
      <c r="A55" s="482">
        <v>16</v>
      </c>
      <c r="B55" s="438">
        <v>44118</v>
      </c>
      <c r="C55" s="441"/>
      <c r="D55" s="483" t="s">
        <v>71</v>
      </c>
      <c r="E55" s="442" t="s">
        <v>600</v>
      </c>
      <c r="F55" s="497">
        <v>446</v>
      </c>
      <c r="G55" s="484">
        <v>433</v>
      </c>
      <c r="H55" s="442">
        <v>433</v>
      </c>
      <c r="I55" s="485" t="s">
        <v>3724</v>
      </c>
      <c r="J55" s="478" t="s">
        <v>3737</v>
      </c>
      <c r="K55" s="478">
        <f t="shared" ref="K55" si="42">H55-F55</f>
        <v>-13</v>
      </c>
      <c r="L55" s="459">
        <f t="shared" ref="L55" si="43">(F55*-0.7)/100</f>
        <v>-3.1219999999999999</v>
      </c>
      <c r="M55" s="425">
        <f t="shared" ref="M55" si="44">(K55+L55)/F55</f>
        <v>-3.6147982062780269E-2</v>
      </c>
      <c r="N55" s="439" t="s">
        <v>663</v>
      </c>
      <c r="O55" s="426">
        <v>44119</v>
      </c>
      <c r="P55" s="64"/>
      <c r="Q55" s="64"/>
      <c r="R55" s="414" t="s">
        <v>3186</v>
      </c>
      <c r="S55" s="6"/>
      <c r="T55" s="6"/>
      <c r="U55" s="6"/>
      <c r="V55" s="6"/>
      <c r="W55" s="6"/>
      <c r="X55" s="6"/>
      <c r="Y55" s="6"/>
      <c r="Z55" s="6"/>
      <c r="AA55" s="6"/>
    </row>
    <row r="56" spans="1:28" s="9" customFormat="1" ht="15" customHeight="1">
      <c r="A56" s="475">
        <v>17</v>
      </c>
      <c r="B56" s="519">
        <v>44118</v>
      </c>
      <c r="C56" s="450"/>
      <c r="D56" s="451" t="s">
        <v>237</v>
      </c>
      <c r="E56" s="452" t="s">
        <v>600</v>
      </c>
      <c r="F56" s="452" t="s">
        <v>3725</v>
      </c>
      <c r="G56" s="453">
        <v>269</v>
      </c>
      <c r="H56" s="453"/>
      <c r="I56" s="452">
        <v>290</v>
      </c>
      <c r="J56" s="452" t="s">
        <v>601</v>
      </c>
      <c r="K56" s="452"/>
      <c r="L56" s="452"/>
      <c r="M56" s="452"/>
      <c r="N56" s="452"/>
      <c r="O56" s="452"/>
      <c r="P56" s="64"/>
      <c r="Q56" s="64"/>
      <c r="R56" s="414" t="s">
        <v>3186</v>
      </c>
      <c r="S56" s="6"/>
      <c r="T56" s="6"/>
      <c r="U56" s="6"/>
      <c r="V56" s="6"/>
      <c r="W56" s="6"/>
      <c r="X56" s="6"/>
      <c r="Y56" s="6"/>
      <c r="Z56" s="6"/>
      <c r="AA56" s="6"/>
    </row>
    <row r="57" spans="1:28" s="9" customFormat="1" ht="15" customHeight="1">
      <c r="A57" s="475">
        <v>18</v>
      </c>
      <c r="B57" s="519">
        <v>44119</v>
      </c>
      <c r="C57" s="450"/>
      <c r="D57" s="451" t="s">
        <v>3748</v>
      </c>
      <c r="E57" s="452" t="s">
        <v>600</v>
      </c>
      <c r="F57" s="452" t="s">
        <v>3749</v>
      </c>
      <c r="G57" s="453">
        <v>387</v>
      </c>
      <c r="H57" s="453"/>
      <c r="I57" s="452" t="s">
        <v>3750</v>
      </c>
      <c r="J57" s="452" t="s">
        <v>601</v>
      </c>
      <c r="K57" s="452"/>
      <c r="L57" s="452"/>
      <c r="M57" s="452"/>
      <c r="N57" s="452"/>
      <c r="O57" s="452"/>
      <c r="P57" s="64"/>
      <c r="Q57" s="64"/>
      <c r="R57" s="414"/>
      <c r="S57" s="6"/>
      <c r="T57" s="6"/>
      <c r="U57" s="6"/>
      <c r="V57" s="6"/>
      <c r="W57" s="6"/>
      <c r="X57" s="6"/>
      <c r="Y57" s="6"/>
      <c r="Z57" s="6"/>
      <c r="AA57" s="6"/>
    </row>
    <row r="58" spans="1:28" s="9" customFormat="1" ht="15" customHeight="1">
      <c r="A58" s="475"/>
      <c r="B58" s="519"/>
      <c r="C58" s="450"/>
      <c r="D58" s="451"/>
      <c r="E58" s="452"/>
      <c r="F58" s="452"/>
      <c r="G58" s="453"/>
      <c r="H58" s="453"/>
      <c r="I58" s="452"/>
      <c r="J58" s="452"/>
      <c r="K58" s="452"/>
      <c r="L58" s="452"/>
      <c r="M58" s="452"/>
      <c r="N58" s="452"/>
      <c r="O58" s="452"/>
      <c r="P58" s="64"/>
      <c r="Q58" s="64"/>
      <c r="R58" s="414"/>
      <c r="S58" s="6"/>
      <c r="T58" s="6"/>
      <c r="U58" s="6"/>
      <c r="V58" s="6"/>
      <c r="W58" s="6"/>
      <c r="X58" s="6"/>
      <c r="Y58" s="6"/>
      <c r="Z58" s="6"/>
      <c r="AA58" s="6"/>
    </row>
    <row r="59" spans="1:28" s="9" customFormat="1" ht="15" customHeight="1">
      <c r="A59" s="475"/>
      <c r="B59" s="519"/>
      <c r="C59" s="450"/>
      <c r="D59" s="451"/>
      <c r="E59" s="452"/>
      <c r="F59" s="452"/>
      <c r="G59" s="453"/>
      <c r="H59" s="453"/>
      <c r="I59" s="452"/>
      <c r="J59" s="452"/>
      <c r="K59" s="452"/>
      <c r="L59" s="452"/>
      <c r="M59" s="452"/>
      <c r="N59" s="452"/>
      <c r="O59" s="452"/>
      <c r="P59" s="64"/>
      <c r="Q59" s="64"/>
      <c r="R59" s="414"/>
      <c r="S59" s="6"/>
      <c r="T59" s="6"/>
      <c r="U59" s="6"/>
      <c r="V59" s="6"/>
      <c r="W59" s="6"/>
      <c r="X59" s="6"/>
      <c r="Y59" s="6"/>
      <c r="Z59" s="6"/>
      <c r="AA59" s="6"/>
    </row>
    <row r="60" spans="1:28" s="9" customFormat="1" ht="15" customHeight="1">
      <c r="A60" s="475"/>
      <c r="B60" s="519"/>
      <c r="C60" s="450"/>
      <c r="D60" s="451"/>
      <c r="E60" s="452"/>
      <c r="F60" s="452"/>
      <c r="G60" s="453"/>
      <c r="H60" s="453"/>
      <c r="I60" s="452"/>
      <c r="J60" s="452"/>
      <c r="K60" s="452"/>
      <c r="L60" s="452"/>
      <c r="M60" s="452"/>
      <c r="N60" s="452"/>
      <c r="O60" s="452"/>
      <c r="P60" s="64"/>
      <c r="Q60" s="64"/>
      <c r="R60" s="414"/>
      <c r="S60" s="6"/>
      <c r="T60" s="6"/>
      <c r="U60" s="6"/>
      <c r="V60" s="6"/>
      <c r="W60" s="6"/>
      <c r="X60" s="6"/>
      <c r="Y60" s="6"/>
      <c r="Z60" s="6"/>
      <c r="AA60" s="6"/>
    </row>
    <row r="61" spans="1:28" s="9" customFormat="1" ht="15" customHeight="1">
      <c r="A61" s="475"/>
      <c r="B61" s="519"/>
      <c r="C61" s="450"/>
      <c r="D61" s="451"/>
      <c r="E61" s="452"/>
      <c r="F61" s="452"/>
      <c r="G61" s="453"/>
      <c r="H61" s="453"/>
      <c r="I61" s="452"/>
      <c r="J61" s="452"/>
      <c r="K61" s="452"/>
      <c r="L61" s="452"/>
      <c r="M61" s="452"/>
      <c r="N61" s="452"/>
      <c r="O61" s="452"/>
      <c r="P61" s="64"/>
      <c r="Q61" s="64"/>
      <c r="R61" s="414"/>
      <c r="S61" s="6"/>
      <c r="T61" s="6"/>
      <c r="U61" s="6"/>
      <c r="V61" s="6"/>
      <c r="W61" s="6"/>
      <c r="X61" s="6"/>
      <c r="Y61" s="6"/>
      <c r="Z61" s="6"/>
      <c r="AA61" s="6"/>
    </row>
    <row r="62" spans="1:28" s="9" customFormat="1" ht="15" customHeight="1">
      <c r="A62" s="475"/>
      <c r="B62" s="519"/>
      <c r="C62" s="450"/>
      <c r="D62" s="451"/>
      <c r="E62" s="452"/>
      <c r="F62" s="452"/>
      <c r="G62" s="453"/>
      <c r="H62" s="453"/>
      <c r="I62" s="452"/>
      <c r="J62" s="452"/>
      <c r="K62" s="452"/>
      <c r="L62" s="452"/>
      <c r="M62" s="452"/>
      <c r="N62" s="452"/>
      <c r="O62" s="452"/>
      <c r="P62" s="64"/>
      <c r="Q62" s="64"/>
      <c r="R62" s="414"/>
      <c r="S62" s="6"/>
      <c r="T62" s="6"/>
      <c r="U62" s="6"/>
      <c r="V62" s="6"/>
      <c r="W62" s="6"/>
      <c r="X62" s="6"/>
      <c r="Y62" s="6"/>
      <c r="Z62" s="6"/>
      <c r="AA62" s="6"/>
    </row>
    <row r="63" spans="1:28" ht="15" customHeight="1">
      <c r="A63" s="5"/>
      <c r="B63" s="476"/>
      <c r="C63" s="5"/>
      <c r="D63" s="5"/>
      <c r="E63" s="5"/>
      <c r="F63" s="82"/>
      <c r="G63" s="82"/>
      <c r="H63" s="82"/>
      <c r="I63" s="82"/>
      <c r="J63" s="42"/>
      <c r="K63" s="82"/>
      <c r="L63" s="82"/>
      <c r="M63" s="35"/>
      <c r="N63" s="477"/>
      <c r="O63" s="477"/>
      <c r="P63" s="7"/>
      <c r="Q63" s="11"/>
      <c r="R63" s="12"/>
      <c r="S63" s="16"/>
      <c r="T63" s="16"/>
      <c r="U63" s="16"/>
      <c r="V63" s="16"/>
      <c r="W63" s="16"/>
      <c r="X63" s="16"/>
      <c r="Y63" s="16"/>
      <c r="Z63" s="16"/>
      <c r="AA63" s="16"/>
    </row>
    <row r="64" spans="1:28" ht="44.25" customHeight="1">
      <c r="A64" s="23" t="s">
        <v>603</v>
      </c>
      <c r="B64" s="39"/>
      <c r="C64" s="39"/>
      <c r="D64" s="40"/>
      <c r="E64" s="36"/>
      <c r="F64" s="36"/>
      <c r="G64" s="35"/>
      <c r="H64" s="35" t="s">
        <v>3632</v>
      </c>
      <c r="I64" s="36"/>
      <c r="J64" s="17"/>
      <c r="K64" s="79"/>
      <c r="L64" s="80"/>
      <c r="M64" s="79"/>
      <c r="N64" s="81"/>
      <c r="O64" s="79"/>
      <c r="P64" s="7"/>
      <c r="Q64" s="16"/>
      <c r="R64" s="12"/>
      <c r="S64" s="16"/>
      <c r="T64" s="16"/>
      <c r="U64" s="16"/>
      <c r="V64" s="16"/>
      <c r="W64" s="16"/>
      <c r="X64" s="16"/>
      <c r="Y64" s="16"/>
      <c r="Z64" s="5"/>
      <c r="AA64" s="5"/>
      <c r="AB64" s="5"/>
    </row>
    <row r="65" spans="1:34" s="6" customFormat="1">
      <c r="A65" s="29" t="s">
        <v>604</v>
      </c>
      <c r="B65" s="23"/>
      <c r="C65" s="23"/>
      <c r="D65" s="23"/>
      <c r="E65" s="5"/>
      <c r="F65" s="30" t="s">
        <v>605</v>
      </c>
      <c r="G65" s="41"/>
      <c r="H65" s="42"/>
      <c r="I65" s="82"/>
      <c r="J65" s="17"/>
      <c r="K65" s="83"/>
      <c r="L65" s="84"/>
      <c r="M65" s="85"/>
      <c r="N65" s="86"/>
      <c r="O65" s="87"/>
      <c r="P65" s="5"/>
      <c r="Q65" s="4"/>
      <c r="R65" s="12"/>
      <c r="Z65" s="9"/>
      <c r="AA65" s="9"/>
      <c r="AB65" s="9"/>
      <c r="AC65" s="9"/>
      <c r="AD65" s="9"/>
      <c r="AE65" s="9"/>
      <c r="AF65" s="9"/>
      <c r="AG65" s="9"/>
      <c r="AH65" s="9"/>
    </row>
    <row r="66" spans="1:34" s="9" customFormat="1" ht="14.25" customHeight="1">
      <c r="A66" s="29"/>
      <c r="B66" s="23"/>
      <c r="C66" s="23"/>
      <c r="D66" s="23"/>
      <c r="E66" s="32"/>
      <c r="F66" s="30" t="s">
        <v>607</v>
      </c>
      <c r="G66" s="41"/>
      <c r="H66" s="42"/>
      <c r="I66" s="82"/>
      <c r="J66" s="17"/>
      <c r="K66" s="83"/>
      <c r="L66" s="84"/>
      <c r="M66" s="85"/>
      <c r="N66" s="86"/>
      <c r="O66" s="87"/>
      <c r="P66" s="5"/>
      <c r="Q66" s="4"/>
      <c r="R66" s="12"/>
      <c r="S66" s="6"/>
      <c r="Y66" s="6"/>
      <c r="Z66" s="6"/>
    </row>
    <row r="67" spans="1:34" s="9" customFormat="1" ht="14.25" customHeight="1">
      <c r="A67" s="23"/>
      <c r="B67" s="23"/>
      <c r="C67" s="23"/>
      <c r="D67" s="23"/>
      <c r="E67" s="32"/>
      <c r="F67" s="17"/>
      <c r="G67" s="17"/>
      <c r="H67" s="31"/>
      <c r="I67" s="36"/>
      <c r="J67" s="71"/>
      <c r="K67" s="68"/>
      <c r="L67" s="69"/>
      <c r="M67" s="17"/>
      <c r="N67" s="72"/>
      <c r="O67" s="57"/>
      <c r="P67" s="8"/>
      <c r="Q67" s="4"/>
      <c r="R67" s="12"/>
      <c r="S67" s="6"/>
      <c r="Y67" s="6"/>
      <c r="Z67" s="6"/>
    </row>
    <row r="68" spans="1:34" s="9" customFormat="1" ht="15">
      <c r="A68" s="43" t="s">
        <v>614</v>
      </c>
      <c r="B68" s="43"/>
      <c r="C68" s="43"/>
      <c r="D68" s="43"/>
      <c r="E68" s="32"/>
      <c r="F68" s="17"/>
      <c r="G68" s="12"/>
      <c r="H68" s="17"/>
      <c r="I68" s="12"/>
      <c r="J68" s="88"/>
      <c r="K68" s="12"/>
      <c r="L68" s="12"/>
      <c r="M68" s="12"/>
      <c r="N68" s="12"/>
      <c r="O68" s="89"/>
      <c r="P68"/>
      <c r="Q68" s="4"/>
      <c r="R68" s="12"/>
      <c r="S68" s="6"/>
      <c r="Y68" s="6"/>
      <c r="Z68" s="6"/>
    </row>
    <row r="69" spans="1:34" s="9" customFormat="1" ht="38.25">
      <c r="A69" s="21" t="s">
        <v>16</v>
      </c>
      <c r="B69" s="21" t="s">
        <v>575</v>
      </c>
      <c r="C69" s="21"/>
      <c r="D69" s="22" t="s">
        <v>588</v>
      </c>
      <c r="E69" s="21" t="s">
        <v>589</v>
      </c>
      <c r="F69" s="21" t="s">
        <v>590</v>
      </c>
      <c r="G69" s="21" t="s">
        <v>609</v>
      </c>
      <c r="H69" s="21" t="s">
        <v>592</v>
      </c>
      <c r="I69" s="21" t="s">
        <v>593</v>
      </c>
      <c r="J69" s="20" t="s">
        <v>594</v>
      </c>
      <c r="K69" s="77" t="s">
        <v>615</v>
      </c>
      <c r="L69" s="63" t="s">
        <v>3630</v>
      </c>
      <c r="M69" s="77" t="s">
        <v>611</v>
      </c>
      <c r="N69" s="21" t="s">
        <v>612</v>
      </c>
      <c r="O69" s="20" t="s">
        <v>597</v>
      </c>
      <c r="P69" s="90" t="s">
        <v>598</v>
      </c>
      <c r="Q69" s="4"/>
      <c r="R69" s="17"/>
      <c r="S69" s="6"/>
      <c r="Y69" s="6"/>
      <c r="Z69" s="6"/>
    </row>
    <row r="70" spans="1:34" s="404" customFormat="1" ht="14.25" customHeight="1">
      <c r="A70" s="466">
        <v>1</v>
      </c>
      <c r="B70" s="444">
        <v>44105</v>
      </c>
      <c r="C70" s="473"/>
      <c r="D70" s="489" t="s">
        <v>3665</v>
      </c>
      <c r="E70" s="472" t="s">
        <v>600</v>
      </c>
      <c r="F70" s="445">
        <v>1435.5</v>
      </c>
      <c r="G70" s="445">
        <v>1415</v>
      </c>
      <c r="H70" s="445">
        <v>1446</v>
      </c>
      <c r="I70" s="445" t="s">
        <v>3666</v>
      </c>
      <c r="J70" s="443" t="s">
        <v>707</v>
      </c>
      <c r="K70" s="443">
        <f t="shared" ref="K70:K75" si="45">H70-F70</f>
        <v>10.5</v>
      </c>
      <c r="L70" s="457">
        <f t="shared" ref="L70:L75" si="46">(H70*N70)*0.035%</f>
        <v>354.27000000000004</v>
      </c>
      <c r="M70" s="518">
        <f t="shared" ref="M70" si="47">(K70*N70)-L70</f>
        <v>6995.73</v>
      </c>
      <c r="N70" s="443">
        <v>700</v>
      </c>
      <c r="O70" s="447" t="s">
        <v>599</v>
      </c>
      <c r="P70" s="449">
        <v>44105</v>
      </c>
      <c r="Q70" s="391"/>
      <c r="R70" s="344" t="s">
        <v>3186</v>
      </c>
      <c r="S70" s="40"/>
      <c r="Y70" s="40"/>
      <c r="Z70" s="40"/>
    </row>
    <row r="71" spans="1:34" s="404" customFormat="1" ht="14.25" customHeight="1">
      <c r="A71" s="466">
        <v>2</v>
      </c>
      <c r="B71" s="444">
        <v>44109</v>
      </c>
      <c r="C71" s="473"/>
      <c r="D71" s="489" t="s">
        <v>3674</v>
      </c>
      <c r="E71" s="472" t="s">
        <v>600</v>
      </c>
      <c r="F71" s="445">
        <v>2021.5</v>
      </c>
      <c r="G71" s="445">
        <v>1975</v>
      </c>
      <c r="H71" s="445">
        <v>2052.5</v>
      </c>
      <c r="I71" s="445">
        <v>2100</v>
      </c>
      <c r="J71" s="443" t="s">
        <v>3682</v>
      </c>
      <c r="K71" s="443">
        <f t="shared" si="45"/>
        <v>31</v>
      </c>
      <c r="L71" s="457">
        <f t="shared" si="46"/>
        <v>215.51250000000002</v>
      </c>
      <c r="M71" s="518">
        <f t="shared" ref="M71:M72" si="48">(K71*N71)-L71</f>
        <v>9084.4874999999993</v>
      </c>
      <c r="N71" s="443">
        <v>300</v>
      </c>
      <c r="O71" s="447" t="s">
        <v>599</v>
      </c>
      <c r="P71" s="481">
        <v>44110</v>
      </c>
      <c r="Q71" s="391"/>
      <c r="R71" s="344" t="s">
        <v>3186</v>
      </c>
      <c r="S71" s="40"/>
      <c r="Y71" s="40"/>
      <c r="Z71" s="40"/>
    </row>
    <row r="72" spans="1:34" s="404" customFormat="1" ht="14.25" customHeight="1">
      <c r="A72" s="466">
        <v>3</v>
      </c>
      <c r="B72" s="444">
        <v>44111</v>
      </c>
      <c r="C72" s="473"/>
      <c r="D72" s="489" t="s">
        <v>3665</v>
      </c>
      <c r="E72" s="472" t="s">
        <v>600</v>
      </c>
      <c r="F72" s="445">
        <v>1433.5</v>
      </c>
      <c r="G72" s="445">
        <v>1415</v>
      </c>
      <c r="H72" s="445">
        <v>1444</v>
      </c>
      <c r="I72" s="445" t="s">
        <v>3666</v>
      </c>
      <c r="J72" s="443" t="s">
        <v>707</v>
      </c>
      <c r="K72" s="443">
        <f t="shared" si="45"/>
        <v>10.5</v>
      </c>
      <c r="L72" s="457">
        <f t="shared" si="46"/>
        <v>353.78000000000003</v>
      </c>
      <c r="M72" s="518">
        <f t="shared" si="48"/>
        <v>6996.22</v>
      </c>
      <c r="N72" s="443">
        <v>700</v>
      </c>
      <c r="O72" s="447" t="s">
        <v>599</v>
      </c>
      <c r="P72" s="449">
        <v>44111</v>
      </c>
      <c r="Q72" s="391"/>
      <c r="R72" s="344" t="s">
        <v>3186</v>
      </c>
      <c r="S72" s="40"/>
      <c r="Y72" s="40"/>
      <c r="Z72" s="40"/>
    </row>
    <row r="73" spans="1:34" s="404" customFormat="1" ht="14.25" customHeight="1">
      <c r="A73" s="466">
        <v>4</v>
      </c>
      <c r="B73" s="444">
        <v>44112</v>
      </c>
      <c r="C73" s="473"/>
      <c r="D73" s="489" t="s">
        <v>3674</v>
      </c>
      <c r="E73" s="472" t="s">
        <v>600</v>
      </c>
      <c r="F73" s="445">
        <v>2087.5</v>
      </c>
      <c r="G73" s="445">
        <v>2048</v>
      </c>
      <c r="H73" s="445">
        <v>2112.5</v>
      </c>
      <c r="I73" s="445" t="s">
        <v>3695</v>
      </c>
      <c r="J73" s="443" t="s">
        <v>743</v>
      </c>
      <c r="K73" s="443">
        <f t="shared" si="45"/>
        <v>25</v>
      </c>
      <c r="L73" s="457">
        <f t="shared" si="46"/>
        <v>221.81250000000003</v>
      </c>
      <c r="M73" s="518">
        <f t="shared" ref="M73" si="49">(K73*N73)-L73</f>
        <v>7278.1875</v>
      </c>
      <c r="N73" s="443">
        <v>300</v>
      </c>
      <c r="O73" s="447" t="s">
        <v>599</v>
      </c>
      <c r="P73" s="481">
        <v>44113</v>
      </c>
      <c r="Q73" s="391"/>
      <c r="R73" s="344" t="s">
        <v>3186</v>
      </c>
      <c r="S73" s="40"/>
      <c r="Y73" s="40"/>
      <c r="Z73" s="40"/>
    </row>
    <row r="74" spans="1:34" s="404" customFormat="1" ht="14.25" customHeight="1">
      <c r="A74" s="466">
        <v>5</v>
      </c>
      <c r="B74" s="444">
        <v>44112</v>
      </c>
      <c r="C74" s="473"/>
      <c r="D74" s="489" t="s">
        <v>3698</v>
      </c>
      <c r="E74" s="472" t="s">
        <v>600</v>
      </c>
      <c r="F74" s="445">
        <v>1028</v>
      </c>
      <c r="G74" s="445">
        <v>1013</v>
      </c>
      <c r="H74" s="445">
        <v>1040</v>
      </c>
      <c r="I74" s="445" t="s">
        <v>3699</v>
      </c>
      <c r="J74" s="443" t="s">
        <v>3700</v>
      </c>
      <c r="K74" s="443">
        <f t="shared" si="45"/>
        <v>12</v>
      </c>
      <c r="L74" s="457">
        <f t="shared" si="46"/>
        <v>309.40000000000003</v>
      </c>
      <c r="M74" s="518">
        <f t="shared" ref="M74" si="50">(K74*N74)-L74</f>
        <v>9890.6</v>
      </c>
      <c r="N74" s="443">
        <v>850</v>
      </c>
      <c r="O74" s="447" t="s">
        <v>599</v>
      </c>
      <c r="P74" s="449">
        <v>44112</v>
      </c>
      <c r="Q74" s="391"/>
      <c r="R74" s="344" t="s">
        <v>3186</v>
      </c>
      <c r="S74" s="40"/>
      <c r="Y74" s="40"/>
      <c r="Z74" s="40"/>
    </row>
    <row r="75" spans="1:34" s="404" customFormat="1" ht="14.25" customHeight="1">
      <c r="A75" s="466">
        <v>6</v>
      </c>
      <c r="B75" s="444">
        <v>44112</v>
      </c>
      <c r="C75" s="473"/>
      <c r="D75" s="489" t="s">
        <v>3701</v>
      </c>
      <c r="E75" s="472" t="s">
        <v>600</v>
      </c>
      <c r="F75" s="445">
        <v>1450</v>
      </c>
      <c r="G75" s="445">
        <v>1432</v>
      </c>
      <c r="H75" s="445">
        <v>1460</v>
      </c>
      <c r="I75" s="445">
        <v>1480</v>
      </c>
      <c r="J75" s="443" t="s">
        <v>3702</v>
      </c>
      <c r="K75" s="443">
        <f t="shared" si="45"/>
        <v>10</v>
      </c>
      <c r="L75" s="457">
        <f t="shared" si="46"/>
        <v>357.70000000000005</v>
      </c>
      <c r="M75" s="518">
        <f t="shared" ref="M75:M76" si="51">(K75*N75)-L75</f>
        <v>6642.3</v>
      </c>
      <c r="N75" s="443">
        <v>700</v>
      </c>
      <c r="O75" s="447" t="s">
        <v>599</v>
      </c>
      <c r="P75" s="449">
        <v>44112</v>
      </c>
      <c r="Q75" s="391"/>
      <c r="R75" s="344" t="s">
        <v>3186</v>
      </c>
      <c r="S75" s="40"/>
      <c r="Y75" s="40"/>
      <c r="Z75" s="40"/>
    </row>
    <row r="76" spans="1:34" s="404" customFormat="1" ht="14.25" customHeight="1">
      <c r="A76" s="466">
        <v>7</v>
      </c>
      <c r="B76" s="444">
        <v>44113</v>
      </c>
      <c r="C76" s="473"/>
      <c r="D76" s="489" t="s">
        <v>3674</v>
      </c>
      <c r="E76" s="472" t="s">
        <v>600</v>
      </c>
      <c r="F76" s="445">
        <v>2064.5</v>
      </c>
      <c r="G76" s="445">
        <v>2020</v>
      </c>
      <c r="H76" s="445">
        <v>2091.5</v>
      </c>
      <c r="I76" s="445" t="s">
        <v>3708</v>
      </c>
      <c r="J76" s="443" t="s">
        <v>3709</v>
      </c>
      <c r="K76" s="443">
        <f t="shared" ref="K76" si="52">H76-F76</f>
        <v>27</v>
      </c>
      <c r="L76" s="457">
        <f t="shared" ref="L76" si="53">(H76*N76)*0.035%</f>
        <v>219.60750000000004</v>
      </c>
      <c r="M76" s="518">
        <f t="shared" si="51"/>
        <v>7880.3924999999999</v>
      </c>
      <c r="N76" s="443">
        <v>300</v>
      </c>
      <c r="O76" s="447" t="s">
        <v>599</v>
      </c>
      <c r="P76" s="481">
        <v>44116</v>
      </c>
      <c r="Q76" s="391"/>
      <c r="R76" s="344" t="s">
        <v>3186</v>
      </c>
      <c r="S76" s="40"/>
      <c r="Y76" s="40"/>
      <c r="Z76" s="40"/>
    </row>
    <row r="77" spans="1:34" s="404" customFormat="1" ht="14.25" customHeight="1">
      <c r="A77" s="523">
        <v>8</v>
      </c>
      <c r="B77" s="524">
        <v>44116</v>
      </c>
      <c r="C77" s="525"/>
      <c r="D77" s="526" t="s">
        <v>3665</v>
      </c>
      <c r="E77" s="516" t="s">
        <v>600</v>
      </c>
      <c r="F77" s="488">
        <v>1457</v>
      </c>
      <c r="G77" s="488">
        <v>1440</v>
      </c>
      <c r="H77" s="488">
        <v>1440</v>
      </c>
      <c r="I77" s="488">
        <v>1490</v>
      </c>
      <c r="J77" s="478" t="s">
        <v>3710</v>
      </c>
      <c r="K77" s="478">
        <f t="shared" ref="K77:K79" si="54">H77-F77</f>
        <v>-17</v>
      </c>
      <c r="L77" s="459">
        <f t="shared" ref="L77:L79" si="55">(H77*N77)*0.035%</f>
        <v>352.80000000000007</v>
      </c>
      <c r="M77" s="527">
        <f t="shared" ref="M77:M79" si="56">(K77*N77)-L77</f>
        <v>-12252.8</v>
      </c>
      <c r="N77" s="478">
        <v>700</v>
      </c>
      <c r="O77" s="439" t="s">
        <v>663</v>
      </c>
      <c r="P77" s="517">
        <v>44116</v>
      </c>
      <c r="Q77" s="391"/>
      <c r="R77" s="344" t="s">
        <v>3186</v>
      </c>
      <c r="S77" s="40"/>
      <c r="Y77" s="40"/>
      <c r="Z77" s="40"/>
    </row>
    <row r="78" spans="1:34" s="404" customFormat="1" ht="14.25" customHeight="1">
      <c r="A78" s="466">
        <v>9</v>
      </c>
      <c r="B78" s="444">
        <v>44116</v>
      </c>
      <c r="C78" s="473"/>
      <c r="D78" s="489" t="s">
        <v>3712</v>
      </c>
      <c r="E78" s="472" t="s">
        <v>600</v>
      </c>
      <c r="F78" s="445">
        <v>161.75</v>
      </c>
      <c r="G78" s="445">
        <v>157.5</v>
      </c>
      <c r="H78" s="445">
        <v>164.25</v>
      </c>
      <c r="I78" s="445">
        <v>168</v>
      </c>
      <c r="J78" s="443" t="s">
        <v>3720</v>
      </c>
      <c r="K78" s="443">
        <f t="shared" si="54"/>
        <v>2.5</v>
      </c>
      <c r="L78" s="457">
        <f t="shared" si="55"/>
        <v>206.95500000000004</v>
      </c>
      <c r="M78" s="518">
        <f t="shared" si="56"/>
        <v>8793.0450000000001</v>
      </c>
      <c r="N78" s="443">
        <v>3600</v>
      </c>
      <c r="O78" s="447" t="s">
        <v>599</v>
      </c>
      <c r="P78" s="481">
        <v>44117</v>
      </c>
      <c r="Q78" s="391"/>
      <c r="R78" s="344" t="s">
        <v>3186</v>
      </c>
      <c r="S78" s="40"/>
      <c r="Y78" s="40"/>
      <c r="Z78" s="40"/>
    </row>
    <row r="79" spans="1:34" s="404" customFormat="1" ht="14.25" customHeight="1">
      <c r="A79" s="466">
        <v>10</v>
      </c>
      <c r="B79" s="444">
        <v>44117</v>
      </c>
      <c r="C79" s="473"/>
      <c r="D79" s="489" t="s">
        <v>3674</v>
      </c>
      <c r="E79" s="472" t="s">
        <v>600</v>
      </c>
      <c r="F79" s="445">
        <v>2067</v>
      </c>
      <c r="G79" s="445">
        <v>2020</v>
      </c>
      <c r="H79" s="445">
        <v>2089</v>
      </c>
      <c r="I79" s="445" t="s">
        <v>3708</v>
      </c>
      <c r="J79" s="443" t="s">
        <v>3738</v>
      </c>
      <c r="K79" s="443">
        <f t="shared" si="54"/>
        <v>22</v>
      </c>
      <c r="L79" s="457">
        <f t="shared" si="55"/>
        <v>219.34500000000003</v>
      </c>
      <c r="M79" s="518">
        <f t="shared" si="56"/>
        <v>6380.6549999999997</v>
      </c>
      <c r="N79" s="443">
        <v>300</v>
      </c>
      <c r="O79" s="447" t="s">
        <v>599</v>
      </c>
      <c r="P79" s="481">
        <v>44119</v>
      </c>
      <c r="Q79" s="391"/>
      <c r="R79" s="344" t="s">
        <v>3186</v>
      </c>
      <c r="S79" s="40"/>
      <c r="Y79" s="40"/>
      <c r="Z79" s="40"/>
    </row>
    <row r="80" spans="1:34" s="404" customFormat="1" ht="13.9" customHeight="1">
      <c r="A80" s="466">
        <v>11</v>
      </c>
      <c r="B80" s="444">
        <v>44118</v>
      </c>
      <c r="C80" s="473"/>
      <c r="D80" s="489" t="s">
        <v>3712</v>
      </c>
      <c r="E80" s="472" t="s">
        <v>600</v>
      </c>
      <c r="F80" s="445">
        <v>160.25</v>
      </c>
      <c r="G80" s="445">
        <v>156</v>
      </c>
      <c r="H80" s="445">
        <v>162.19999999999999</v>
      </c>
      <c r="I80" s="445">
        <v>168</v>
      </c>
      <c r="J80" s="443" t="s">
        <v>3720</v>
      </c>
      <c r="K80" s="443">
        <f t="shared" ref="K80" si="57">H80-F80</f>
        <v>1.9499999999999886</v>
      </c>
      <c r="L80" s="457">
        <f t="shared" ref="L80" si="58">(H80*N80)*0.035%</f>
        <v>204.37200000000004</v>
      </c>
      <c r="M80" s="518">
        <f t="shared" ref="M80" si="59">(K80*N80)-L80</f>
        <v>6815.6279999999588</v>
      </c>
      <c r="N80" s="443">
        <v>3600</v>
      </c>
      <c r="O80" s="447" t="s">
        <v>599</v>
      </c>
      <c r="P80" s="481">
        <v>44119</v>
      </c>
      <c r="Q80" s="391"/>
      <c r="R80" s="344" t="s">
        <v>3186</v>
      </c>
      <c r="S80" s="40"/>
      <c r="Y80" s="40"/>
      <c r="Z80" s="40"/>
    </row>
    <row r="81" spans="1:34" s="404" customFormat="1" ht="13.9" customHeight="1">
      <c r="A81" s="466">
        <v>12</v>
      </c>
      <c r="B81" s="444">
        <v>44119</v>
      </c>
      <c r="C81" s="473"/>
      <c r="D81" s="489" t="s">
        <v>3739</v>
      </c>
      <c r="E81" s="472" t="s">
        <v>3627</v>
      </c>
      <c r="F81" s="445">
        <v>11990</v>
      </c>
      <c r="G81" s="445">
        <v>12120</v>
      </c>
      <c r="H81" s="445">
        <v>11905</v>
      </c>
      <c r="I81" s="445">
        <v>11850</v>
      </c>
      <c r="J81" s="443" t="s">
        <v>3740</v>
      </c>
      <c r="K81" s="443">
        <f>F81-H81</f>
        <v>85</v>
      </c>
      <c r="L81" s="457">
        <f t="shared" ref="L81" si="60">(H81*N81)*0.035%</f>
        <v>312.50625000000002</v>
      </c>
      <c r="M81" s="518">
        <f t="shared" ref="M81" si="61">(K81*N81)-L81</f>
        <v>6062.4937499999996</v>
      </c>
      <c r="N81" s="443">
        <v>75</v>
      </c>
      <c r="O81" s="447" t="s">
        <v>599</v>
      </c>
      <c r="P81" s="449">
        <v>44119</v>
      </c>
      <c r="Q81" s="391"/>
      <c r="R81" s="344"/>
      <c r="S81" s="40"/>
      <c r="Y81" s="40"/>
      <c r="Z81" s="40"/>
    </row>
    <row r="82" spans="1:34" s="404" customFormat="1" ht="13.9" customHeight="1">
      <c r="A82" s="466">
        <v>13</v>
      </c>
      <c r="B82" s="444">
        <v>44119</v>
      </c>
      <c r="C82" s="473"/>
      <c r="D82" s="489" t="s">
        <v>3744</v>
      </c>
      <c r="E82" s="472" t="s">
        <v>3627</v>
      </c>
      <c r="F82" s="445">
        <v>2002</v>
      </c>
      <c r="G82" s="445">
        <v>2045</v>
      </c>
      <c r="H82" s="445">
        <v>1978</v>
      </c>
      <c r="I82" s="445">
        <v>1940</v>
      </c>
      <c r="J82" s="443" t="s">
        <v>3745</v>
      </c>
      <c r="K82" s="443">
        <f>F82-H82</f>
        <v>24</v>
      </c>
      <c r="L82" s="457">
        <f t="shared" ref="L82" si="62">(H82*N82)*0.035%</f>
        <v>207.69000000000003</v>
      </c>
      <c r="M82" s="518">
        <f t="shared" ref="M82" si="63">(K82*N82)-L82</f>
        <v>6992.31</v>
      </c>
      <c r="N82" s="443">
        <v>300</v>
      </c>
      <c r="O82" s="447" t="s">
        <v>599</v>
      </c>
      <c r="P82" s="449">
        <v>44119</v>
      </c>
      <c r="Q82" s="391"/>
      <c r="R82" s="344"/>
      <c r="S82" s="40"/>
      <c r="Y82" s="40"/>
      <c r="Z82" s="40"/>
    </row>
    <row r="83" spans="1:34" s="404" customFormat="1" ht="13.9" customHeight="1">
      <c r="A83" s="511">
        <v>14</v>
      </c>
      <c r="B83" s="519">
        <v>44119</v>
      </c>
      <c r="C83" s="520"/>
      <c r="D83" s="390" t="s">
        <v>3741</v>
      </c>
      <c r="E83" s="510" t="s">
        <v>600</v>
      </c>
      <c r="F83" s="521" t="s">
        <v>3742</v>
      </c>
      <c r="G83" s="456">
        <v>1216</v>
      </c>
      <c r="H83" s="456"/>
      <c r="I83" s="456" t="s">
        <v>3743</v>
      </c>
      <c r="J83" s="511" t="s">
        <v>601</v>
      </c>
      <c r="K83" s="511"/>
      <c r="L83" s="512"/>
      <c r="M83" s="512"/>
      <c r="N83" s="456"/>
      <c r="O83" s="417"/>
      <c r="P83" s="474"/>
      <c r="Q83" s="391"/>
      <c r="R83" s="344"/>
      <c r="S83" s="40"/>
      <c r="Y83" s="40"/>
      <c r="Z83" s="40"/>
    </row>
    <row r="84" spans="1:34" s="404" customFormat="1" ht="13.9" customHeight="1">
      <c r="A84" s="511">
        <v>15</v>
      </c>
      <c r="B84" s="519">
        <v>44119</v>
      </c>
      <c r="C84" s="520"/>
      <c r="D84" s="390" t="s">
        <v>3665</v>
      </c>
      <c r="E84" s="510" t="s">
        <v>600</v>
      </c>
      <c r="F84" s="521" t="s">
        <v>3746</v>
      </c>
      <c r="G84" s="456">
        <v>1405</v>
      </c>
      <c r="H84" s="456"/>
      <c r="I84" s="456" t="s">
        <v>3747</v>
      </c>
      <c r="J84" s="511" t="s">
        <v>601</v>
      </c>
      <c r="K84" s="511"/>
      <c r="L84" s="512"/>
      <c r="M84" s="512"/>
      <c r="N84" s="456"/>
      <c r="O84" s="417"/>
      <c r="P84" s="504"/>
      <c r="Q84" s="391"/>
      <c r="R84" s="344"/>
      <c r="S84" s="40"/>
      <c r="Y84" s="40"/>
      <c r="Z84" s="40"/>
    </row>
    <row r="85" spans="1:34" s="404" customFormat="1" ht="13.9" customHeight="1">
      <c r="A85" s="522">
        <v>16</v>
      </c>
      <c r="B85" s="519">
        <v>44119</v>
      </c>
      <c r="C85" s="520"/>
      <c r="D85" s="509" t="s">
        <v>3674</v>
      </c>
      <c r="E85" s="510" t="s">
        <v>600</v>
      </c>
      <c r="F85" s="456" t="s">
        <v>3751</v>
      </c>
      <c r="G85" s="456">
        <v>2035</v>
      </c>
      <c r="H85" s="456"/>
      <c r="I85" s="456" t="s">
        <v>3752</v>
      </c>
      <c r="J85" s="511" t="s">
        <v>601</v>
      </c>
      <c r="K85" s="511"/>
      <c r="L85" s="511"/>
      <c r="M85" s="511"/>
      <c r="N85" s="511"/>
      <c r="O85" s="511"/>
      <c r="P85" s="511"/>
      <c r="Q85" s="391"/>
      <c r="R85" s="344"/>
      <c r="S85" s="40"/>
      <c r="Y85" s="40"/>
      <c r="Z85" s="40"/>
    </row>
    <row r="86" spans="1:34" s="404" customFormat="1" ht="13.9" customHeight="1">
      <c r="A86" s="522"/>
      <c r="B86" s="519"/>
      <c r="C86" s="520"/>
      <c r="D86" s="509"/>
      <c r="E86" s="510"/>
      <c r="F86" s="456"/>
      <c r="G86" s="456"/>
      <c r="H86" s="456"/>
      <c r="I86" s="511"/>
      <c r="J86" s="511"/>
      <c r="K86" s="511"/>
      <c r="L86" s="511"/>
      <c r="M86" s="511"/>
      <c r="N86" s="511"/>
      <c r="O86" s="511"/>
      <c r="P86" s="511"/>
      <c r="Q86" s="391"/>
      <c r="R86" s="344"/>
      <c r="S86" s="40"/>
      <c r="Y86" s="40"/>
      <c r="Z86" s="40"/>
    </row>
    <row r="87" spans="1:34" s="404" customFormat="1" ht="13.9" customHeight="1">
      <c r="A87" s="522"/>
      <c r="B87" s="519"/>
      <c r="C87" s="520"/>
      <c r="D87" s="509"/>
      <c r="E87" s="510"/>
      <c r="F87" s="456"/>
      <c r="G87" s="456"/>
      <c r="H87" s="456"/>
      <c r="I87" s="377"/>
      <c r="J87" s="377"/>
      <c r="K87" s="377"/>
      <c r="L87" s="377"/>
      <c r="M87" s="377"/>
      <c r="N87" s="377"/>
      <c r="O87" s="377"/>
      <c r="P87" s="377"/>
      <c r="Q87" s="391"/>
      <c r="R87" s="344"/>
      <c r="S87" s="40"/>
      <c r="Y87" s="40"/>
      <c r="Z87" s="40"/>
    </row>
    <row r="88" spans="1:34" s="9" customFormat="1" ht="15">
      <c r="A88" s="378"/>
      <c r="B88" s="379"/>
      <c r="C88" s="379"/>
      <c r="D88" s="380"/>
      <c r="E88" s="378"/>
      <c r="F88" s="386"/>
      <c r="G88" s="378"/>
      <c r="H88" s="378"/>
      <c r="I88" s="378"/>
      <c r="J88" s="379"/>
      <c r="K88" s="79"/>
      <c r="L88" s="378"/>
      <c r="M88" s="378"/>
      <c r="N88" s="378"/>
      <c r="O88" s="387"/>
      <c r="P88" s="4"/>
      <c r="Q88" s="4"/>
      <c r="R88" s="93"/>
      <c r="S88" s="6"/>
      <c r="Y88" s="6"/>
      <c r="Z88" s="6"/>
    </row>
    <row r="89" spans="1:34" s="6" customFormat="1">
      <c r="A89" s="44"/>
      <c r="B89" s="45"/>
      <c r="C89" s="46"/>
      <c r="D89" s="47"/>
      <c r="E89" s="48"/>
      <c r="F89" s="49"/>
      <c r="G89" s="49"/>
      <c r="H89" s="49"/>
      <c r="I89" s="49"/>
      <c r="J89" s="17"/>
      <c r="K89" s="91"/>
      <c r="L89" s="91"/>
      <c r="M89" s="17"/>
      <c r="N89" s="16"/>
      <c r="O89" s="92"/>
      <c r="P89" s="5"/>
      <c r="Q89" s="4"/>
      <c r="R89" s="17"/>
      <c r="Z89" s="9"/>
      <c r="AA89" s="9"/>
      <c r="AB89" s="9"/>
      <c r="AC89" s="9"/>
      <c r="AD89" s="9"/>
      <c r="AE89" s="9"/>
      <c r="AF89" s="9"/>
      <c r="AG89" s="9"/>
      <c r="AH89" s="9"/>
    </row>
    <row r="90" spans="1:34" s="6" customFormat="1" ht="15">
      <c r="A90" s="50" t="s">
        <v>616</v>
      </c>
      <c r="B90" s="50"/>
      <c r="C90" s="50"/>
      <c r="D90" s="50"/>
      <c r="E90" s="51"/>
      <c r="F90" s="49"/>
      <c r="G90" s="49"/>
      <c r="H90" s="49"/>
      <c r="I90" s="49"/>
      <c r="J90" s="53"/>
      <c r="K90" s="12"/>
      <c r="L90" s="12"/>
      <c r="M90" s="12"/>
      <c r="N90" s="11"/>
      <c r="O90" s="53"/>
      <c r="P90" s="5"/>
      <c r="Q90" s="4"/>
      <c r="R90" s="17"/>
      <c r="Z90" s="9"/>
      <c r="AA90" s="9"/>
      <c r="AB90" s="9"/>
      <c r="AC90" s="9"/>
      <c r="AD90" s="9"/>
      <c r="AE90" s="9"/>
      <c r="AF90" s="9"/>
      <c r="AG90" s="9"/>
      <c r="AH90" s="9"/>
    </row>
    <row r="91" spans="1:34" s="6" customFormat="1" ht="38.25">
      <c r="A91" s="21" t="s">
        <v>16</v>
      </c>
      <c r="B91" s="21" t="s">
        <v>575</v>
      </c>
      <c r="C91" s="21"/>
      <c r="D91" s="22" t="s">
        <v>588</v>
      </c>
      <c r="E91" s="21" t="s">
        <v>589</v>
      </c>
      <c r="F91" s="21" t="s">
        <v>590</v>
      </c>
      <c r="G91" s="52" t="s">
        <v>609</v>
      </c>
      <c r="H91" s="21" t="s">
        <v>592</v>
      </c>
      <c r="I91" s="21" t="s">
        <v>593</v>
      </c>
      <c r="J91" s="20" t="s">
        <v>594</v>
      </c>
      <c r="K91" s="20" t="s">
        <v>617</v>
      </c>
      <c r="L91" s="63" t="s">
        <v>3630</v>
      </c>
      <c r="M91" s="77" t="s">
        <v>611</v>
      </c>
      <c r="N91" s="21" t="s">
        <v>612</v>
      </c>
      <c r="O91" s="21" t="s">
        <v>597</v>
      </c>
      <c r="P91" s="22" t="s">
        <v>598</v>
      </c>
      <c r="Q91" s="4"/>
      <c r="R91" s="17"/>
      <c r="Z91" s="9"/>
      <c r="AA91" s="9"/>
      <c r="AB91" s="9"/>
      <c r="AC91" s="9"/>
      <c r="AD91" s="9"/>
      <c r="AE91" s="9"/>
      <c r="AF91" s="9"/>
      <c r="AG91" s="9"/>
      <c r="AH91" s="9"/>
    </row>
    <row r="92" spans="1:34" s="40" customFormat="1" ht="14.25">
      <c r="A92" s="470">
        <v>1</v>
      </c>
      <c r="B92" s="486">
        <v>44103</v>
      </c>
      <c r="C92" s="486"/>
      <c r="D92" s="487" t="s">
        <v>3655</v>
      </c>
      <c r="E92" s="488" t="s">
        <v>600</v>
      </c>
      <c r="F92" s="488">
        <v>57</v>
      </c>
      <c r="G92" s="484"/>
      <c r="H92" s="484">
        <v>0</v>
      </c>
      <c r="I92" s="488">
        <v>120</v>
      </c>
      <c r="J92" s="478" t="s">
        <v>3670</v>
      </c>
      <c r="K92" s="478">
        <f t="shared" ref="K92" si="64">H92-F92</f>
        <v>-57</v>
      </c>
      <c r="L92" s="478">
        <v>100</v>
      </c>
      <c r="M92" s="478">
        <f t="shared" ref="M92" si="65">(K92*N92)-100</f>
        <v>-4375</v>
      </c>
      <c r="N92" s="478">
        <v>75</v>
      </c>
      <c r="O92" s="439" t="s">
        <v>663</v>
      </c>
      <c r="P92" s="426">
        <v>44105</v>
      </c>
      <c r="Q92" s="391"/>
      <c r="R92" s="344" t="s">
        <v>3186</v>
      </c>
      <c r="Z92" s="404"/>
      <c r="AA92" s="404"/>
      <c r="AB92" s="404"/>
      <c r="AC92" s="404"/>
      <c r="AD92" s="404"/>
      <c r="AE92" s="404"/>
      <c r="AF92" s="404"/>
      <c r="AG92" s="404"/>
      <c r="AH92" s="404"/>
    </row>
    <row r="93" spans="1:34" s="404" customFormat="1" ht="14.25" customHeight="1">
      <c r="A93" s="466">
        <v>2</v>
      </c>
      <c r="B93" s="444">
        <v>44109</v>
      </c>
      <c r="C93" s="473"/>
      <c r="D93" s="489" t="s">
        <v>3675</v>
      </c>
      <c r="E93" s="472" t="s">
        <v>600</v>
      </c>
      <c r="F93" s="445">
        <v>76.5</v>
      </c>
      <c r="G93" s="445">
        <v>35</v>
      </c>
      <c r="H93" s="445">
        <v>91</v>
      </c>
      <c r="I93" s="445">
        <v>150</v>
      </c>
      <c r="J93" s="443" t="s">
        <v>3688</v>
      </c>
      <c r="K93" s="443">
        <f t="shared" ref="K93" si="66">H93-F93</f>
        <v>14.5</v>
      </c>
      <c r="L93" s="457">
        <v>100</v>
      </c>
      <c r="M93" s="443">
        <f t="shared" ref="M93" si="67">(K93*N93)-100</f>
        <v>987.5</v>
      </c>
      <c r="N93" s="443">
        <v>75</v>
      </c>
      <c r="O93" s="447" t="s">
        <v>599</v>
      </c>
      <c r="P93" s="449">
        <v>44109</v>
      </c>
      <c r="Q93" s="391"/>
      <c r="R93" s="344" t="s">
        <v>3186</v>
      </c>
      <c r="S93" s="40"/>
      <c r="Y93" s="40"/>
      <c r="Z93" s="40"/>
    </row>
    <row r="94" spans="1:34" s="404" customFormat="1" ht="14.25" customHeight="1">
      <c r="A94" s="466">
        <v>3</v>
      </c>
      <c r="B94" s="444">
        <v>44111</v>
      </c>
      <c r="C94" s="473"/>
      <c r="D94" s="489" t="s">
        <v>3687</v>
      </c>
      <c r="E94" s="472" t="s">
        <v>600</v>
      </c>
      <c r="F94" s="445">
        <v>49</v>
      </c>
      <c r="G94" s="445"/>
      <c r="H94" s="445">
        <v>62</v>
      </c>
      <c r="I94" s="445">
        <v>100</v>
      </c>
      <c r="J94" s="443" t="s">
        <v>3689</v>
      </c>
      <c r="K94" s="443">
        <f t="shared" ref="K94:K95" si="68">H94-F94</f>
        <v>13</v>
      </c>
      <c r="L94" s="457">
        <v>100</v>
      </c>
      <c r="M94" s="443">
        <f t="shared" ref="M94:M95" si="69">(K94*N94)-100</f>
        <v>875</v>
      </c>
      <c r="N94" s="443">
        <v>75</v>
      </c>
      <c r="O94" s="447" t="s">
        <v>599</v>
      </c>
      <c r="P94" s="449">
        <v>44111</v>
      </c>
      <c r="Q94" s="391"/>
      <c r="R94" s="344" t="s">
        <v>3186</v>
      </c>
      <c r="S94" s="40"/>
      <c r="Y94" s="40"/>
      <c r="Z94" s="40"/>
    </row>
    <row r="95" spans="1:34" s="40" customFormat="1" ht="14.25">
      <c r="A95" s="470">
        <v>4</v>
      </c>
      <c r="B95" s="486">
        <v>44111</v>
      </c>
      <c r="C95" s="486"/>
      <c r="D95" s="487" t="s">
        <v>3687</v>
      </c>
      <c r="E95" s="488" t="s">
        <v>600</v>
      </c>
      <c r="F95" s="488">
        <v>40</v>
      </c>
      <c r="G95" s="484"/>
      <c r="H95" s="484">
        <v>0</v>
      </c>
      <c r="I95" s="488">
        <v>80</v>
      </c>
      <c r="J95" s="478" t="s">
        <v>3693</v>
      </c>
      <c r="K95" s="478">
        <f t="shared" si="68"/>
        <v>-40</v>
      </c>
      <c r="L95" s="478">
        <v>100</v>
      </c>
      <c r="M95" s="478">
        <f t="shared" si="69"/>
        <v>-3100</v>
      </c>
      <c r="N95" s="478">
        <v>75</v>
      </c>
      <c r="O95" s="439" t="s">
        <v>663</v>
      </c>
      <c r="P95" s="426">
        <v>44112</v>
      </c>
      <c r="Q95" s="391"/>
      <c r="R95" s="344" t="s">
        <v>3186</v>
      </c>
      <c r="Z95" s="404"/>
      <c r="AA95" s="404"/>
      <c r="AB95" s="404"/>
      <c r="AC95" s="404"/>
      <c r="AD95" s="404"/>
      <c r="AE95" s="404"/>
      <c r="AF95" s="404"/>
      <c r="AG95" s="404"/>
      <c r="AH95" s="404"/>
    </row>
    <row r="96" spans="1:34" s="40" customFormat="1" ht="14.25">
      <c r="A96" s="466">
        <v>5</v>
      </c>
      <c r="B96" s="444">
        <v>44118</v>
      </c>
      <c r="C96" s="473"/>
      <c r="D96" s="489" t="s">
        <v>3726</v>
      </c>
      <c r="E96" s="472" t="s">
        <v>600</v>
      </c>
      <c r="F96" s="445">
        <v>46</v>
      </c>
      <c r="G96" s="445"/>
      <c r="H96" s="445">
        <v>55</v>
      </c>
      <c r="I96" s="445">
        <v>90</v>
      </c>
      <c r="J96" s="443" t="s">
        <v>3405</v>
      </c>
      <c r="K96" s="443">
        <f t="shared" ref="K96" si="70">H96-F96</f>
        <v>9</v>
      </c>
      <c r="L96" s="457">
        <v>100</v>
      </c>
      <c r="M96" s="443">
        <f t="shared" ref="M96" si="71">(K96*N96)-100</f>
        <v>575</v>
      </c>
      <c r="N96" s="443">
        <v>75</v>
      </c>
      <c r="O96" s="447" t="s">
        <v>599</v>
      </c>
      <c r="P96" s="481">
        <v>44119</v>
      </c>
      <c r="Q96" s="391"/>
      <c r="R96" s="344" t="s">
        <v>3186</v>
      </c>
      <c r="Z96" s="404"/>
      <c r="AA96" s="404"/>
      <c r="AB96" s="404"/>
      <c r="AC96" s="404"/>
      <c r="AD96" s="404"/>
      <c r="AE96" s="404"/>
      <c r="AF96" s="404"/>
      <c r="AG96" s="404"/>
      <c r="AH96" s="404"/>
    </row>
    <row r="97" spans="1:34" s="40" customFormat="1" ht="14.25">
      <c r="A97" s="479"/>
      <c r="B97" s="454"/>
      <c r="C97" s="454"/>
      <c r="D97" s="455"/>
      <c r="E97" s="456"/>
      <c r="F97" s="456"/>
      <c r="G97" s="424"/>
      <c r="H97" s="424"/>
      <c r="I97" s="456"/>
      <c r="J97" s="377"/>
      <c r="K97" s="377"/>
      <c r="L97" s="377"/>
      <c r="M97" s="377"/>
      <c r="N97" s="377"/>
      <c r="O97" s="377"/>
      <c r="P97" s="377"/>
      <c r="Q97" s="391"/>
      <c r="R97" s="344"/>
      <c r="Z97" s="404"/>
      <c r="AA97" s="404"/>
      <c r="AB97" s="404"/>
      <c r="AC97" s="404"/>
      <c r="AD97" s="404"/>
      <c r="AE97" s="404"/>
      <c r="AF97" s="404"/>
      <c r="AG97" s="404"/>
      <c r="AH97" s="404"/>
    </row>
    <row r="98" spans="1:34" s="40" customFormat="1" ht="14.25">
      <c r="A98" s="36"/>
      <c r="B98" s="491"/>
      <c r="C98" s="491"/>
      <c r="D98" s="492"/>
      <c r="E98" s="493"/>
      <c r="F98" s="493"/>
      <c r="G98" s="494"/>
      <c r="H98" s="494"/>
      <c r="I98" s="493"/>
      <c r="J98" s="477"/>
      <c r="K98" s="477"/>
      <c r="L98" s="477"/>
      <c r="M98" s="477"/>
      <c r="N98" s="477"/>
      <c r="O98" s="477"/>
      <c r="P98" s="477"/>
      <c r="Q98" s="391"/>
      <c r="R98" s="344"/>
      <c r="Z98" s="404"/>
      <c r="AA98" s="404"/>
      <c r="AB98" s="404"/>
      <c r="AC98" s="404"/>
      <c r="AD98" s="404"/>
      <c r="AE98" s="404"/>
      <c r="AF98" s="404"/>
      <c r="AG98" s="404"/>
      <c r="AH98" s="404"/>
    </row>
    <row r="99" spans="1:34" s="40" customFormat="1" ht="14.25">
      <c r="A99" s="36"/>
      <c r="B99" s="491"/>
      <c r="C99" s="491"/>
      <c r="D99" s="492"/>
      <c r="E99" s="493"/>
      <c r="F99" s="493"/>
      <c r="G99" s="494"/>
      <c r="H99" s="494"/>
      <c r="I99" s="493"/>
      <c r="J99" s="477"/>
      <c r="K99" s="477"/>
      <c r="L99" s="477"/>
      <c r="M99" s="477"/>
      <c r="N99" s="477"/>
      <c r="O99" s="477"/>
      <c r="P99" s="477"/>
      <c r="Q99" s="391"/>
      <c r="R99" s="344"/>
      <c r="Z99" s="404"/>
      <c r="AA99" s="404"/>
      <c r="AB99" s="404"/>
      <c r="AC99" s="404"/>
      <c r="AD99" s="404"/>
      <c r="AE99" s="404"/>
      <c r="AF99" s="404"/>
      <c r="AG99" s="404"/>
      <c r="AH99" s="404"/>
    </row>
    <row r="100" spans="1:34" s="40" customFormat="1" ht="14.25">
      <c r="A100" s="36"/>
      <c r="B100" s="491"/>
      <c r="C100" s="491"/>
      <c r="D100" s="492"/>
      <c r="E100" s="493"/>
      <c r="F100" s="493"/>
      <c r="G100" s="494"/>
      <c r="H100" s="494"/>
      <c r="I100" s="493"/>
      <c r="J100" s="477"/>
      <c r="K100" s="477"/>
      <c r="L100" s="477"/>
      <c r="M100" s="477"/>
      <c r="N100" s="477"/>
      <c r="O100" s="477"/>
      <c r="P100" s="477"/>
      <c r="Q100" s="391"/>
      <c r="R100" s="344"/>
      <c r="Z100" s="404"/>
      <c r="AA100" s="404"/>
      <c r="AB100" s="404"/>
      <c r="AC100" s="404"/>
      <c r="AD100" s="404"/>
      <c r="AE100" s="404"/>
      <c r="AF100" s="404"/>
      <c r="AG100" s="404"/>
      <c r="AH100" s="404"/>
    </row>
    <row r="101" spans="1:34" s="40" customFormat="1" ht="14.25">
      <c r="A101" s="36"/>
      <c r="B101" s="491"/>
      <c r="C101" s="491"/>
      <c r="D101" s="492"/>
      <c r="E101" s="493"/>
      <c r="F101" s="493"/>
      <c r="G101" s="494"/>
      <c r="H101" s="494"/>
      <c r="I101" s="493"/>
      <c r="J101" s="477"/>
      <c r="K101" s="477"/>
      <c r="L101" s="477"/>
      <c r="M101" s="477"/>
      <c r="N101" s="477"/>
      <c r="O101" s="477"/>
      <c r="P101" s="477"/>
      <c r="Q101" s="391"/>
      <c r="R101" s="344"/>
      <c r="Z101" s="404"/>
      <c r="AA101" s="404"/>
      <c r="AB101" s="404"/>
      <c r="AC101" s="404"/>
      <c r="AD101" s="404"/>
      <c r="AE101" s="404"/>
      <c r="AF101" s="404"/>
      <c r="AG101" s="404"/>
      <c r="AH101" s="404"/>
    </row>
    <row r="102" spans="1:34" s="40" customFormat="1" ht="14.25">
      <c r="A102" s="36"/>
      <c r="B102" s="491"/>
      <c r="C102" s="491"/>
      <c r="D102" s="492"/>
      <c r="E102" s="493"/>
      <c r="F102" s="493"/>
      <c r="G102" s="494"/>
      <c r="H102" s="494"/>
      <c r="I102" s="493"/>
      <c r="J102" s="477"/>
      <c r="K102" s="477"/>
      <c r="L102" s="477"/>
      <c r="M102" s="477"/>
      <c r="N102" s="477"/>
      <c r="O102" s="477"/>
      <c r="P102" s="477"/>
      <c r="Q102" s="391"/>
      <c r="R102" s="344"/>
      <c r="Z102" s="404"/>
      <c r="AA102" s="404"/>
      <c r="AB102" s="404"/>
      <c r="AC102" s="404"/>
      <c r="AD102" s="404"/>
      <c r="AE102" s="404"/>
      <c r="AF102" s="404"/>
      <c r="AG102" s="404"/>
      <c r="AH102" s="404"/>
    </row>
    <row r="103" spans="1:34" s="40" customFormat="1" ht="14.25">
      <c r="A103" s="36"/>
      <c r="B103" s="491"/>
      <c r="C103" s="491"/>
      <c r="D103" s="492"/>
      <c r="E103" s="493"/>
      <c r="F103" s="493"/>
      <c r="G103" s="494"/>
      <c r="H103" s="494"/>
      <c r="I103" s="493"/>
      <c r="J103" s="477"/>
      <c r="K103" s="477"/>
      <c r="L103" s="477"/>
      <c r="M103" s="477"/>
      <c r="N103" s="477"/>
      <c r="O103" s="477"/>
      <c r="P103" s="477"/>
      <c r="Q103" s="391"/>
      <c r="R103" s="344"/>
      <c r="Z103" s="404"/>
      <c r="AA103" s="404"/>
      <c r="AB103" s="404"/>
      <c r="AC103" s="404"/>
      <c r="AD103" s="404"/>
      <c r="AE103" s="404"/>
      <c r="AF103" s="404"/>
      <c r="AG103" s="404"/>
      <c r="AH103" s="404"/>
    </row>
    <row r="104" spans="1:34" s="40" customFormat="1" ht="14.25">
      <c r="A104" s="36"/>
      <c r="B104" s="491"/>
      <c r="C104" s="491"/>
      <c r="D104" s="492"/>
      <c r="E104" s="493"/>
      <c r="F104" s="493"/>
      <c r="G104" s="494"/>
      <c r="H104" s="494"/>
      <c r="I104" s="493"/>
      <c r="J104" s="477"/>
      <c r="K104" s="477"/>
      <c r="L104" s="477"/>
      <c r="M104" s="477"/>
      <c r="N104" s="477"/>
      <c r="O104" s="477"/>
      <c r="P104" s="477"/>
      <c r="Q104" s="391"/>
      <c r="R104" s="344"/>
      <c r="Z104" s="404"/>
      <c r="AA104" s="404"/>
      <c r="AB104" s="404"/>
      <c r="AC104" s="404"/>
      <c r="AD104" s="404"/>
      <c r="AE104" s="404"/>
      <c r="AF104" s="404"/>
      <c r="AG104" s="404"/>
      <c r="AH104" s="404"/>
    </row>
    <row r="105" spans="1:34" s="40" customFormat="1" ht="14.25">
      <c r="A105" s="36"/>
      <c r="B105" s="491"/>
      <c r="C105" s="491"/>
      <c r="D105" s="492"/>
      <c r="E105" s="493"/>
      <c r="F105" s="493"/>
      <c r="G105" s="494"/>
      <c r="H105" s="494"/>
      <c r="I105" s="493"/>
      <c r="J105" s="477"/>
      <c r="K105" s="477"/>
      <c r="L105" s="477"/>
      <c r="M105" s="477"/>
      <c r="N105" s="477"/>
      <c r="O105" s="477"/>
      <c r="P105" s="477"/>
      <c r="Q105" s="391"/>
      <c r="R105" s="344"/>
      <c r="Z105" s="404"/>
      <c r="AA105" s="404"/>
      <c r="AB105" s="404"/>
      <c r="AC105" s="404"/>
      <c r="AD105" s="404"/>
      <c r="AE105" s="404"/>
      <c r="AF105" s="404"/>
      <c r="AG105" s="404"/>
      <c r="AH105" s="404"/>
    </row>
    <row r="106" spans="1:34" s="40" customFormat="1" ht="14.25">
      <c r="A106" s="36"/>
      <c r="B106" s="491"/>
      <c r="C106" s="491"/>
      <c r="D106" s="492"/>
      <c r="E106" s="493"/>
      <c r="F106" s="493"/>
      <c r="G106" s="494"/>
      <c r="H106" s="494"/>
      <c r="I106" s="493"/>
      <c r="J106" s="477"/>
      <c r="K106" s="477"/>
      <c r="L106" s="477"/>
      <c r="M106" s="477"/>
      <c r="N106" s="477"/>
      <c r="O106" s="477"/>
      <c r="P106" s="477"/>
      <c r="Q106" s="391"/>
      <c r="R106" s="344"/>
      <c r="Z106" s="404"/>
      <c r="AA106" s="404"/>
      <c r="AB106" s="404"/>
      <c r="AC106" s="404"/>
      <c r="AD106" s="404"/>
      <c r="AE106" s="404"/>
      <c r="AF106" s="404"/>
      <c r="AG106" s="404"/>
      <c r="AH106" s="404"/>
    </row>
    <row r="107" spans="1:34" s="40" customFormat="1" ht="14.25">
      <c r="A107" s="36"/>
      <c r="B107" s="491"/>
      <c r="C107" s="491"/>
      <c r="D107" s="492"/>
      <c r="E107" s="493"/>
      <c r="F107" s="493"/>
      <c r="G107" s="494"/>
      <c r="H107" s="494"/>
      <c r="I107" s="493"/>
      <c r="J107" s="477"/>
      <c r="K107" s="477"/>
      <c r="L107" s="477"/>
      <c r="M107" s="477"/>
      <c r="N107" s="477"/>
      <c r="O107" s="477"/>
      <c r="P107" s="477"/>
      <c r="Q107" s="391"/>
      <c r="R107" s="344"/>
      <c r="Z107" s="404"/>
      <c r="AA107" s="404"/>
      <c r="AB107" s="404"/>
      <c r="AC107" s="404"/>
      <c r="AD107" s="404"/>
      <c r="AE107" s="404"/>
      <c r="AF107" s="404"/>
      <c r="AG107" s="404"/>
      <c r="AH107" s="404"/>
    </row>
    <row r="108" spans="1:34" s="40" customFormat="1" ht="14.25">
      <c r="A108" s="36"/>
      <c r="B108" s="491"/>
      <c r="C108" s="491"/>
      <c r="D108" s="492"/>
      <c r="E108" s="493"/>
      <c r="F108" s="493"/>
      <c r="G108" s="494"/>
      <c r="H108" s="494"/>
      <c r="I108" s="493"/>
      <c r="J108" s="477"/>
      <c r="K108" s="477"/>
      <c r="L108" s="477"/>
      <c r="M108" s="477"/>
      <c r="N108" s="477"/>
      <c r="O108" s="477"/>
      <c r="P108" s="477"/>
      <c r="Q108" s="391"/>
      <c r="R108" s="344"/>
      <c r="Z108" s="404"/>
      <c r="AA108" s="404"/>
      <c r="AB108" s="404"/>
      <c r="AC108" s="404"/>
      <c r="AD108" s="404"/>
      <c r="AE108" s="404"/>
      <c r="AF108" s="404"/>
      <c r="AG108" s="404"/>
      <c r="AH108" s="404"/>
    </row>
    <row r="109" spans="1:34" s="40" customFormat="1" ht="14.25">
      <c r="A109" s="36"/>
      <c r="B109" s="491"/>
      <c r="C109" s="491"/>
      <c r="D109" s="492"/>
      <c r="E109" s="493"/>
      <c r="F109" s="493"/>
      <c r="G109" s="494"/>
      <c r="H109" s="494"/>
      <c r="I109" s="493"/>
      <c r="J109" s="477"/>
      <c r="K109" s="477"/>
      <c r="L109" s="477"/>
      <c r="M109" s="477"/>
      <c r="N109" s="477"/>
      <c r="O109" s="495"/>
      <c r="P109" s="477"/>
      <c r="Q109" s="391"/>
      <c r="R109" s="344"/>
      <c r="Z109" s="404"/>
      <c r="AA109" s="404"/>
      <c r="AB109" s="404"/>
      <c r="AC109" s="404"/>
      <c r="AD109" s="404"/>
      <c r="AE109" s="404"/>
      <c r="AF109" s="404"/>
      <c r="AG109" s="404"/>
      <c r="AH109" s="404"/>
    </row>
    <row r="110" spans="1:34" s="40" customFormat="1" ht="14.25">
      <c r="A110" s="378"/>
      <c r="B110" s="379"/>
      <c r="C110" s="379"/>
      <c r="D110" s="380"/>
      <c r="E110" s="378"/>
      <c r="F110" s="405"/>
      <c r="G110" s="378"/>
      <c r="H110" s="378"/>
      <c r="I110" s="378"/>
      <c r="J110" s="379"/>
      <c r="K110" s="406"/>
      <c r="L110" s="378"/>
      <c r="M110" s="378"/>
      <c r="N110" s="378"/>
      <c r="O110" s="407"/>
      <c r="P110" s="391"/>
      <c r="Q110" s="391"/>
      <c r="R110" s="344"/>
      <c r="Z110" s="404"/>
      <c r="AA110" s="404"/>
      <c r="AB110" s="404"/>
      <c r="AC110" s="404"/>
      <c r="AD110" s="404"/>
      <c r="AE110" s="404"/>
      <c r="AF110" s="404"/>
      <c r="AG110" s="404"/>
      <c r="AH110" s="404"/>
    </row>
    <row r="111" spans="1:34" ht="15">
      <c r="A111" s="100" t="s">
        <v>618</v>
      </c>
      <c r="B111" s="101"/>
      <c r="C111" s="101"/>
      <c r="D111" s="102"/>
      <c r="E111" s="34"/>
      <c r="F111" s="32"/>
      <c r="G111" s="32"/>
      <c r="H111" s="73"/>
      <c r="I111" s="120"/>
      <c r="J111" s="121"/>
      <c r="K111" s="17"/>
      <c r="L111" s="17"/>
      <c r="M111" s="17"/>
      <c r="N111" s="11"/>
      <c r="O111" s="53"/>
      <c r="Q111" s="9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34" ht="38.25">
      <c r="A112" s="20" t="s">
        <v>16</v>
      </c>
      <c r="B112" s="21" t="s">
        <v>575</v>
      </c>
      <c r="C112" s="21"/>
      <c r="D112" s="22" t="s">
        <v>588</v>
      </c>
      <c r="E112" s="21" t="s">
        <v>589</v>
      </c>
      <c r="F112" s="21" t="s">
        <v>590</v>
      </c>
      <c r="G112" s="21" t="s">
        <v>591</v>
      </c>
      <c r="H112" s="21" t="s">
        <v>592</v>
      </c>
      <c r="I112" s="21" t="s">
        <v>593</v>
      </c>
      <c r="J112" s="20" t="s">
        <v>594</v>
      </c>
      <c r="K112" s="62" t="s">
        <v>610</v>
      </c>
      <c r="L112" s="465" t="s">
        <v>3630</v>
      </c>
      <c r="M112" s="63" t="s">
        <v>3629</v>
      </c>
      <c r="N112" s="21" t="s">
        <v>597</v>
      </c>
      <c r="O112" s="78" t="s">
        <v>598</v>
      </c>
      <c r="P112" s="98"/>
      <c r="Q112" s="11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9" s="404" customFormat="1" ht="14.25">
      <c r="A113" s="479"/>
      <c r="B113" s="454"/>
      <c r="C113" s="454"/>
      <c r="D113" s="455"/>
      <c r="E113" s="456"/>
      <c r="F113" s="456"/>
      <c r="G113" s="424"/>
      <c r="H113" s="424"/>
      <c r="I113" s="456"/>
      <c r="J113" s="511"/>
      <c r="K113" s="511"/>
      <c r="L113" s="512"/>
      <c r="M113" s="496"/>
      <c r="N113" s="417"/>
      <c r="O113" s="504"/>
      <c r="P113" s="99"/>
      <c r="Q113" s="513"/>
      <c r="R113" s="31"/>
      <c r="S113" s="505"/>
      <c r="T113" s="505"/>
      <c r="U113" s="505"/>
      <c r="V113" s="505"/>
      <c r="W113" s="505"/>
      <c r="X113" s="505"/>
      <c r="Y113" s="505"/>
      <c r="Z113" s="505"/>
    </row>
    <row r="114" spans="1:29" s="8" customFormat="1">
      <c r="A114" s="392"/>
      <c r="B114" s="393"/>
      <c r="C114" s="394"/>
      <c r="D114" s="395"/>
      <c r="E114" s="396"/>
      <c r="F114" s="396"/>
      <c r="G114" s="397"/>
      <c r="H114" s="397"/>
      <c r="I114" s="396"/>
      <c r="J114" s="398"/>
      <c r="K114" s="399"/>
      <c r="L114" s="400"/>
      <c r="M114" s="401"/>
      <c r="N114" s="402"/>
      <c r="O114" s="403"/>
      <c r="P114" s="124"/>
      <c r="Q114"/>
      <c r="R114" s="95"/>
      <c r="T114" s="57"/>
      <c r="U114" s="57"/>
      <c r="V114" s="57"/>
      <c r="W114" s="57"/>
      <c r="X114" s="57"/>
      <c r="Y114" s="57"/>
      <c r="Z114" s="57"/>
    </row>
    <row r="115" spans="1:29">
      <c r="A115" s="23" t="s">
        <v>603</v>
      </c>
      <c r="B115" s="23"/>
      <c r="C115" s="23"/>
      <c r="D115" s="23"/>
      <c r="E115" s="5"/>
      <c r="F115" s="30" t="s">
        <v>605</v>
      </c>
      <c r="G115" s="82"/>
      <c r="H115" s="82"/>
      <c r="I115" s="38"/>
      <c r="J115" s="85"/>
      <c r="K115" s="83"/>
      <c r="L115" s="84"/>
      <c r="M115" s="85"/>
      <c r="N115" s="86"/>
      <c r="O115" s="125"/>
      <c r="P115" s="11"/>
      <c r="Q115" s="16"/>
      <c r="R115" s="97"/>
      <c r="S115" s="16"/>
      <c r="T115" s="16"/>
      <c r="U115" s="16"/>
      <c r="V115" s="16"/>
      <c r="W115" s="16"/>
      <c r="X115" s="16"/>
      <c r="Y115" s="16"/>
    </row>
    <row r="116" spans="1:29">
      <c r="A116" s="29" t="s">
        <v>604</v>
      </c>
      <c r="B116" s="23"/>
      <c r="C116" s="23"/>
      <c r="D116" s="23"/>
      <c r="E116" s="32"/>
      <c r="F116" s="30" t="s">
        <v>607</v>
      </c>
      <c r="G116" s="12"/>
      <c r="H116" s="12"/>
      <c r="I116" s="12"/>
      <c r="J116" s="53"/>
      <c r="K116" s="12"/>
      <c r="L116" s="12"/>
      <c r="M116" s="12"/>
      <c r="N116" s="11"/>
      <c r="O116" s="53"/>
      <c r="Q116" s="7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9">
      <c r="A117" s="29"/>
      <c r="B117" s="23"/>
      <c r="C117" s="23"/>
      <c r="D117" s="23"/>
      <c r="E117" s="32"/>
      <c r="F117" s="30"/>
      <c r="G117" s="12"/>
      <c r="H117" s="12"/>
      <c r="I117" s="12"/>
      <c r="J117" s="53"/>
      <c r="K117" s="12"/>
      <c r="L117" s="12"/>
      <c r="M117" s="12"/>
      <c r="N117" s="11"/>
      <c r="O117" s="53"/>
      <c r="Q117" s="7"/>
      <c r="R117" s="82"/>
      <c r="S117" s="16"/>
      <c r="T117" s="16"/>
      <c r="U117" s="16"/>
      <c r="V117" s="16"/>
      <c r="W117" s="16"/>
      <c r="X117" s="16"/>
      <c r="Y117" s="16"/>
      <c r="Z117" s="16"/>
    </row>
    <row r="118" spans="1:29" ht="15">
      <c r="A118" s="11"/>
      <c r="B118" s="33" t="s">
        <v>3643</v>
      </c>
      <c r="C118" s="33"/>
      <c r="D118" s="33"/>
      <c r="E118" s="33"/>
      <c r="F118" s="34"/>
      <c r="G118" s="32"/>
      <c r="H118" s="32"/>
      <c r="I118" s="73"/>
      <c r="J118" s="74"/>
      <c r="K118" s="75"/>
      <c r="L118" s="464"/>
      <c r="M118" s="12"/>
      <c r="N118" s="11"/>
      <c r="O118" s="53"/>
      <c r="Q118" s="7"/>
      <c r="R118" s="82"/>
      <c r="S118" s="16"/>
      <c r="T118" s="16"/>
      <c r="U118" s="16"/>
      <c r="V118" s="16"/>
      <c r="W118" s="16"/>
      <c r="X118" s="16"/>
      <c r="Y118" s="16"/>
      <c r="Z118" s="16"/>
    </row>
    <row r="119" spans="1:29" ht="38.25">
      <c r="A119" s="20" t="s">
        <v>16</v>
      </c>
      <c r="B119" s="21" t="s">
        <v>575</v>
      </c>
      <c r="C119" s="21"/>
      <c r="D119" s="22" t="s">
        <v>588</v>
      </c>
      <c r="E119" s="21" t="s">
        <v>589</v>
      </c>
      <c r="F119" s="21" t="s">
        <v>590</v>
      </c>
      <c r="G119" s="21" t="s">
        <v>609</v>
      </c>
      <c r="H119" s="21" t="s">
        <v>592</v>
      </c>
      <c r="I119" s="21" t="s">
        <v>593</v>
      </c>
      <c r="J119" s="76" t="s">
        <v>594</v>
      </c>
      <c r="K119" s="62" t="s">
        <v>610</v>
      </c>
      <c r="L119" s="77" t="s">
        <v>611</v>
      </c>
      <c r="M119" s="21" t="s">
        <v>612</v>
      </c>
      <c r="N119" s="465" t="s">
        <v>3630</v>
      </c>
      <c r="O119" s="63" t="s">
        <v>3629</v>
      </c>
      <c r="P119" s="21" t="s">
        <v>597</v>
      </c>
      <c r="Q119" s="78" t="s">
        <v>598</v>
      </c>
      <c r="R119" s="82"/>
      <c r="S119" s="16"/>
      <c r="T119" s="16"/>
      <c r="U119" s="16"/>
      <c r="V119" s="16"/>
      <c r="W119" s="16"/>
      <c r="X119" s="16"/>
      <c r="Y119" s="16"/>
      <c r="Z119" s="16"/>
    </row>
    <row r="120" spans="1:29" ht="14.25">
      <c r="A120" s="466">
        <v>1</v>
      </c>
      <c r="B120" s="444">
        <v>44105</v>
      </c>
      <c r="C120" s="467"/>
      <c r="D120" s="480" t="s">
        <v>93</v>
      </c>
      <c r="E120" s="468" t="s">
        <v>3627</v>
      </c>
      <c r="F120" s="507">
        <v>158</v>
      </c>
      <c r="G120" s="471">
        <v>163</v>
      </c>
      <c r="H120" s="468">
        <v>155.5</v>
      </c>
      <c r="I120" s="469">
        <v>148</v>
      </c>
      <c r="J120" s="443" t="s">
        <v>3646</v>
      </c>
      <c r="K120" s="443">
        <f>F120-H120</f>
        <v>2.5</v>
      </c>
      <c r="L120" s="457"/>
      <c r="M120" s="472"/>
      <c r="N120" s="457">
        <f t="shared" ref="N120:N121" si="72">(H120*-0.07)/100</f>
        <v>-0.10885000000000002</v>
      </c>
      <c r="O120" s="446">
        <f t="shared" ref="O120:O121" si="73">(K120+N120)/F120</f>
        <v>1.5133860759493672E-2</v>
      </c>
      <c r="P120" s="447" t="s">
        <v>599</v>
      </c>
      <c r="Q120" s="449">
        <v>44105</v>
      </c>
      <c r="R120" s="506" t="s">
        <v>3186</v>
      </c>
      <c r="S120" s="495"/>
      <c r="T120" s="16"/>
      <c r="U120" s="505"/>
      <c r="V120" s="505"/>
      <c r="W120" s="505"/>
      <c r="X120" s="505"/>
      <c r="Y120" s="505"/>
      <c r="Z120" s="505"/>
      <c r="AA120" s="404"/>
      <c r="AB120" s="404"/>
      <c r="AC120" s="404"/>
    </row>
    <row r="121" spans="1:29" ht="14.25">
      <c r="A121" s="466">
        <v>2</v>
      </c>
      <c r="B121" s="444">
        <v>44105</v>
      </c>
      <c r="C121" s="467"/>
      <c r="D121" s="480" t="s">
        <v>122</v>
      </c>
      <c r="E121" s="468" t="s">
        <v>600</v>
      </c>
      <c r="F121" s="507">
        <v>394</v>
      </c>
      <c r="G121" s="471">
        <v>385</v>
      </c>
      <c r="H121" s="468">
        <v>398.5</v>
      </c>
      <c r="I121" s="469" t="s">
        <v>3662</v>
      </c>
      <c r="J121" s="443" t="s">
        <v>3671</v>
      </c>
      <c r="K121" s="443">
        <f>H121-F121</f>
        <v>4.5</v>
      </c>
      <c r="L121" s="457"/>
      <c r="M121" s="472"/>
      <c r="N121" s="457">
        <f t="shared" si="72"/>
        <v>-0.27895000000000003</v>
      </c>
      <c r="O121" s="446">
        <f t="shared" si="73"/>
        <v>1.0713324873096447E-2</v>
      </c>
      <c r="P121" s="447" t="s">
        <v>599</v>
      </c>
      <c r="Q121" s="449">
        <v>44105</v>
      </c>
      <c r="R121" s="506" t="s">
        <v>3186</v>
      </c>
      <c r="S121" s="495"/>
      <c r="T121" s="16"/>
      <c r="U121" s="505"/>
      <c r="V121" s="505"/>
      <c r="W121" s="505"/>
      <c r="X121" s="505"/>
      <c r="Y121" s="505"/>
      <c r="Z121" s="505"/>
      <c r="AA121" s="404"/>
      <c r="AB121" s="404"/>
      <c r="AC121" s="404"/>
    </row>
    <row r="122" spans="1:29" s="404" customFormat="1" ht="14.25">
      <c r="A122" s="482">
        <v>3</v>
      </c>
      <c r="B122" s="438">
        <v>44109</v>
      </c>
      <c r="C122" s="441"/>
      <c r="D122" s="483" t="s">
        <v>93</v>
      </c>
      <c r="E122" s="442" t="s">
        <v>3627</v>
      </c>
      <c r="F122" s="515">
        <v>158</v>
      </c>
      <c r="G122" s="484">
        <v>163</v>
      </c>
      <c r="H122" s="442">
        <v>159.75</v>
      </c>
      <c r="I122" s="485">
        <v>148</v>
      </c>
      <c r="J122" s="478" t="s">
        <v>3677</v>
      </c>
      <c r="K122" s="478">
        <f>F122-H122</f>
        <v>-1.75</v>
      </c>
      <c r="L122" s="459"/>
      <c r="M122" s="516"/>
      <c r="N122" s="459">
        <f t="shared" ref="N122" si="74">(H122*-0.07)/100</f>
        <v>-0.11182500000000001</v>
      </c>
      <c r="O122" s="425">
        <f t="shared" ref="O122" si="75">(K122+N122)/F122</f>
        <v>-1.178370253164557E-2</v>
      </c>
      <c r="P122" s="439" t="s">
        <v>663</v>
      </c>
      <c r="Q122" s="517">
        <v>44109</v>
      </c>
      <c r="R122" s="503" t="s">
        <v>3186</v>
      </c>
      <c r="S122" s="505"/>
      <c r="T122" s="505"/>
      <c r="U122" s="505"/>
      <c r="V122" s="505"/>
      <c r="W122" s="505"/>
      <c r="X122" s="505"/>
      <c r="Y122" s="505"/>
      <c r="Z122" s="505"/>
    </row>
    <row r="123" spans="1:29" s="404" customFormat="1" ht="14.25">
      <c r="A123" s="383"/>
      <c r="B123" s="408"/>
      <c r="C123" s="415"/>
      <c r="D123" s="448"/>
      <c r="E123" s="416"/>
      <c r="F123" s="511"/>
      <c r="G123" s="456"/>
      <c r="H123" s="416"/>
      <c r="I123" s="411"/>
      <c r="J123" s="511"/>
      <c r="K123" s="511"/>
      <c r="L123" s="512"/>
      <c r="M123" s="510"/>
      <c r="N123" s="512"/>
      <c r="O123" s="496"/>
      <c r="P123" s="417"/>
      <c r="Q123" s="474"/>
      <c r="R123" s="503"/>
      <c r="S123" s="505"/>
      <c r="T123" s="505"/>
      <c r="U123" s="505"/>
      <c r="V123" s="505"/>
      <c r="W123" s="505"/>
      <c r="X123" s="505"/>
      <c r="Y123" s="505"/>
      <c r="Z123" s="505"/>
    </row>
    <row r="124" spans="1:29" s="404" customFormat="1" ht="14.25">
      <c r="A124" s="383"/>
      <c r="B124" s="408"/>
      <c r="C124" s="415"/>
      <c r="D124" s="448"/>
      <c r="E124" s="416"/>
      <c r="F124" s="511"/>
      <c r="G124" s="456"/>
      <c r="H124" s="416"/>
      <c r="I124" s="411"/>
      <c r="J124" s="511"/>
      <c r="K124" s="511"/>
      <c r="L124" s="512"/>
      <c r="M124" s="510"/>
      <c r="N124" s="512"/>
      <c r="O124" s="496"/>
      <c r="P124" s="417"/>
      <c r="Q124" s="474"/>
      <c r="R124" s="503"/>
      <c r="S124" s="505"/>
      <c r="T124" s="505"/>
      <c r="U124" s="505"/>
      <c r="V124" s="505"/>
      <c r="W124" s="505"/>
      <c r="X124" s="505"/>
      <c r="Y124" s="505"/>
      <c r="Z124" s="505"/>
    </row>
    <row r="125" spans="1:29" s="404" customFormat="1" ht="14.25">
      <c r="A125" s="383"/>
      <c r="B125" s="408"/>
      <c r="C125" s="415"/>
      <c r="D125" s="448"/>
      <c r="E125" s="416"/>
      <c r="F125" s="498"/>
      <c r="G125" s="424"/>
      <c r="H125" s="416"/>
      <c r="I125" s="411"/>
      <c r="J125" s="511"/>
      <c r="K125" s="500"/>
      <c r="L125" s="512"/>
      <c r="M125" s="510"/>
      <c r="N125" s="512"/>
      <c r="O125" s="496"/>
      <c r="P125" s="502"/>
      <c r="Q125" s="474"/>
      <c r="R125" s="503"/>
      <c r="S125" s="505"/>
      <c r="T125" s="505"/>
      <c r="U125" s="505"/>
      <c r="V125" s="505"/>
      <c r="W125" s="505"/>
      <c r="X125" s="505"/>
      <c r="Y125" s="505"/>
      <c r="Z125" s="505"/>
    </row>
    <row r="126" spans="1:29" s="404" customFormat="1" ht="14.25">
      <c r="A126" s="383"/>
      <c r="B126" s="408"/>
      <c r="C126" s="415"/>
      <c r="D126" s="448"/>
      <c r="E126" s="416"/>
      <c r="F126" s="498"/>
      <c r="G126" s="424"/>
      <c r="H126" s="416"/>
      <c r="I126" s="411"/>
      <c r="J126" s="500"/>
      <c r="K126" s="500"/>
      <c r="L126" s="500"/>
      <c r="M126" s="500"/>
      <c r="N126" s="501"/>
      <c r="O126" s="514"/>
      <c r="P126" s="502"/>
      <c r="Q126" s="474"/>
      <c r="R126" s="503"/>
      <c r="S126" s="505"/>
      <c r="T126" s="505"/>
      <c r="U126" s="505"/>
      <c r="V126" s="505"/>
      <c r="W126" s="505"/>
      <c r="X126" s="505"/>
      <c r="Y126" s="505"/>
      <c r="Z126" s="505"/>
    </row>
    <row r="127" spans="1:29" s="404" customFormat="1" ht="14.25">
      <c r="A127" s="383"/>
      <c r="B127" s="408"/>
      <c r="C127" s="415"/>
      <c r="D127" s="448"/>
      <c r="E127" s="416"/>
      <c r="F127" s="511"/>
      <c r="G127" s="456"/>
      <c r="H127" s="416"/>
      <c r="I127" s="411"/>
      <c r="J127" s="511"/>
      <c r="K127" s="511"/>
      <c r="L127" s="512"/>
      <c r="M127" s="510"/>
      <c r="N127" s="512"/>
      <c r="O127" s="496"/>
      <c r="P127" s="417"/>
      <c r="Q127" s="474"/>
      <c r="R127" s="506"/>
      <c r="S127" s="495"/>
      <c r="T127" s="505"/>
      <c r="U127" s="505"/>
      <c r="V127" s="505"/>
      <c r="W127" s="505"/>
      <c r="X127" s="505"/>
      <c r="Y127" s="505"/>
      <c r="Z127" s="505"/>
    </row>
    <row r="128" spans="1:29" s="404" customFormat="1" ht="14.25">
      <c r="A128" s="383"/>
      <c r="B128" s="408"/>
      <c r="C128" s="415"/>
      <c r="D128" s="448"/>
      <c r="E128" s="416"/>
      <c r="F128" s="498"/>
      <c r="G128" s="424"/>
      <c r="H128" s="416"/>
      <c r="I128" s="411"/>
      <c r="J128" s="500"/>
      <c r="K128" s="500"/>
      <c r="L128" s="500"/>
      <c r="M128" s="500"/>
      <c r="N128" s="501"/>
      <c r="O128" s="514"/>
      <c r="P128" s="502"/>
      <c r="Q128" s="474"/>
      <c r="R128" s="506"/>
      <c r="S128" s="495"/>
      <c r="T128" s="505"/>
      <c r="U128" s="505"/>
      <c r="V128" s="505"/>
      <c r="W128" s="505"/>
      <c r="X128" s="505"/>
      <c r="Y128" s="505"/>
      <c r="Z128" s="505"/>
    </row>
    <row r="129" spans="1:26" s="404" customFormat="1" ht="14.25">
      <c r="A129" s="383"/>
      <c r="B129" s="408"/>
      <c r="C129" s="415"/>
      <c r="D129" s="448"/>
      <c r="E129" s="416"/>
      <c r="F129" s="498"/>
      <c r="G129" s="424"/>
      <c r="H129" s="416"/>
      <c r="I129" s="411"/>
      <c r="J129" s="500"/>
      <c r="K129" s="500"/>
      <c r="L129" s="500"/>
      <c r="M129" s="500"/>
      <c r="N129" s="501"/>
      <c r="O129" s="514"/>
      <c r="P129" s="502"/>
      <c r="Q129" s="474"/>
      <c r="R129" s="506"/>
      <c r="S129" s="495"/>
      <c r="T129" s="505"/>
      <c r="U129" s="505"/>
      <c r="V129" s="505"/>
      <c r="W129" s="505"/>
      <c r="X129" s="505"/>
      <c r="Y129" s="505"/>
      <c r="Z129" s="505"/>
    </row>
    <row r="130" spans="1:26" s="404" customFormat="1" ht="14.25">
      <c r="A130" s="383"/>
      <c r="B130" s="408"/>
      <c r="C130" s="415"/>
      <c r="D130" s="448"/>
      <c r="E130" s="416"/>
      <c r="F130" s="498"/>
      <c r="G130" s="424"/>
      <c r="H130" s="416"/>
      <c r="I130" s="411"/>
      <c r="J130" s="511"/>
      <c r="K130" s="500"/>
      <c r="L130" s="512"/>
      <c r="M130" s="510"/>
      <c r="N130" s="512"/>
      <c r="O130" s="496"/>
      <c r="P130" s="417"/>
      <c r="Q130" s="474"/>
      <c r="R130" s="506"/>
      <c r="S130" s="495"/>
      <c r="T130" s="505"/>
      <c r="U130" s="505"/>
      <c r="V130" s="505"/>
      <c r="W130" s="505"/>
      <c r="X130" s="505"/>
      <c r="Y130" s="505"/>
      <c r="Z130" s="505"/>
    </row>
    <row r="131" spans="1:26" s="404" customFormat="1" ht="14.25">
      <c r="A131" s="383"/>
      <c r="B131" s="408"/>
      <c r="C131" s="415"/>
      <c r="D131" s="448"/>
      <c r="E131" s="416"/>
      <c r="F131" s="511"/>
      <c r="G131" s="456"/>
      <c r="H131" s="416"/>
      <c r="I131" s="411"/>
      <c r="J131" s="511"/>
      <c r="K131" s="511"/>
      <c r="L131" s="512"/>
      <c r="M131" s="510"/>
      <c r="N131" s="512"/>
      <c r="O131" s="496"/>
      <c r="P131" s="417"/>
      <c r="Q131" s="474"/>
      <c r="R131" s="506"/>
      <c r="S131" s="495"/>
      <c r="T131" s="505"/>
      <c r="U131" s="505"/>
      <c r="V131" s="505"/>
      <c r="W131" s="505"/>
      <c r="X131" s="505"/>
      <c r="Y131" s="505"/>
      <c r="Z131" s="505"/>
    </row>
    <row r="132" spans="1:26" s="404" customFormat="1" ht="14.25">
      <c r="A132" s="383"/>
      <c r="B132" s="408"/>
      <c r="C132" s="415"/>
      <c r="D132" s="448"/>
      <c r="E132" s="416"/>
      <c r="F132" s="498"/>
      <c r="G132" s="424"/>
      <c r="H132" s="416"/>
      <c r="I132" s="411"/>
      <c r="J132" s="500"/>
      <c r="K132" s="500"/>
      <c r="L132" s="500"/>
      <c r="M132" s="500"/>
      <c r="N132" s="501"/>
      <c r="O132" s="514"/>
      <c r="P132" s="502"/>
      <c r="Q132" s="474"/>
      <c r="R132" s="506"/>
      <c r="S132" s="495"/>
      <c r="T132" s="505"/>
      <c r="U132" s="505"/>
      <c r="V132" s="505"/>
      <c r="W132" s="505"/>
      <c r="X132" s="505"/>
      <c r="Y132" s="505"/>
      <c r="Z132" s="505"/>
    </row>
    <row r="133" spans="1:26" s="404" customFormat="1" ht="14.25">
      <c r="A133" s="383"/>
      <c r="B133" s="408"/>
      <c r="C133" s="415"/>
      <c r="D133" s="448"/>
      <c r="E133" s="416"/>
      <c r="F133" s="498"/>
      <c r="G133" s="424"/>
      <c r="H133" s="416"/>
      <c r="I133" s="411"/>
      <c r="J133" s="500"/>
      <c r="K133" s="500"/>
      <c r="L133" s="500"/>
      <c r="M133" s="500"/>
      <c r="N133" s="501"/>
      <c r="O133" s="514"/>
      <c r="P133" s="502"/>
      <c r="Q133" s="474"/>
      <c r="R133" s="506"/>
      <c r="S133" s="495"/>
      <c r="T133" s="505"/>
      <c r="U133" s="505"/>
      <c r="V133" s="505"/>
      <c r="W133" s="505"/>
      <c r="X133" s="505"/>
      <c r="Y133" s="505"/>
      <c r="Z133" s="505"/>
    </row>
    <row r="134" spans="1:26" s="404" customFormat="1" ht="14.25">
      <c r="A134" s="383"/>
      <c r="B134" s="408"/>
      <c r="C134" s="415"/>
      <c r="D134" s="448"/>
      <c r="E134" s="416"/>
      <c r="F134" s="498"/>
      <c r="G134" s="424"/>
      <c r="H134" s="416"/>
      <c r="I134" s="411"/>
      <c r="J134" s="500"/>
      <c r="K134" s="500"/>
      <c r="L134" s="500"/>
      <c r="M134" s="500"/>
      <c r="N134" s="501"/>
      <c r="O134" s="514"/>
      <c r="P134" s="502"/>
      <c r="Q134" s="474"/>
      <c r="R134" s="506"/>
      <c r="S134" s="495"/>
      <c r="T134" s="505"/>
      <c r="U134" s="505"/>
      <c r="V134" s="505"/>
      <c r="W134" s="505"/>
      <c r="X134" s="505"/>
      <c r="Y134" s="505"/>
      <c r="Z134" s="505"/>
    </row>
    <row r="135" spans="1:26" s="404" customFormat="1" ht="14.25">
      <c r="A135" s="383"/>
      <c r="B135" s="408"/>
      <c r="C135" s="415"/>
      <c r="D135" s="448"/>
      <c r="E135" s="416"/>
      <c r="F135" s="498"/>
      <c r="G135" s="424"/>
      <c r="H135" s="416"/>
      <c r="I135" s="411"/>
      <c r="J135" s="511"/>
      <c r="K135" s="511"/>
      <c r="L135" s="512"/>
      <c r="M135" s="510"/>
      <c r="N135" s="512"/>
      <c r="O135" s="496"/>
      <c r="P135" s="417"/>
      <c r="Q135" s="474"/>
      <c r="R135" s="506"/>
      <c r="S135" s="495"/>
      <c r="T135" s="505"/>
      <c r="U135" s="505"/>
      <c r="V135" s="505"/>
      <c r="W135" s="505"/>
      <c r="X135" s="505"/>
      <c r="Y135" s="505"/>
      <c r="Z135" s="505"/>
    </row>
    <row r="136" spans="1:26" s="404" customFormat="1" ht="14.25">
      <c r="A136" s="383"/>
      <c r="B136" s="408"/>
      <c r="C136" s="415"/>
      <c r="D136" s="448"/>
      <c r="E136" s="416"/>
      <c r="F136" s="498"/>
      <c r="G136" s="424"/>
      <c r="H136" s="416"/>
      <c r="I136" s="411"/>
      <c r="J136" s="511"/>
      <c r="K136" s="511"/>
      <c r="L136" s="512"/>
      <c r="M136" s="510"/>
      <c r="N136" s="512"/>
      <c r="O136" s="496"/>
      <c r="P136" s="417"/>
      <c r="Q136" s="474"/>
      <c r="R136" s="506"/>
      <c r="S136" s="495"/>
      <c r="T136" s="505"/>
      <c r="U136" s="505"/>
      <c r="V136" s="505"/>
      <c r="W136" s="505"/>
      <c r="X136" s="505"/>
      <c r="Y136" s="505"/>
      <c r="Z136" s="505"/>
    </row>
    <row r="137" spans="1:26" s="404" customFormat="1" ht="14.25">
      <c r="A137" s="383"/>
      <c r="B137" s="408"/>
      <c r="C137" s="415"/>
      <c r="D137" s="448"/>
      <c r="E137" s="416"/>
      <c r="F137" s="498"/>
      <c r="G137" s="424"/>
      <c r="H137" s="416"/>
      <c r="I137" s="411"/>
      <c r="J137" s="500"/>
      <c r="K137" s="500"/>
      <c r="L137" s="500"/>
      <c r="M137" s="500"/>
      <c r="N137" s="501"/>
      <c r="O137" s="514"/>
      <c r="P137" s="502"/>
      <c r="Q137" s="474"/>
      <c r="R137" s="506"/>
      <c r="S137" s="495"/>
      <c r="T137" s="505"/>
      <c r="U137" s="505"/>
      <c r="V137" s="505"/>
      <c r="W137" s="505"/>
      <c r="X137" s="505"/>
      <c r="Y137" s="505"/>
      <c r="Z137" s="505"/>
    </row>
    <row r="138" spans="1:26" s="404" customFormat="1" ht="14.25">
      <c r="A138" s="383"/>
      <c r="B138" s="408"/>
      <c r="C138" s="415"/>
      <c r="D138" s="448"/>
      <c r="E138" s="416"/>
      <c r="F138" s="498"/>
      <c r="G138" s="424"/>
      <c r="H138" s="416"/>
      <c r="I138" s="411"/>
      <c r="J138" s="500"/>
      <c r="K138" s="500"/>
      <c r="L138" s="500"/>
      <c r="M138" s="500"/>
      <c r="N138" s="501"/>
      <c r="O138" s="514"/>
      <c r="P138" s="502"/>
      <c r="Q138" s="474"/>
      <c r="R138" s="506"/>
      <c r="S138" s="495"/>
      <c r="T138" s="505"/>
      <c r="U138" s="505"/>
      <c r="V138" s="505"/>
      <c r="W138" s="505"/>
      <c r="X138" s="505"/>
      <c r="Y138" s="505"/>
      <c r="Z138" s="505"/>
    </row>
    <row r="139" spans="1:26" ht="14.25">
      <c r="A139" s="383"/>
      <c r="B139" s="408"/>
      <c r="C139" s="415"/>
      <c r="D139" s="448"/>
      <c r="E139" s="416"/>
      <c r="F139" s="498"/>
      <c r="G139" s="424"/>
      <c r="H139" s="416"/>
      <c r="I139" s="411"/>
      <c r="J139" s="377"/>
      <c r="K139" s="377"/>
      <c r="L139" s="377"/>
      <c r="M139" s="377"/>
      <c r="N139" s="499"/>
      <c r="O139" s="496"/>
      <c r="P139" s="418"/>
      <c r="Q139" s="504"/>
      <c r="R139" s="142"/>
      <c r="S139" s="16"/>
      <c r="T139" s="16"/>
      <c r="U139" s="16"/>
      <c r="V139" s="16"/>
      <c r="W139" s="16"/>
      <c r="X139" s="16"/>
      <c r="Y139" s="16"/>
      <c r="Z139" s="16"/>
    </row>
    <row r="140" spans="1:26" ht="14.25">
      <c r="A140" s="383"/>
      <c r="B140" s="408"/>
      <c r="C140" s="415"/>
      <c r="D140" s="448"/>
      <c r="E140" s="416"/>
      <c r="F140" s="498"/>
      <c r="G140" s="424"/>
      <c r="H140" s="416"/>
      <c r="I140" s="411"/>
      <c r="J140" s="377"/>
      <c r="K140" s="377"/>
      <c r="L140" s="377"/>
      <c r="M140" s="377"/>
      <c r="N140" s="499"/>
      <c r="O140" s="496"/>
      <c r="P140" s="418"/>
      <c r="Q140" s="504"/>
      <c r="R140" s="142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9"/>
      <c r="B141" s="23"/>
      <c r="C141" s="23"/>
      <c r="D141" s="23"/>
      <c r="E141" s="32"/>
      <c r="F141" s="30"/>
      <c r="G141" s="12"/>
      <c r="H141" s="12"/>
      <c r="I141" s="12"/>
      <c r="J141" s="53"/>
      <c r="K141" s="12"/>
      <c r="L141" s="12"/>
      <c r="M141" s="12"/>
      <c r="N141" s="11"/>
      <c r="O141" s="53"/>
      <c r="P141" s="7"/>
      <c r="Q141" s="11"/>
      <c r="R141" s="142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9"/>
      <c r="B142" s="23"/>
      <c r="C142" s="23"/>
      <c r="D142" s="23"/>
      <c r="E142" s="32"/>
      <c r="F142" s="30"/>
      <c r="G142" s="41"/>
      <c r="H142" s="42"/>
      <c r="I142" s="82"/>
      <c r="J142" s="17"/>
      <c r="K142" s="83"/>
      <c r="L142" s="84"/>
      <c r="M142" s="85"/>
      <c r="N142" s="86"/>
      <c r="O142" s="87"/>
      <c r="P142" s="11"/>
      <c r="Q142" s="16"/>
      <c r="R142" s="142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37"/>
      <c r="B143" s="45"/>
      <c r="C143" s="103"/>
      <c r="D143" s="6"/>
      <c r="E143" s="38"/>
      <c r="F143" s="82"/>
      <c r="G143" s="41"/>
      <c r="H143" s="42"/>
      <c r="I143" s="82"/>
      <c r="J143" s="17"/>
      <c r="K143" s="83"/>
      <c r="L143" s="84"/>
      <c r="M143" s="85"/>
      <c r="N143" s="86"/>
      <c r="O143" s="87"/>
      <c r="P143" s="11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 ht="15">
      <c r="A144" s="5"/>
      <c r="B144" s="104" t="s">
        <v>619</v>
      </c>
      <c r="C144" s="104"/>
      <c r="D144" s="104"/>
      <c r="E144" s="104"/>
      <c r="F144" s="17"/>
      <c r="G144" s="17"/>
      <c r="H144" s="105"/>
      <c r="I144" s="17"/>
      <c r="J144" s="74"/>
      <c r="K144" s="75"/>
      <c r="L144" s="17"/>
      <c r="M144" s="17"/>
      <c r="N144" s="16"/>
      <c r="O144" s="99"/>
      <c r="P144" s="11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 ht="38.25">
      <c r="A145" s="20" t="s">
        <v>16</v>
      </c>
      <c r="B145" s="21" t="s">
        <v>575</v>
      </c>
      <c r="C145" s="21"/>
      <c r="D145" s="22" t="s">
        <v>588</v>
      </c>
      <c r="E145" s="21" t="s">
        <v>589</v>
      </c>
      <c r="F145" s="21" t="s">
        <v>590</v>
      </c>
      <c r="G145" s="21" t="s">
        <v>620</v>
      </c>
      <c r="H145" s="21" t="s">
        <v>621</v>
      </c>
      <c r="I145" s="21" t="s">
        <v>593</v>
      </c>
      <c r="J145" s="61" t="s">
        <v>594</v>
      </c>
      <c r="K145" s="21" t="s">
        <v>595</v>
      </c>
      <c r="L145" s="21" t="s">
        <v>596</v>
      </c>
      <c r="M145" s="21" t="s">
        <v>597</v>
      </c>
      <c r="N145" s="22" t="s">
        <v>598</v>
      </c>
      <c r="O145" s="99"/>
      <c r="P145" s="11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1</v>
      </c>
      <c r="B146" s="106">
        <v>41579</v>
      </c>
      <c r="C146" s="106"/>
      <c r="D146" s="107" t="s">
        <v>622</v>
      </c>
      <c r="E146" s="108" t="s">
        <v>623</v>
      </c>
      <c r="F146" s="109">
        <v>82</v>
      </c>
      <c r="G146" s="108" t="s">
        <v>624</v>
      </c>
      <c r="H146" s="108">
        <v>100</v>
      </c>
      <c r="I146" s="126">
        <v>100</v>
      </c>
      <c r="J146" s="127" t="s">
        <v>625</v>
      </c>
      <c r="K146" s="128">
        <f t="shared" ref="K146:K177" si="76">H146-F146</f>
        <v>18</v>
      </c>
      <c r="L146" s="129">
        <f t="shared" ref="L146:L177" si="77">K146/F146</f>
        <v>0.21951219512195122</v>
      </c>
      <c r="M146" s="130" t="s">
        <v>599</v>
      </c>
      <c r="N146" s="131">
        <v>42657</v>
      </c>
      <c r="O146" s="53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2</v>
      </c>
      <c r="B147" s="106">
        <v>41794</v>
      </c>
      <c r="C147" s="106"/>
      <c r="D147" s="107" t="s">
        <v>626</v>
      </c>
      <c r="E147" s="108" t="s">
        <v>600</v>
      </c>
      <c r="F147" s="109">
        <v>257</v>
      </c>
      <c r="G147" s="108" t="s">
        <v>624</v>
      </c>
      <c r="H147" s="108">
        <v>300</v>
      </c>
      <c r="I147" s="126">
        <v>300</v>
      </c>
      <c r="J147" s="127" t="s">
        <v>625</v>
      </c>
      <c r="K147" s="128">
        <f t="shared" si="76"/>
        <v>43</v>
      </c>
      <c r="L147" s="129">
        <f t="shared" si="77"/>
        <v>0.16731517509727625</v>
      </c>
      <c r="M147" s="130" t="s">
        <v>599</v>
      </c>
      <c r="N147" s="131">
        <v>41822</v>
      </c>
      <c r="O147" s="53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3</v>
      </c>
      <c r="B148" s="106">
        <v>41828</v>
      </c>
      <c r="C148" s="106"/>
      <c r="D148" s="107" t="s">
        <v>627</v>
      </c>
      <c r="E148" s="108" t="s">
        <v>600</v>
      </c>
      <c r="F148" s="109">
        <v>393</v>
      </c>
      <c r="G148" s="108" t="s">
        <v>624</v>
      </c>
      <c r="H148" s="108">
        <v>468</v>
      </c>
      <c r="I148" s="126">
        <v>468</v>
      </c>
      <c r="J148" s="127" t="s">
        <v>625</v>
      </c>
      <c r="K148" s="128">
        <f t="shared" si="76"/>
        <v>75</v>
      </c>
      <c r="L148" s="129">
        <f t="shared" si="77"/>
        <v>0.19083969465648856</v>
      </c>
      <c r="M148" s="130" t="s">
        <v>599</v>
      </c>
      <c r="N148" s="131">
        <v>41863</v>
      </c>
      <c r="O148" s="53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4</v>
      </c>
      <c r="B149" s="106">
        <v>41857</v>
      </c>
      <c r="C149" s="106"/>
      <c r="D149" s="107" t="s">
        <v>628</v>
      </c>
      <c r="E149" s="108" t="s">
        <v>600</v>
      </c>
      <c r="F149" s="109">
        <v>205</v>
      </c>
      <c r="G149" s="108" t="s">
        <v>624</v>
      </c>
      <c r="H149" s="108">
        <v>275</v>
      </c>
      <c r="I149" s="126">
        <v>250</v>
      </c>
      <c r="J149" s="127" t="s">
        <v>625</v>
      </c>
      <c r="K149" s="128">
        <f t="shared" si="76"/>
        <v>70</v>
      </c>
      <c r="L149" s="129">
        <f t="shared" si="77"/>
        <v>0.34146341463414637</v>
      </c>
      <c r="M149" s="130" t="s">
        <v>599</v>
      </c>
      <c r="N149" s="131">
        <v>41962</v>
      </c>
      <c r="O149" s="53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5</v>
      </c>
      <c r="B150" s="106">
        <v>41886</v>
      </c>
      <c r="C150" s="106"/>
      <c r="D150" s="107" t="s">
        <v>629</v>
      </c>
      <c r="E150" s="108" t="s">
        <v>600</v>
      </c>
      <c r="F150" s="109">
        <v>162</v>
      </c>
      <c r="G150" s="108" t="s">
        <v>624</v>
      </c>
      <c r="H150" s="108">
        <v>190</v>
      </c>
      <c r="I150" s="126">
        <v>190</v>
      </c>
      <c r="J150" s="127" t="s">
        <v>625</v>
      </c>
      <c r="K150" s="128">
        <f t="shared" si="76"/>
        <v>28</v>
      </c>
      <c r="L150" s="129">
        <f t="shared" si="77"/>
        <v>0.1728395061728395</v>
      </c>
      <c r="M150" s="130" t="s">
        <v>599</v>
      </c>
      <c r="N150" s="131">
        <v>42006</v>
      </c>
      <c r="O150" s="53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6</v>
      </c>
      <c r="B151" s="106">
        <v>41886</v>
      </c>
      <c r="C151" s="106"/>
      <c r="D151" s="107" t="s">
        <v>630</v>
      </c>
      <c r="E151" s="108" t="s">
        <v>600</v>
      </c>
      <c r="F151" s="109">
        <v>75</v>
      </c>
      <c r="G151" s="108" t="s">
        <v>624</v>
      </c>
      <c r="H151" s="108">
        <v>91.5</v>
      </c>
      <c r="I151" s="126" t="s">
        <v>631</v>
      </c>
      <c r="J151" s="127" t="s">
        <v>632</v>
      </c>
      <c r="K151" s="128">
        <f t="shared" si="76"/>
        <v>16.5</v>
      </c>
      <c r="L151" s="129">
        <f t="shared" si="77"/>
        <v>0.22</v>
      </c>
      <c r="M151" s="130" t="s">
        <v>599</v>
      </c>
      <c r="N151" s="131">
        <v>41954</v>
      </c>
      <c r="O151" s="53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7</v>
      </c>
      <c r="B152" s="106">
        <v>41913</v>
      </c>
      <c r="C152" s="106"/>
      <c r="D152" s="107" t="s">
        <v>633</v>
      </c>
      <c r="E152" s="108" t="s">
        <v>600</v>
      </c>
      <c r="F152" s="109">
        <v>850</v>
      </c>
      <c r="G152" s="108" t="s">
        <v>624</v>
      </c>
      <c r="H152" s="108">
        <v>982.5</v>
      </c>
      <c r="I152" s="126">
        <v>1050</v>
      </c>
      <c r="J152" s="127" t="s">
        <v>634</v>
      </c>
      <c r="K152" s="128">
        <f t="shared" si="76"/>
        <v>132.5</v>
      </c>
      <c r="L152" s="129">
        <f t="shared" si="77"/>
        <v>0.15588235294117647</v>
      </c>
      <c r="M152" s="130" t="s">
        <v>599</v>
      </c>
      <c r="N152" s="131">
        <v>42039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8</v>
      </c>
      <c r="B153" s="106">
        <v>41913</v>
      </c>
      <c r="C153" s="106"/>
      <c r="D153" s="107" t="s">
        <v>635</v>
      </c>
      <c r="E153" s="108" t="s">
        <v>600</v>
      </c>
      <c r="F153" s="109">
        <v>475</v>
      </c>
      <c r="G153" s="108" t="s">
        <v>624</v>
      </c>
      <c r="H153" s="108">
        <v>515</v>
      </c>
      <c r="I153" s="126">
        <v>600</v>
      </c>
      <c r="J153" s="127" t="s">
        <v>636</v>
      </c>
      <c r="K153" s="128">
        <f t="shared" si="76"/>
        <v>40</v>
      </c>
      <c r="L153" s="129">
        <f t="shared" si="77"/>
        <v>8.4210526315789472E-2</v>
      </c>
      <c r="M153" s="130" t="s">
        <v>599</v>
      </c>
      <c r="N153" s="131">
        <v>41939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9</v>
      </c>
      <c r="B154" s="106">
        <v>41913</v>
      </c>
      <c r="C154" s="106"/>
      <c r="D154" s="107" t="s">
        <v>637</v>
      </c>
      <c r="E154" s="108" t="s">
        <v>600</v>
      </c>
      <c r="F154" s="109">
        <v>86</v>
      </c>
      <c r="G154" s="108" t="s">
        <v>624</v>
      </c>
      <c r="H154" s="108">
        <v>99</v>
      </c>
      <c r="I154" s="126">
        <v>140</v>
      </c>
      <c r="J154" s="127" t="s">
        <v>638</v>
      </c>
      <c r="K154" s="128">
        <f t="shared" si="76"/>
        <v>13</v>
      </c>
      <c r="L154" s="129">
        <f t="shared" si="77"/>
        <v>0.15116279069767441</v>
      </c>
      <c r="M154" s="130" t="s">
        <v>599</v>
      </c>
      <c r="N154" s="131">
        <v>41939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10</v>
      </c>
      <c r="B155" s="106">
        <v>41926</v>
      </c>
      <c r="C155" s="106"/>
      <c r="D155" s="107" t="s">
        <v>639</v>
      </c>
      <c r="E155" s="108" t="s">
        <v>600</v>
      </c>
      <c r="F155" s="109">
        <v>496.6</v>
      </c>
      <c r="G155" s="108" t="s">
        <v>624</v>
      </c>
      <c r="H155" s="108">
        <v>621</v>
      </c>
      <c r="I155" s="126">
        <v>580</v>
      </c>
      <c r="J155" s="127" t="s">
        <v>625</v>
      </c>
      <c r="K155" s="128">
        <f t="shared" si="76"/>
        <v>124.39999999999998</v>
      </c>
      <c r="L155" s="129">
        <f t="shared" si="77"/>
        <v>0.25050342327829234</v>
      </c>
      <c r="M155" s="130" t="s">
        <v>599</v>
      </c>
      <c r="N155" s="131">
        <v>42605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11</v>
      </c>
      <c r="B156" s="106">
        <v>41926</v>
      </c>
      <c r="C156" s="106"/>
      <c r="D156" s="107" t="s">
        <v>640</v>
      </c>
      <c r="E156" s="108" t="s">
        <v>600</v>
      </c>
      <c r="F156" s="109">
        <v>2481.9</v>
      </c>
      <c r="G156" s="108" t="s">
        <v>624</v>
      </c>
      <c r="H156" s="108">
        <v>2840</v>
      </c>
      <c r="I156" s="126">
        <v>2870</v>
      </c>
      <c r="J156" s="127" t="s">
        <v>641</v>
      </c>
      <c r="K156" s="128">
        <f t="shared" si="76"/>
        <v>358.09999999999991</v>
      </c>
      <c r="L156" s="129">
        <f t="shared" si="77"/>
        <v>0.14428462065353154</v>
      </c>
      <c r="M156" s="130" t="s">
        <v>599</v>
      </c>
      <c r="N156" s="131">
        <v>42017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12</v>
      </c>
      <c r="B157" s="106">
        <v>41928</v>
      </c>
      <c r="C157" s="106"/>
      <c r="D157" s="107" t="s">
        <v>642</v>
      </c>
      <c r="E157" s="108" t="s">
        <v>600</v>
      </c>
      <c r="F157" s="109">
        <v>84.5</v>
      </c>
      <c r="G157" s="108" t="s">
        <v>624</v>
      </c>
      <c r="H157" s="108">
        <v>93</v>
      </c>
      <c r="I157" s="126">
        <v>110</v>
      </c>
      <c r="J157" s="127" t="s">
        <v>643</v>
      </c>
      <c r="K157" s="128">
        <f t="shared" si="76"/>
        <v>8.5</v>
      </c>
      <c r="L157" s="129">
        <f t="shared" si="77"/>
        <v>0.10059171597633136</v>
      </c>
      <c r="M157" s="130" t="s">
        <v>599</v>
      </c>
      <c r="N157" s="131">
        <v>41939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13</v>
      </c>
      <c r="B158" s="106">
        <v>41928</v>
      </c>
      <c r="C158" s="106"/>
      <c r="D158" s="107" t="s">
        <v>644</v>
      </c>
      <c r="E158" s="108" t="s">
        <v>600</v>
      </c>
      <c r="F158" s="109">
        <v>401</v>
      </c>
      <c r="G158" s="108" t="s">
        <v>624</v>
      </c>
      <c r="H158" s="108">
        <v>428</v>
      </c>
      <c r="I158" s="126">
        <v>450</v>
      </c>
      <c r="J158" s="127" t="s">
        <v>645</v>
      </c>
      <c r="K158" s="128">
        <f t="shared" si="76"/>
        <v>27</v>
      </c>
      <c r="L158" s="129">
        <f t="shared" si="77"/>
        <v>6.7331670822942641E-2</v>
      </c>
      <c r="M158" s="130" t="s">
        <v>599</v>
      </c>
      <c r="N158" s="131">
        <v>42020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14</v>
      </c>
      <c r="B159" s="106">
        <v>41928</v>
      </c>
      <c r="C159" s="106"/>
      <c r="D159" s="107" t="s">
        <v>646</v>
      </c>
      <c r="E159" s="108" t="s">
        <v>600</v>
      </c>
      <c r="F159" s="109">
        <v>101</v>
      </c>
      <c r="G159" s="108" t="s">
        <v>624</v>
      </c>
      <c r="H159" s="108">
        <v>112</v>
      </c>
      <c r="I159" s="126">
        <v>120</v>
      </c>
      <c r="J159" s="127" t="s">
        <v>647</v>
      </c>
      <c r="K159" s="128">
        <f t="shared" si="76"/>
        <v>11</v>
      </c>
      <c r="L159" s="129">
        <f t="shared" si="77"/>
        <v>0.10891089108910891</v>
      </c>
      <c r="M159" s="130" t="s">
        <v>599</v>
      </c>
      <c r="N159" s="131">
        <v>41939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15</v>
      </c>
      <c r="B160" s="106">
        <v>41954</v>
      </c>
      <c r="C160" s="106"/>
      <c r="D160" s="107" t="s">
        <v>648</v>
      </c>
      <c r="E160" s="108" t="s">
        <v>600</v>
      </c>
      <c r="F160" s="109">
        <v>59</v>
      </c>
      <c r="G160" s="108" t="s">
        <v>624</v>
      </c>
      <c r="H160" s="108">
        <v>76</v>
      </c>
      <c r="I160" s="126">
        <v>76</v>
      </c>
      <c r="J160" s="127" t="s">
        <v>625</v>
      </c>
      <c r="K160" s="128">
        <f t="shared" si="76"/>
        <v>17</v>
      </c>
      <c r="L160" s="129">
        <f t="shared" si="77"/>
        <v>0.28813559322033899</v>
      </c>
      <c r="M160" s="130" t="s">
        <v>599</v>
      </c>
      <c r="N160" s="131">
        <v>43032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16</v>
      </c>
      <c r="B161" s="106">
        <v>41954</v>
      </c>
      <c r="C161" s="106"/>
      <c r="D161" s="107" t="s">
        <v>637</v>
      </c>
      <c r="E161" s="108" t="s">
        <v>600</v>
      </c>
      <c r="F161" s="109">
        <v>99</v>
      </c>
      <c r="G161" s="108" t="s">
        <v>624</v>
      </c>
      <c r="H161" s="108">
        <v>120</v>
      </c>
      <c r="I161" s="126">
        <v>120</v>
      </c>
      <c r="J161" s="127" t="s">
        <v>649</v>
      </c>
      <c r="K161" s="128">
        <f t="shared" si="76"/>
        <v>21</v>
      </c>
      <c r="L161" s="129">
        <f t="shared" si="77"/>
        <v>0.21212121212121213</v>
      </c>
      <c r="M161" s="130" t="s">
        <v>599</v>
      </c>
      <c r="N161" s="131">
        <v>41960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17</v>
      </c>
      <c r="B162" s="106">
        <v>41956</v>
      </c>
      <c r="C162" s="106"/>
      <c r="D162" s="107" t="s">
        <v>650</v>
      </c>
      <c r="E162" s="108" t="s">
        <v>600</v>
      </c>
      <c r="F162" s="109">
        <v>22</v>
      </c>
      <c r="G162" s="108" t="s">
        <v>624</v>
      </c>
      <c r="H162" s="108">
        <v>33.549999999999997</v>
      </c>
      <c r="I162" s="126">
        <v>32</v>
      </c>
      <c r="J162" s="127" t="s">
        <v>651</v>
      </c>
      <c r="K162" s="128">
        <f t="shared" si="76"/>
        <v>11.549999999999997</v>
      </c>
      <c r="L162" s="129">
        <f t="shared" si="77"/>
        <v>0.52499999999999991</v>
      </c>
      <c r="M162" s="130" t="s">
        <v>599</v>
      </c>
      <c r="N162" s="131">
        <v>42188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18</v>
      </c>
      <c r="B163" s="106">
        <v>41976</v>
      </c>
      <c r="C163" s="106"/>
      <c r="D163" s="107" t="s">
        <v>652</v>
      </c>
      <c r="E163" s="108" t="s">
        <v>600</v>
      </c>
      <c r="F163" s="109">
        <v>440</v>
      </c>
      <c r="G163" s="108" t="s">
        <v>624</v>
      </c>
      <c r="H163" s="108">
        <v>520</v>
      </c>
      <c r="I163" s="126">
        <v>520</v>
      </c>
      <c r="J163" s="127" t="s">
        <v>653</v>
      </c>
      <c r="K163" s="128">
        <f t="shared" si="76"/>
        <v>80</v>
      </c>
      <c r="L163" s="129">
        <f t="shared" si="77"/>
        <v>0.18181818181818182</v>
      </c>
      <c r="M163" s="130" t="s">
        <v>599</v>
      </c>
      <c r="N163" s="131">
        <v>42208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19</v>
      </c>
      <c r="B164" s="106">
        <v>41976</v>
      </c>
      <c r="C164" s="106"/>
      <c r="D164" s="107" t="s">
        <v>654</v>
      </c>
      <c r="E164" s="108" t="s">
        <v>600</v>
      </c>
      <c r="F164" s="109">
        <v>360</v>
      </c>
      <c r="G164" s="108" t="s">
        <v>624</v>
      </c>
      <c r="H164" s="108">
        <v>427</v>
      </c>
      <c r="I164" s="126">
        <v>425</v>
      </c>
      <c r="J164" s="127" t="s">
        <v>655</v>
      </c>
      <c r="K164" s="128">
        <f t="shared" si="76"/>
        <v>67</v>
      </c>
      <c r="L164" s="129">
        <f t="shared" si="77"/>
        <v>0.18611111111111112</v>
      </c>
      <c r="M164" s="130" t="s">
        <v>599</v>
      </c>
      <c r="N164" s="131">
        <v>42058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20</v>
      </c>
      <c r="B165" s="106">
        <v>42012</v>
      </c>
      <c r="C165" s="106"/>
      <c r="D165" s="107" t="s">
        <v>656</v>
      </c>
      <c r="E165" s="108" t="s">
        <v>600</v>
      </c>
      <c r="F165" s="109">
        <v>360</v>
      </c>
      <c r="G165" s="108" t="s">
        <v>624</v>
      </c>
      <c r="H165" s="108">
        <v>455</v>
      </c>
      <c r="I165" s="126">
        <v>420</v>
      </c>
      <c r="J165" s="127" t="s">
        <v>657</v>
      </c>
      <c r="K165" s="128">
        <f t="shared" si="76"/>
        <v>95</v>
      </c>
      <c r="L165" s="129">
        <f t="shared" si="77"/>
        <v>0.2638888888888889</v>
      </c>
      <c r="M165" s="130" t="s">
        <v>599</v>
      </c>
      <c r="N165" s="131">
        <v>42024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21</v>
      </c>
      <c r="B166" s="106">
        <v>42012</v>
      </c>
      <c r="C166" s="106"/>
      <c r="D166" s="107" t="s">
        <v>658</v>
      </c>
      <c r="E166" s="108" t="s">
        <v>600</v>
      </c>
      <c r="F166" s="109">
        <v>130</v>
      </c>
      <c r="G166" s="108"/>
      <c r="H166" s="108">
        <v>175.5</v>
      </c>
      <c r="I166" s="126">
        <v>165</v>
      </c>
      <c r="J166" s="127" t="s">
        <v>659</v>
      </c>
      <c r="K166" s="128">
        <f t="shared" si="76"/>
        <v>45.5</v>
      </c>
      <c r="L166" s="129">
        <f t="shared" si="77"/>
        <v>0.35</v>
      </c>
      <c r="M166" s="130" t="s">
        <v>599</v>
      </c>
      <c r="N166" s="131">
        <v>43088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22</v>
      </c>
      <c r="B167" s="106">
        <v>42040</v>
      </c>
      <c r="C167" s="106"/>
      <c r="D167" s="107" t="s">
        <v>390</v>
      </c>
      <c r="E167" s="108" t="s">
        <v>623</v>
      </c>
      <c r="F167" s="109">
        <v>98</v>
      </c>
      <c r="G167" s="108"/>
      <c r="H167" s="108">
        <v>120</v>
      </c>
      <c r="I167" s="126">
        <v>120</v>
      </c>
      <c r="J167" s="127" t="s">
        <v>625</v>
      </c>
      <c r="K167" s="128">
        <f t="shared" si="76"/>
        <v>22</v>
      </c>
      <c r="L167" s="129">
        <f t="shared" si="77"/>
        <v>0.22448979591836735</v>
      </c>
      <c r="M167" s="130" t="s">
        <v>599</v>
      </c>
      <c r="N167" s="131">
        <v>42753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23</v>
      </c>
      <c r="B168" s="106">
        <v>42040</v>
      </c>
      <c r="C168" s="106"/>
      <c r="D168" s="107" t="s">
        <v>660</v>
      </c>
      <c r="E168" s="108" t="s">
        <v>623</v>
      </c>
      <c r="F168" s="109">
        <v>196</v>
      </c>
      <c r="G168" s="108"/>
      <c r="H168" s="108">
        <v>262</v>
      </c>
      <c r="I168" s="126">
        <v>255</v>
      </c>
      <c r="J168" s="127" t="s">
        <v>625</v>
      </c>
      <c r="K168" s="128">
        <f t="shared" si="76"/>
        <v>66</v>
      </c>
      <c r="L168" s="129">
        <f t="shared" si="77"/>
        <v>0.33673469387755101</v>
      </c>
      <c r="M168" s="130" t="s">
        <v>599</v>
      </c>
      <c r="N168" s="131">
        <v>42599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24</v>
      </c>
      <c r="B169" s="110">
        <v>42067</v>
      </c>
      <c r="C169" s="110"/>
      <c r="D169" s="111" t="s">
        <v>389</v>
      </c>
      <c r="E169" s="112" t="s">
        <v>623</v>
      </c>
      <c r="F169" s="113">
        <v>235</v>
      </c>
      <c r="G169" s="113"/>
      <c r="H169" s="114">
        <v>77</v>
      </c>
      <c r="I169" s="132" t="s">
        <v>661</v>
      </c>
      <c r="J169" s="133" t="s">
        <v>662</v>
      </c>
      <c r="K169" s="134">
        <f t="shared" si="76"/>
        <v>-158</v>
      </c>
      <c r="L169" s="135">
        <f t="shared" si="77"/>
        <v>-0.67234042553191486</v>
      </c>
      <c r="M169" s="136" t="s">
        <v>663</v>
      </c>
      <c r="N169" s="137">
        <v>43522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25</v>
      </c>
      <c r="B170" s="106">
        <v>42067</v>
      </c>
      <c r="C170" s="106"/>
      <c r="D170" s="107" t="s">
        <v>481</v>
      </c>
      <c r="E170" s="108" t="s">
        <v>623</v>
      </c>
      <c r="F170" s="109">
        <v>185</v>
      </c>
      <c r="G170" s="108"/>
      <c r="H170" s="108">
        <v>224</v>
      </c>
      <c r="I170" s="126" t="s">
        <v>664</v>
      </c>
      <c r="J170" s="127" t="s">
        <v>625</v>
      </c>
      <c r="K170" s="128">
        <f t="shared" si="76"/>
        <v>39</v>
      </c>
      <c r="L170" s="129">
        <f t="shared" si="77"/>
        <v>0.21081081081081082</v>
      </c>
      <c r="M170" s="130" t="s">
        <v>599</v>
      </c>
      <c r="N170" s="131">
        <v>42647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364">
        <v>26</v>
      </c>
      <c r="B171" s="115">
        <v>42090</v>
      </c>
      <c r="C171" s="115"/>
      <c r="D171" s="116" t="s">
        <v>665</v>
      </c>
      <c r="E171" s="117" t="s">
        <v>623</v>
      </c>
      <c r="F171" s="118">
        <v>49.5</v>
      </c>
      <c r="G171" s="119"/>
      <c r="H171" s="119">
        <v>15.85</v>
      </c>
      <c r="I171" s="119">
        <v>67</v>
      </c>
      <c r="J171" s="138" t="s">
        <v>666</v>
      </c>
      <c r="K171" s="119">
        <f t="shared" si="76"/>
        <v>-33.65</v>
      </c>
      <c r="L171" s="139">
        <f t="shared" si="77"/>
        <v>-0.67979797979797973</v>
      </c>
      <c r="M171" s="136" t="s">
        <v>663</v>
      </c>
      <c r="N171" s="140">
        <v>43627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27</v>
      </c>
      <c r="B172" s="106">
        <v>42093</v>
      </c>
      <c r="C172" s="106"/>
      <c r="D172" s="107" t="s">
        <v>667</v>
      </c>
      <c r="E172" s="108" t="s">
        <v>623</v>
      </c>
      <c r="F172" s="109">
        <v>183.5</v>
      </c>
      <c r="G172" s="108"/>
      <c r="H172" s="108">
        <v>219</v>
      </c>
      <c r="I172" s="126">
        <v>218</v>
      </c>
      <c r="J172" s="127" t="s">
        <v>668</v>
      </c>
      <c r="K172" s="128">
        <f t="shared" si="76"/>
        <v>35.5</v>
      </c>
      <c r="L172" s="129">
        <f t="shared" si="77"/>
        <v>0.19346049046321526</v>
      </c>
      <c r="M172" s="130" t="s">
        <v>599</v>
      </c>
      <c r="N172" s="131">
        <v>42103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28</v>
      </c>
      <c r="B173" s="106">
        <v>42114</v>
      </c>
      <c r="C173" s="106"/>
      <c r="D173" s="107" t="s">
        <v>669</v>
      </c>
      <c r="E173" s="108" t="s">
        <v>623</v>
      </c>
      <c r="F173" s="109">
        <f>(227+237)/2</f>
        <v>232</v>
      </c>
      <c r="G173" s="108"/>
      <c r="H173" s="108">
        <v>298</v>
      </c>
      <c r="I173" s="126">
        <v>298</v>
      </c>
      <c r="J173" s="127" t="s">
        <v>625</v>
      </c>
      <c r="K173" s="128">
        <f t="shared" si="76"/>
        <v>66</v>
      </c>
      <c r="L173" s="129">
        <f t="shared" si="77"/>
        <v>0.28448275862068967</v>
      </c>
      <c r="M173" s="130" t="s">
        <v>599</v>
      </c>
      <c r="N173" s="131">
        <v>42823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29</v>
      </c>
      <c r="B174" s="106">
        <v>42128</v>
      </c>
      <c r="C174" s="106"/>
      <c r="D174" s="107" t="s">
        <v>670</v>
      </c>
      <c r="E174" s="108" t="s">
        <v>600</v>
      </c>
      <c r="F174" s="109">
        <v>385</v>
      </c>
      <c r="G174" s="108"/>
      <c r="H174" s="108">
        <f>212.5+331</f>
        <v>543.5</v>
      </c>
      <c r="I174" s="126">
        <v>510</v>
      </c>
      <c r="J174" s="127" t="s">
        <v>671</v>
      </c>
      <c r="K174" s="128">
        <f t="shared" si="76"/>
        <v>158.5</v>
      </c>
      <c r="L174" s="129">
        <f t="shared" si="77"/>
        <v>0.41168831168831171</v>
      </c>
      <c r="M174" s="130" t="s">
        <v>599</v>
      </c>
      <c r="N174" s="131">
        <v>42235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30</v>
      </c>
      <c r="B175" s="106">
        <v>42128</v>
      </c>
      <c r="C175" s="106"/>
      <c r="D175" s="107" t="s">
        <v>672</v>
      </c>
      <c r="E175" s="108" t="s">
        <v>600</v>
      </c>
      <c r="F175" s="109">
        <v>115.5</v>
      </c>
      <c r="G175" s="108"/>
      <c r="H175" s="108">
        <v>146</v>
      </c>
      <c r="I175" s="126">
        <v>142</v>
      </c>
      <c r="J175" s="127" t="s">
        <v>673</v>
      </c>
      <c r="K175" s="128">
        <f t="shared" si="76"/>
        <v>30.5</v>
      </c>
      <c r="L175" s="129">
        <f t="shared" si="77"/>
        <v>0.26406926406926406</v>
      </c>
      <c r="M175" s="130" t="s">
        <v>599</v>
      </c>
      <c r="N175" s="131">
        <v>42202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31</v>
      </c>
      <c r="B176" s="106">
        <v>42151</v>
      </c>
      <c r="C176" s="106"/>
      <c r="D176" s="107" t="s">
        <v>674</v>
      </c>
      <c r="E176" s="108" t="s">
        <v>600</v>
      </c>
      <c r="F176" s="109">
        <v>237.5</v>
      </c>
      <c r="G176" s="108"/>
      <c r="H176" s="108">
        <v>279.5</v>
      </c>
      <c r="I176" s="126">
        <v>278</v>
      </c>
      <c r="J176" s="127" t="s">
        <v>625</v>
      </c>
      <c r="K176" s="128">
        <f t="shared" si="76"/>
        <v>42</v>
      </c>
      <c r="L176" s="129">
        <f t="shared" si="77"/>
        <v>0.17684210526315788</v>
      </c>
      <c r="M176" s="130" t="s">
        <v>599</v>
      </c>
      <c r="N176" s="131">
        <v>42222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32</v>
      </c>
      <c r="B177" s="106">
        <v>42174</v>
      </c>
      <c r="C177" s="106"/>
      <c r="D177" s="107" t="s">
        <v>644</v>
      </c>
      <c r="E177" s="108" t="s">
        <v>623</v>
      </c>
      <c r="F177" s="109">
        <v>340</v>
      </c>
      <c r="G177" s="108"/>
      <c r="H177" s="108">
        <v>448</v>
      </c>
      <c r="I177" s="126">
        <v>448</v>
      </c>
      <c r="J177" s="127" t="s">
        <v>625</v>
      </c>
      <c r="K177" s="128">
        <f t="shared" si="76"/>
        <v>108</v>
      </c>
      <c r="L177" s="129">
        <f t="shared" si="77"/>
        <v>0.31764705882352939</v>
      </c>
      <c r="M177" s="130" t="s">
        <v>599</v>
      </c>
      <c r="N177" s="131">
        <v>43018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33</v>
      </c>
      <c r="B178" s="106">
        <v>42191</v>
      </c>
      <c r="C178" s="106"/>
      <c r="D178" s="107" t="s">
        <v>675</v>
      </c>
      <c r="E178" s="108" t="s">
        <v>623</v>
      </c>
      <c r="F178" s="109">
        <v>390</v>
      </c>
      <c r="G178" s="108"/>
      <c r="H178" s="108">
        <v>460</v>
      </c>
      <c r="I178" s="126">
        <v>460</v>
      </c>
      <c r="J178" s="127" t="s">
        <v>625</v>
      </c>
      <c r="K178" s="128">
        <f t="shared" ref="K178:K198" si="78">H178-F178</f>
        <v>70</v>
      </c>
      <c r="L178" s="129">
        <f t="shared" ref="L178:L198" si="79">K178/F178</f>
        <v>0.17948717948717949</v>
      </c>
      <c r="M178" s="130" t="s">
        <v>599</v>
      </c>
      <c r="N178" s="131">
        <v>42478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34</v>
      </c>
      <c r="B179" s="110">
        <v>42195</v>
      </c>
      <c r="C179" s="110"/>
      <c r="D179" s="111" t="s">
        <v>676</v>
      </c>
      <c r="E179" s="112" t="s">
        <v>623</v>
      </c>
      <c r="F179" s="113">
        <v>122.5</v>
      </c>
      <c r="G179" s="113"/>
      <c r="H179" s="114">
        <v>61</v>
      </c>
      <c r="I179" s="132">
        <v>172</v>
      </c>
      <c r="J179" s="133" t="s">
        <v>677</v>
      </c>
      <c r="K179" s="134">
        <f t="shared" si="78"/>
        <v>-61.5</v>
      </c>
      <c r="L179" s="135">
        <f t="shared" si="79"/>
        <v>-0.50204081632653064</v>
      </c>
      <c r="M179" s="136" t="s">
        <v>663</v>
      </c>
      <c r="N179" s="137">
        <v>43333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35</v>
      </c>
      <c r="B180" s="106">
        <v>42219</v>
      </c>
      <c r="C180" s="106"/>
      <c r="D180" s="107" t="s">
        <v>678</v>
      </c>
      <c r="E180" s="108" t="s">
        <v>623</v>
      </c>
      <c r="F180" s="109">
        <v>297.5</v>
      </c>
      <c r="G180" s="108"/>
      <c r="H180" s="108">
        <v>350</v>
      </c>
      <c r="I180" s="126">
        <v>360</v>
      </c>
      <c r="J180" s="127" t="s">
        <v>679</v>
      </c>
      <c r="K180" s="128">
        <f t="shared" si="78"/>
        <v>52.5</v>
      </c>
      <c r="L180" s="129">
        <f t="shared" si="79"/>
        <v>0.17647058823529413</v>
      </c>
      <c r="M180" s="130" t="s">
        <v>599</v>
      </c>
      <c r="N180" s="131">
        <v>42232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36</v>
      </c>
      <c r="B181" s="106">
        <v>42219</v>
      </c>
      <c r="C181" s="106"/>
      <c r="D181" s="107" t="s">
        <v>680</v>
      </c>
      <c r="E181" s="108" t="s">
        <v>623</v>
      </c>
      <c r="F181" s="109">
        <v>115.5</v>
      </c>
      <c r="G181" s="108"/>
      <c r="H181" s="108">
        <v>149</v>
      </c>
      <c r="I181" s="126">
        <v>140</v>
      </c>
      <c r="J181" s="141" t="s">
        <v>681</v>
      </c>
      <c r="K181" s="128">
        <f t="shared" si="78"/>
        <v>33.5</v>
      </c>
      <c r="L181" s="129">
        <f t="shared" si="79"/>
        <v>0.29004329004329005</v>
      </c>
      <c r="M181" s="130" t="s">
        <v>599</v>
      </c>
      <c r="N181" s="131">
        <v>42740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37</v>
      </c>
      <c r="B182" s="106">
        <v>42251</v>
      </c>
      <c r="C182" s="106"/>
      <c r="D182" s="107" t="s">
        <v>674</v>
      </c>
      <c r="E182" s="108" t="s">
        <v>623</v>
      </c>
      <c r="F182" s="109">
        <v>226</v>
      </c>
      <c r="G182" s="108"/>
      <c r="H182" s="108">
        <v>292</v>
      </c>
      <c r="I182" s="126">
        <v>292</v>
      </c>
      <c r="J182" s="127" t="s">
        <v>682</v>
      </c>
      <c r="K182" s="128">
        <f t="shared" si="78"/>
        <v>66</v>
      </c>
      <c r="L182" s="129">
        <f t="shared" si="79"/>
        <v>0.29203539823008851</v>
      </c>
      <c r="M182" s="130" t="s">
        <v>599</v>
      </c>
      <c r="N182" s="131">
        <v>42286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38</v>
      </c>
      <c r="B183" s="106">
        <v>42254</v>
      </c>
      <c r="C183" s="106"/>
      <c r="D183" s="107" t="s">
        <v>669</v>
      </c>
      <c r="E183" s="108" t="s">
        <v>623</v>
      </c>
      <c r="F183" s="109">
        <v>232.5</v>
      </c>
      <c r="G183" s="108"/>
      <c r="H183" s="108">
        <v>312.5</v>
      </c>
      <c r="I183" s="126">
        <v>310</v>
      </c>
      <c r="J183" s="127" t="s">
        <v>625</v>
      </c>
      <c r="K183" s="128">
        <f t="shared" si="78"/>
        <v>80</v>
      </c>
      <c r="L183" s="129">
        <f t="shared" si="79"/>
        <v>0.34408602150537637</v>
      </c>
      <c r="M183" s="130" t="s">
        <v>599</v>
      </c>
      <c r="N183" s="131">
        <v>42823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39</v>
      </c>
      <c r="B184" s="106">
        <v>42268</v>
      </c>
      <c r="C184" s="106"/>
      <c r="D184" s="107" t="s">
        <v>683</v>
      </c>
      <c r="E184" s="108" t="s">
        <v>623</v>
      </c>
      <c r="F184" s="109">
        <v>196.5</v>
      </c>
      <c r="G184" s="108"/>
      <c r="H184" s="108">
        <v>238</v>
      </c>
      <c r="I184" s="126">
        <v>238</v>
      </c>
      <c r="J184" s="127" t="s">
        <v>682</v>
      </c>
      <c r="K184" s="128">
        <f t="shared" si="78"/>
        <v>41.5</v>
      </c>
      <c r="L184" s="129">
        <f t="shared" si="79"/>
        <v>0.21119592875318066</v>
      </c>
      <c r="M184" s="130" t="s">
        <v>599</v>
      </c>
      <c r="N184" s="131">
        <v>42291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40</v>
      </c>
      <c r="B185" s="106">
        <v>42271</v>
      </c>
      <c r="C185" s="106"/>
      <c r="D185" s="107" t="s">
        <v>622</v>
      </c>
      <c r="E185" s="108" t="s">
        <v>623</v>
      </c>
      <c r="F185" s="109">
        <v>65</v>
      </c>
      <c r="G185" s="108"/>
      <c r="H185" s="108">
        <v>82</v>
      </c>
      <c r="I185" s="126">
        <v>82</v>
      </c>
      <c r="J185" s="127" t="s">
        <v>682</v>
      </c>
      <c r="K185" s="128">
        <f t="shared" si="78"/>
        <v>17</v>
      </c>
      <c r="L185" s="129">
        <f t="shared" si="79"/>
        <v>0.26153846153846155</v>
      </c>
      <c r="M185" s="130" t="s">
        <v>599</v>
      </c>
      <c r="N185" s="131">
        <v>42578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41</v>
      </c>
      <c r="B186" s="106">
        <v>42291</v>
      </c>
      <c r="C186" s="106"/>
      <c r="D186" s="107" t="s">
        <v>684</v>
      </c>
      <c r="E186" s="108" t="s">
        <v>623</v>
      </c>
      <c r="F186" s="109">
        <v>144</v>
      </c>
      <c r="G186" s="108"/>
      <c r="H186" s="108">
        <v>182.5</v>
      </c>
      <c r="I186" s="126">
        <v>181</v>
      </c>
      <c r="J186" s="127" t="s">
        <v>682</v>
      </c>
      <c r="K186" s="128">
        <f t="shared" si="78"/>
        <v>38.5</v>
      </c>
      <c r="L186" s="129">
        <f t="shared" si="79"/>
        <v>0.2673611111111111</v>
      </c>
      <c r="M186" s="130" t="s">
        <v>599</v>
      </c>
      <c r="N186" s="131">
        <v>42817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42</v>
      </c>
      <c r="B187" s="106">
        <v>42291</v>
      </c>
      <c r="C187" s="106"/>
      <c r="D187" s="107" t="s">
        <v>685</v>
      </c>
      <c r="E187" s="108" t="s">
        <v>623</v>
      </c>
      <c r="F187" s="109">
        <v>264</v>
      </c>
      <c r="G187" s="108"/>
      <c r="H187" s="108">
        <v>311</v>
      </c>
      <c r="I187" s="126">
        <v>311</v>
      </c>
      <c r="J187" s="127" t="s">
        <v>682</v>
      </c>
      <c r="K187" s="128">
        <f t="shared" si="78"/>
        <v>47</v>
      </c>
      <c r="L187" s="129">
        <f t="shared" si="79"/>
        <v>0.17803030303030304</v>
      </c>
      <c r="M187" s="130" t="s">
        <v>599</v>
      </c>
      <c r="N187" s="131">
        <v>42604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43</v>
      </c>
      <c r="B188" s="106">
        <v>42318</v>
      </c>
      <c r="C188" s="106"/>
      <c r="D188" s="107" t="s">
        <v>686</v>
      </c>
      <c r="E188" s="108" t="s">
        <v>600</v>
      </c>
      <c r="F188" s="109">
        <v>549.5</v>
      </c>
      <c r="G188" s="108"/>
      <c r="H188" s="108">
        <v>630</v>
      </c>
      <c r="I188" s="126">
        <v>630</v>
      </c>
      <c r="J188" s="127" t="s">
        <v>682</v>
      </c>
      <c r="K188" s="128">
        <f t="shared" si="78"/>
        <v>80.5</v>
      </c>
      <c r="L188" s="129">
        <f t="shared" si="79"/>
        <v>0.1464968152866242</v>
      </c>
      <c r="M188" s="130" t="s">
        <v>599</v>
      </c>
      <c r="N188" s="131">
        <v>42419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44</v>
      </c>
      <c r="B189" s="106">
        <v>42342</v>
      </c>
      <c r="C189" s="106"/>
      <c r="D189" s="107" t="s">
        <v>687</v>
      </c>
      <c r="E189" s="108" t="s">
        <v>623</v>
      </c>
      <c r="F189" s="109">
        <v>1027.5</v>
      </c>
      <c r="G189" s="108"/>
      <c r="H189" s="108">
        <v>1315</v>
      </c>
      <c r="I189" s="126">
        <v>1250</v>
      </c>
      <c r="J189" s="127" t="s">
        <v>682</v>
      </c>
      <c r="K189" s="128">
        <f t="shared" si="78"/>
        <v>287.5</v>
      </c>
      <c r="L189" s="129">
        <f t="shared" si="79"/>
        <v>0.27980535279805352</v>
      </c>
      <c r="M189" s="130" t="s">
        <v>599</v>
      </c>
      <c r="N189" s="131">
        <v>43244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45</v>
      </c>
      <c r="B190" s="106">
        <v>42367</v>
      </c>
      <c r="C190" s="106"/>
      <c r="D190" s="107" t="s">
        <v>688</v>
      </c>
      <c r="E190" s="108" t="s">
        <v>623</v>
      </c>
      <c r="F190" s="109">
        <v>465</v>
      </c>
      <c r="G190" s="108"/>
      <c r="H190" s="108">
        <v>540</v>
      </c>
      <c r="I190" s="126">
        <v>540</v>
      </c>
      <c r="J190" s="127" t="s">
        <v>682</v>
      </c>
      <c r="K190" s="128">
        <f t="shared" si="78"/>
        <v>75</v>
      </c>
      <c r="L190" s="129">
        <f t="shared" si="79"/>
        <v>0.16129032258064516</v>
      </c>
      <c r="M190" s="130" t="s">
        <v>599</v>
      </c>
      <c r="N190" s="131">
        <v>42530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46</v>
      </c>
      <c r="B191" s="106">
        <v>42380</v>
      </c>
      <c r="C191" s="106"/>
      <c r="D191" s="107" t="s">
        <v>390</v>
      </c>
      <c r="E191" s="108" t="s">
        <v>600</v>
      </c>
      <c r="F191" s="109">
        <v>81</v>
      </c>
      <c r="G191" s="108"/>
      <c r="H191" s="108">
        <v>110</v>
      </c>
      <c r="I191" s="126">
        <v>110</v>
      </c>
      <c r="J191" s="127" t="s">
        <v>682</v>
      </c>
      <c r="K191" s="128">
        <f t="shared" si="78"/>
        <v>29</v>
      </c>
      <c r="L191" s="129">
        <f t="shared" si="79"/>
        <v>0.35802469135802467</v>
      </c>
      <c r="M191" s="130" t="s">
        <v>599</v>
      </c>
      <c r="N191" s="131">
        <v>42745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47</v>
      </c>
      <c r="B192" s="106">
        <v>42382</v>
      </c>
      <c r="C192" s="106"/>
      <c r="D192" s="107" t="s">
        <v>689</v>
      </c>
      <c r="E192" s="108" t="s">
        <v>600</v>
      </c>
      <c r="F192" s="109">
        <v>417.5</v>
      </c>
      <c r="G192" s="108"/>
      <c r="H192" s="108">
        <v>547</v>
      </c>
      <c r="I192" s="126">
        <v>535</v>
      </c>
      <c r="J192" s="127" t="s">
        <v>682</v>
      </c>
      <c r="K192" s="128">
        <f t="shared" si="78"/>
        <v>129.5</v>
      </c>
      <c r="L192" s="129">
        <f t="shared" si="79"/>
        <v>0.31017964071856285</v>
      </c>
      <c r="M192" s="130" t="s">
        <v>599</v>
      </c>
      <c r="N192" s="131">
        <v>42578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48</v>
      </c>
      <c r="B193" s="106">
        <v>42408</v>
      </c>
      <c r="C193" s="106"/>
      <c r="D193" s="107" t="s">
        <v>690</v>
      </c>
      <c r="E193" s="108" t="s">
        <v>623</v>
      </c>
      <c r="F193" s="109">
        <v>650</v>
      </c>
      <c r="G193" s="108"/>
      <c r="H193" s="108">
        <v>800</v>
      </c>
      <c r="I193" s="126">
        <v>800</v>
      </c>
      <c r="J193" s="127" t="s">
        <v>682</v>
      </c>
      <c r="K193" s="128">
        <f t="shared" si="78"/>
        <v>150</v>
      </c>
      <c r="L193" s="129">
        <f t="shared" si="79"/>
        <v>0.23076923076923078</v>
      </c>
      <c r="M193" s="130" t="s">
        <v>599</v>
      </c>
      <c r="N193" s="131">
        <v>43154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49</v>
      </c>
      <c r="B194" s="106">
        <v>42433</v>
      </c>
      <c r="C194" s="106"/>
      <c r="D194" s="107" t="s">
        <v>197</v>
      </c>
      <c r="E194" s="108" t="s">
        <v>623</v>
      </c>
      <c r="F194" s="109">
        <v>437.5</v>
      </c>
      <c r="G194" s="108"/>
      <c r="H194" s="108">
        <v>504.5</v>
      </c>
      <c r="I194" s="126">
        <v>522</v>
      </c>
      <c r="J194" s="127" t="s">
        <v>691</v>
      </c>
      <c r="K194" s="128">
        <f t="shared" si="78"/>
        <v>67</v>
      </c>
      <c r="L194" s="129">
        <f t="shared" si="79"/>
        <v>0.15314285714285714</v>
      </c>
      <c r="M194" s="130" t="s">
        <v>599</v>
      </c>
      <c r="N194" s="131">
        <v>42480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50</v>
      </c>
      <c r="B195" s="106">
        <v>42438</v>
      </c>
      <c r="C195" s="106"/>
      <c r="D195" s="107" t="s">
        <v>692</v>
      </c>
      <c r="E195" s="108" t="s">
        <v>623</v>
      </c>
      <c r="F195" s="109">
        <v>189.5</v>
      </c>
      <c r="G195" s="108"/>
      <c r="H195" s="108">
        <v>218</v>
      </c>
      <c r="I195" s="126">
        <v>218</v>
      </c>
      <c r="J195" s="127" t="s">
        <v>682</v>
      </c>
      <c r="K195" s="128">
        <f t="shared" si="78"/>
        <v>28.5</v>
      </c>
      <c r="L195" s="129">
        <f t="shared" si="79"/>
        <v>0.15039577836411611</v>
      </c>
      <c r="M195" s="130" t="s">
        <v>599</v>
      </c>
      <c r="N195" s="131">
        <v>43034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64">
        <v>51</v>
      </c>
      <c r="B196" s="115">
        <v>42471</v>
      </c>
      <c r="C196" s="115"/>
      <c r="D196" s="116" t="s">
        <v>693</v>
      </c>
      <c r="E196" s="117" t="s">
        <v>623</v>
      </c>
      <c r="F196" s="118">
        <v>36.5</v>
      </c>
      <c r="G196" s="119"/>
      <c r="H196" s="119">
        <v>15.85</v>
      </c>
      <c r="I196" s="119">
        <v>60</v>
      </c>
      <c r="J196" s="138" t="s">
        <v>694</v>
      </c>
      <c r="K196" s="134">
        <f t="shared" si="78"/>
        <v>-20.65</v>
      </c>
      <c r="L196" s="168">
        <f t="shared" si="79"/>
        <v>-0.5657534246575342</v>
      </c>
      <c r="M196" s="136" t="s">
        <v>663</v>
      </c>
      <c r="N196" s="169">
        <v>43627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52</v>
      </c>
      <c r="B197" s="106">
        <v>42472</v>
      </c>
      <c r="C197" s="106"/>
      <c r="D197" s="107" t="s">
        <v>695</v>
      </c>
      <c r="E197" s="108" t="s">
        <v>623</v>
      </c>
      <c r="F197" s="109">
        <v>93</v>
      </c>
      <c r="G197" s="108"/>
      <c r="H197" s="108">
        <v>149</v>
      </c>
      <c r="I197" s="126">
        <v>140</v>
      </c>
      <c r="J197" s="141" t="s">
        <v>696</v>
      </c>
      <c r="K197" s="128">
        <f t="shared" si="78"/>
        <v>56</v>
      </c>
      <c r="L197" s="129">
        <f t="shared" si="79"/>
        <v>0.60215053763440862</v>
      </c>
      <c r="M197" s="130" t="s">
        <v>599</v>
      </c>
      <c r="N197" s="131">
        <v>42740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53</v>
      </c>
      <c r="B198" s="106">
        <v>42472</v>
      </c>
      <c r="C198" s="106"/>
      <c r="D198" s="107" t="s">
        <v>697</v>
      </c>
      <c r="E198" s="108" t="s">
        <v>623</v>
      </c>
      <c r="F198" s="109">
        <v>130</v>
      </c>
      <c r="G198" s="108"/>
      <c r="H198" s="108">
        <v>150</v>
      </c>
      <c r="I198" s="126" t="s">
        <v>698</v>
      </c>
      <c r="J198" s="127" t="s">
        <v>682</v>
      </c>
      <c r="K198" s="128">
        <f t="shared" si="78"/>
        <v>20</v>
      </c>
      <c r="L198" s="129">
        <f t="shared" si="79"/>
        <v>0.15384615384615385</v>
      </c>
      <c r="M198" s="130" t="s">
        <v>599</v>
      </c>
      <c r="N198" s="131">
        <v>42564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54</v>
      </c>
      <c r="B199" s="106">
        <v>42473</v>
      </c>
      <c r="C199" s="106"/>
      <c r="D199" s="107" t="s">
        <v>354</v>
      </c>
      <c r="E199" s="108" t="s">
        <v>623</v>
      </c>
      <c r="F199" s="109">
        <v>196</v>
      </c>
      <c r="G199" s="108"/>
      <c r="H199" s="108">
        <v>299</v>
      </c>
      <c r="I199" s="126">
        <v>299</v>
      </c>
      <c r="J199" s="127" t="s">
        <v>682</v>
      </c>
      <c r="K199" s="128">
        <v>103</v>
      </c>
      <c r="L199" s="129">
        <v>0.52551020408163296</v>
      </c>
      <c r="M199" s="130" t="s">
        <v>599</v>
      </c>
      <c r="N199" s="131">
        <v>42620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55</v>
      </c>
      <c r="B200" s="106">
        <v>42473</v>
      </c>
      <c r="C200" s="106"/>
      <c r="D200" s="107" t="s">
        <v>756</v>
      </c>
      <c r="E200" s="108" t="s">
        <v>623</v>
      </c>
      <c r="F200" s="109">
        <v>88</v>
      </c>
      <c r="G200" s="108"/>
      <c r="H200" s="108">
        <v>103</v>
      </c>
      <c r="I200" s="126">
        <v>103</v>
      </c>
      <c r="J200" s="127" t="s">
        <v>682</v>
      </c>
      <c r="K200" s="128">
        <v>15</v>
      </c>
      <c r="L200" s="129">
        <v>0.170454545454545</v>
      </c>
      <c r="M200" s="130" t="s">
        <v>599</v>
      </c>
      <c r="N200" s="131">
        <v>42530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56</v>
      </c>
      <c r="B201" s="106">
        <v>42492</v>
      </c>
      <c r="C201" s="106"/>
      <c r="D201" s="107" t="s">
        <v>699</v>
      </c>
      <c r="E201" s="108" t="s">
        <v>623</v>
      </c>
      <c r="F201" s="109">
        <v>127.5</v>
      </c>
      <c r="G201" s="108"/>
      <c r="H201" s="108">
        <v>148</v>
      </c>
      <c r="I201" s="126" t="s">
        <v>700</v>
      </c>
      <c r="J201" s="127" t="s">
        <v>682</v>
      </c>
      <c r="K201" s="128">
        <f>H201-F201</f>
        <v>20.5</v>
      </c>
      <c r="L201" s="129">
        <f>K201/F201</f>
        <v>0.16078431372549021</v>
      </c>
      <c r="M201" s="130" t="s">
        <v>599</v>
      </c>
      <c r="N201" s="131">
        <v>42564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57</v>
      </c>
      <c r="B202" s="106">
        <v>42493</v>
      </c>
      <c r="C202" s="106"/>
      <c r="D202" s="107" t="s">
        <v>701</v>
      </c>
      <c r="E202" s="108" t="s">
        <v>623</v>
      </c>
      <c r="F202" s="109">
        <v>675</v>
      </c>
      <c r="G202" s="108"/>
      <c r="H202" s="108">
        <v>815</v>
      </c>
      <c r="I202" s="126" t="s">
        <v>702</v>
      </c>
      <c r="J202" s="127" t="s">
        <v>682</v>
      </c>
      <c r="K202" s="128">
        <f>H202-F202</f>
        <v>140</v>
      </c>
      <c r="L202" s="129">
        <f>K202/F202</f>
        <v>0.2074074074074074</v>
      </c>
      <c r="M202" s="130" t="s">
        <v>599</v>
      </c>
      <c r="N202" s="131">
        <v>43154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58</v>
      </c>
      <c r="B203" s="110">
        <v>42522</v>
      </c>
      <c r="C203" s="110"/>
      <c r="D203" s="111" t="s">
        <v>757</v>
      </c>
      <c r="E203" s="112" t="s">
        <v>623</v>
      </c>
      <c r="F203" s="113">
        <v>500</v>
      </c>
      <c r="G203" s="113"/>
      <c r="H203" s="114">
        <v>232.5</v>
      </c>
      <c r="I203" s="132" t="s">
        <v>758</v>
      </c>
      <c r="J203" s="133" t="s">
        <v>759</v>
      </c>
      <c r="K203" s="134">
        <f>H203-F203</f>
        <v>-267.5</v>
      </c>
      <c r="L203" s="135">
        <f>K203/F203</f>
        <v>-0.53500000000000003</v>
      </c>
      <c r="M203" s="136" t="s">
        <v>663</v>
      </c>
      <c r="N203" s="137">
        <v>43735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59</v>
      </c>
      <c r="B204" s="106">
        <v>42527</v>
      </c>
      <c r="C204" s="106"/>
      <c r="D204" s="107" t="s">
        <v>703</v>
      </c>
      <c r="E204" s="108" t="s">
        <v>623</v>
      </c>
      <c r="F204" s="109">
        <v>110</v>
      </c>
      <c r="G204" s="108"/>
      <c r="H204" s="108">
        <v>126.5</v>
      </c>
      <c r="I204" s="126">
        <v>125</v>
      </c>
      <c r="J204" s="127" t="s">
        <v>632</v>
      </c>
      <c r="K204" s="128">
        <f>H204-F204</f>
        <v>16.5</v>
      </c>
      <c r="L204" s="129">
        <f>K204/F204</f>
        <v>0.15</v>
      </c>
      <c r="M204" s="130" t="s">
        <v>599</v>
      </c>
      <c r="N204" s="131">
        <v>42552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60</v>
      </c>
      <c r="B205" s="106">
        <v>42538</v>
      </c>
      <c r="C205" s="106"/>
      <c r="D205" s="107" t="s">
        <v>704</v>
      </c>
      <c r="E205" s="108" t="s">
        <v>623</v>
      </c>
      <c r="F205" s="109">
        <v>44</v>
      </c>
      <c r="G205" s="108"/>
      <c r="H205" s="108">
        <v>69.5</v>
      </c>
      <c r="I205" s="126">
        <v>69.5</v>
      </c>
      <c r="J205" s="127" t="s">
        <v>705</v>
      </c>
      <c r="K205" s="128">
        <f>H205-F205</f>
        <v>25.5</v>
      </c>
      <c r="L205" s="129">
        <f>K205/F205</f>
        <v>0.57954545454545459</v>
      </c>
      <c r="M205" s="130" t="s">
        <v>599</v>
      </c>
      <c r="N205" s="131">
        <v>42977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61</v>
      </c>
      <c r="B206" s="106">
        <v>42549</v>
      </c>
      <c r="C206" s="106"/>
      <c r="D206" s="148" t="s">
        <v>760</v>
      </c>
      <c r="E206" s="108" t="s">
        <v>623</v>
      </c>
      <c r="F206" s="109">
        <v>262.5</v>
      </c>
      <c r="G206" s="108"/>
      <c r="H206" s="108">
        <v>340</v>
      </c>
      <c r="I206" s="126">
        <v>333</v>
      </c>
      <c r="J206" s="127" t="s">
        <v>761</v>
      </c>
      <c r="K206" s="128">
        <v>77.5</v>
      </c>
      <c r="L206" s="129">
        <v>0.29523809523809502</v>
      </c>
      <c r="M206" s="130" t="s">
        <v>599</v>
      </c>
      <c r="N206" s="131">
        <v>43017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62</v>
      </c>
      <c r="B207" s="106">
        <v>42549</v>
      </c>
      <c r="C207" s="106"/>
      <c r="D207" s="148" t="s">
        <v>762</v>
      </c>
      <c r="E207" s="108" t="s">
        <v>623</v>
      </c>
      <c r="F207" s="109">
        <v>840</v>
      </c>
      <c r="G207" s="108"/>
      <c r="H207" s="108">
        <v>1230</v>
      </c>
      <c r="I207" s="126">
        <v>1230</v>
      </c>
      <c r="J207" s="127" t="s">
        <v>682</v>
      </c>
      <c r="K207" s="128">
        <v>390</v>
      </c>
      <c r="L207" s="129">
        <v>0.46428571428571402</v>
      </c>
      <c r="M207" s="130" t="s">
        <v>599</v>
      </c>
      <c r="N207" s="131">
        <v>42649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65">
        <v>63</v>
      </c>
      <c r="B208" s="143">
        <v>42556</v>
      </c>
      <c r="C208" s="143"/>
      <c r="D208" s="144" t="s">
        <v>706</v>
      </c>
      <c r="E208" s="145" t="s">
        <v>623</v>
      </c>
      <c r="F208" s="146">
        <v>395</v>
      </c>
      <c r="G208" s="147"/>
      <c r="H208" s="147">
        <f>(468.5+342.5)/2</f>
        <v>405.5</v>
      </c>
      <c r="I208" s="147">
        <v>510</v>
      </c>
      <c r="J208" s="170" t="s">
        <v>707</v>
      </c>
      <c r="K208" s="171">
        <f t="shared" ref="K208:K214" si="80">H208-F208</f>
        <v>10.5</v>
      </c>
      <c r="L208" s="172">
        <f t="shared" ref="L208:L214" si="81">K208/F208</f>
        <v>2.6582278481012658E-2</v>
      </c>
      <c r="M208" s="173" t="s">
        <v>708</v>
      </c>
      <c r="N208" s="174">
        <v>43606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64</v>
      </c>
      <c r="B209" s="110">
        <v>42584</v>
      </c>
      <c r="C209" s="110"/>
      <c r="D209" s="111" t="s">
        <v>709</v>
      </c>
      <c r="E209" s="112" t="s">
        <v>600</v>
      </c>
      <c r="F209" s="113">
        <f>169.5-12.8</f>
        <v>156.69999999999999</v>
      </c>
      <c r="G209" s="113"/>
      <c r="H209" s="114">
        <v>77</v>
      </c>
      <c r="I209" s="132" t="s">
        <v>710</v>
      </c>
      <c r="J209" s="384" t="s">
        <v>3401</v>
      </c>
      <c r="K209" s="134">
        <f t="shared" si="80"/>
        <v>-79.699999999999989</v>
      </c>
      <c r="L209" s="135">
        <f t="shared" si="81"/>
        <v>-0.50861518825781749</v>
      </c>
      <c r="M209" s="136" t="s">
        <v>663</v>
      </c>
      <c r="N209" s="137">
        <v>43522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65</v>
      </c>
      <c r="B210" s="110">
        <v>42586</v>
      </c>
      <c r="C210" s="110"/>
      <c r="D210" s="111" t="s">
        <v>711</v>
      </c>
      <c r="E210" s="112" t="s">
        <v>623</v>
      </c>
      <c r="F210" s="113">
        <v>400</v>
      </c>
      <c r="G210" s="113"/>
      <c r="H210" s="114">
        <v>305</v>
      </c>
      <c r="I210" s="132">
        <v>475</v>
      </c>
      <c r="J210" s="133" t="s">
        <v>712</v>
      </c>
      <c r="K210" s="134">
        <f t="shared" si="80"/>
        <v>-95</v>
      </c>
      <c r="L210" s="135">
        <f t="shared" si="81"/>
        <v>-0.23749999999999999</v>
      </c>
      <c r="M210" s="136" t="s">
        <v>663</v>
      </c>
      <c r="N210" s="137">
        <v>43606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66</v>
      </c>
      <c r="B211" s="106">
        <v>42593</v>
      </c>
      <c r="C211" s="106"/>
      <c r="D211" s="107" t="s">
        <v>713</v>
      </c>
      <c r="E211" s="108" t="s">
        <v>623</v>
      </c>
      <c r="F211" s="109">
        <v>86.5</v>
      </c>
      <c r="G211" s="108"/>
      <c r="H211" s="108">
        <v>130</v>
      </c>
      <c r="I211" s="126">
        <v>130</v>
      </c>
      <c r="J211" s="141" t="s">
        <v>714</v>
      </c>
      <c r="K211" s="128">
        <f t="shared" si="80"/>
        <v>43.5</v>
      </c>
      <c r="L211" s="129">
        <f t="shared" si="81"/>
        <v>0.50289017341040465</v>
      </c>
      <c r="M211" s="130" t="s">
        <v>599</v>
      </c>
      <c r="N211" s="131">
        <v>43091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67</v>
      </c>
      <c r="B212" s="110">
        <v>42600</v>
      </c>
      <c r="C212" s="110"/>
      <c r="D212" s="111" t="s">
        <v>381</v>
      </c>
      <c r="E212" s="112" t="s">
        <v>623</v>
      </c>
      <c r="F212" s="113">
        <v>133.5</v>
      </c>
      <c r="G212" s="113"/>
      <c r="H212" s="114">
        <v>126.5</v>
      </c>
      <c r="I212" s="132">
        <v>178</v>
      </c>
      <c r="J212" s="133" t="s">
        <v>715</v>
      </c>
      <c r="K212" s="134">
        <f t="shared" si="80"/>
        <v>-7</v>
      </c>
      <c r="L212" s="135">
        <f t="shared" si="81"/>
        <v>-5.2434456928838954E-2</v>
      </c>
      <c r="M212" s="136" t="s">
        <v>663</v>
      </c>
      <c r="N212" s="137">
        <v>42615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68</v>
      </c>
      <c r="B213" s="106">
        <v>42613</v>
      </c>
      <c r="C213" s="106"/>
      <c r="D213" s="107" t="s">
        <v>716</v>
      </c>
      <c r="E213" s="108" t="s">
        <v>623</v>
      </c>
      <c r="F213" s="109">
        <v>560</v>
      </c>
      <c r="G213" s="108"/>
      <c r="H213" s="108">
        <v>725</v>
      </c>
      <c r="I213" s="126">
        <v>725</v>
      </c>
      <c r="J213" s="127" t="s">
        <v>625</v>
      </c>
      <c r="K213" s="128">
        <f t="shared" si="80"/>
        <v>165</v>
      </c>
      <c r="L213" s="129">
        <f t="shared" si="81"/>
        <v>0.29464285714285715</v>
      </c>
      <c r="M213" s="130" t="s">
        <v>599</v>
      </c>
      <c r="N213" s="131">
        <v>42456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69</v>
      </c>
      <c r="B214" s="106">
        <v>42614</v>
      </c>
      <c r="C214" s="106"/>
      <c r="D214" s="107" t="s">
        <v>717</v>
      </c>
      <c r="E214" s="108" t="s">
        <v>623</v>
      </c>
      <c r="F214" s="109">
        <v>160.5</v>
      </c>
      <c r="G214" s="108"/>
      <c r="H214" s="108">
        <v>210</v>
      </c>
      <c r="I214" s="126">
        <v>210</v>
      </c>
      <c r="J214" s="127" t="s">
        <v>625</v>
      </c>
      <c r="K214" s="128">
        <f t="shared" si="80"/>
        <v>49.5</v>
      </c>
      <c r="L214" s="129">
        <f t="shared" si="81"/>
        <v>0.30841121495327101</v>
      </c>
      <c r="M214" s="130" t="s">
        <v>599</v>
      </c>
      <c r="N214" s="131">
        <v>42871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70</v>
      </c>
      <c r="B215" s="106">
        <v>42646</v>
      </c>
      <c r="C215" s="106"/>
      <c r="D215" s="148" t="s">
        <v>405</v>
      </c>
      <c r="E215" s="108" t="s">
        <v>623</v>
      </c>
      <c r="F215" s="109">
        <v>430</v>
      </c>
      <c r="G215" s="108"/>
      <c r="H215" s="108">
        <v>596</v>
      </c>
      <c r="I215" s="126">
        <v>575</v>
      </c>
      <c r="J215" s="127" t="s">
        <v>763</v>
      </c>
      <c r="K215" s="128">
        <v>166</v>
      </c>
      <c r="L215" s="129">
        <v>0.38604651162790699</v>
      </c>
      <c r="M215" s="130" t="s">
        <v>599</v>
      </c>
      <c r="N215" s="131">
        <v>42769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71</v>
      </c>
      <c r="B216" s="106">
        <v>42657</v>
      </c>
      <c r="C216" s="106"/>
      <c r="D216" s="107" t="s">
        <v>718</v>
      </c>
      <c r="E216" s="108" t="s">
        <v>623</v>
      </c>
      <c r="F216" s="109">
        <v>280</v>
      </c>
      <c r="G216" s="108"/>
      <c r="H216" s="108">
        <v>345</v>
      </c>
      <c r="I216" s="126">
        <v>345</v>
      </c>
      <c r="J216" s="127" t="s">
        <v>625</v>
      </c>
      <c r="K216" s="128">
        <f t="shared" ref="K216:K221" si="82">H216-F216</f>
        <v>65</v>
      </c>
      <c r="L216" s="129">
        <f>K216/F216</f>
        <v>0.23214285714285715</v>
      </c>
      <c r="M216" s="130" t="s">
        <v>599</v>
      </c>
      <c r="N216" s="131">
        <v>42814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72</v>
      </c>
      <c r="B217" s="106">
        <v>42657</v>
      </c>
      <c r="C217" s="106"/>
      <c r="D217" s="107" t="s">
        <v>719</v>
      </c>
      <c r="E217" s="108" t="s">
        <v>623</v>
      </c>
      <c r="F217" s="109">
        <v>245</v>
      </c>
      <c r="G217" s="108"/>
      <c r="H217" s="108">
        <v>325.5</v>
      </c>
      <c r="I217" s="126">
        <v>330</v>
      </c>
      <c r="J217" s="127" t="s">
        <v>720</v>
      </c>
      <c r="K217" s="128">
        <f t="shared" si="82"/>
        <v>80.5</v>
      </c>
      <c r="L217" s="129">
        <f>K217/F217</f>
        <v>0.32857142857142857</v>
      </c>
      <c r="M217" s="130" t="s">
        <v>599</v>
      </c>
      <c r="N217" s="131">
        <v>42769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73</v>
      </c>
      <c r="B218" s="106">
        <v>42660</v>
      </c>
      <c r="C218" s="106"/>
      <c r="D218" s="107" t="s">
        <v>349</v>
      </c>
      <c r="E218" s="108" t="s">
        <v>623</v>
      </c>
      <c r="F218" s="109">
        <v>125</v>
      </c>
      <c r="G218" s="108"/>
      <c r="H218" s="108">
        <v>160</v>
      </c>
      <c r="I218" s="126">
        <v>160</v>
      </c>
      <c r="J218" s="127" t="s">
        <v>682</v>
      </c>
      <c r="K218" s="128">
        <f t="shared" si="82"/>
        <v>35</v>
      </c>
      <c r="L218" s="129">
        <v>0.28000000000000003</v>
      </c>
      <c r="M218" s="130" t="s">
        <v>599</v>
      </c>
      <c r="N218" s="131">
        <v>42803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74</v>
      </c>
      <c r="B219" s="106">
        <v>42660</v>
      </c>
      <c r="C219" s="106"/>
      <c r="D219" s="107" t="s">
        <v>483</v>
      </c>
      <c r="E219" s="108" t="s">
        <v>623</v>
      </c>
      <c r="F219" s="109">
        <v>114</v>
      </c>
      <c r="G219" s="108"/>
      <c r="H219" s="108">
        <v>145</v>
      </c>
      <c r="I219" s="126">
        <v>145</v>
      </c>
      <c r="J219" s="127" t="s">
        <v>682</v>
      </c>
      <c r="K219" s="128">
        <f t="shared" si="82"/>
        <v>31</v>
      </c>
      <c r="L219" s="129">
        <f>K219/F219</f>
        <v>0.27192982456140352</v>
      </c>
      <c r="M219" s="130" t="s">
        <v>599</v>
      </c>
      <c r="N219" s="131">
        <v>42859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75</v>
      </c>
      <c r="B220" s="106">
        <v>42660</v>
      </c>
      <c r="C220" s="106"/>
      <c r="D220" s="107" t="s">
        <v>721</v>
      </c>
      <c r="E220" s="108" t="s">
        <v>623</v>
      </c>
      <c r="F220" s="109">
        <v>212</v>
      </c>
      <c r="G220" s="108"/>
      <c r="H220" s="108">
        <v>280</v>
      </c>
      <c r="I220" s="126">
        <v>276</v>
      </c>
      <c r="J220" s="127" t="s">
        <v>722</v>
      </c>
      <c r="K220" s="128">
        <f t="shared" si="82"/>
        <v>68</v>
      </c>
      <c r="L220" s="129">
        <f>K220/F220</f>
        <v>0.32075471698113206</v>
      </c>
      <c r="M220" s="130" t="s">
        <v>599</v>
      </c>
      <c r="N220" s="131">
        <v>42858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76</v>
      </c>
      <c r="B221" s="106">
        <v>42678</v>
      </c>
      <c r="C221" s="106"/>
      <c r="D221" s="107" t="s">
        <v>151</v>
      </c>
      <c r="E221" s="108" t="s">
        <v>623</v>
      </c>
      <c r="F221" s="109">
        <v>155</v>
      </c>
      <c r="G221" s="108"/>
      <c r="H221" s="108">
        <v>210</v>
      </c>
      <c r="I221" s="126">
        <v>210</v>
      </c>
      <c r="J221" s="127" t="s">
        <v>723</v>
      </c>
      <c r="K221" s="128">
        <f t="shared" si="82"/>
        <v>55</v>
      </c>
      <c r="L221" s="129">
        <f>K221/F221</f>
        <v>0.35483870967741937</v>
      </c>
      <c r="M221" s="130" t="s">
        <v>599</v>
      </c>
      <c r="N221" s="131">
        <v>42944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77</v>
      </c>
      <c r="B222" s="110">
        <v>42710</v>
      </c>
      <c r="C222" s="110"/>
      <c r="D222" s="111" t="s">
        <v>764</v>
      </c>
      <c r="E222" s="112" t="s">
        <v>623</v>
      </c>
      <c r="F222" s="113">
        <v>150.5</v>
      </c>
      <c r="G222" s="113"/>
      <c r="H222" s="114">
        <v>72.5</v>
      </c>
      <c r="I222" s="132">
        <v>174</v>
      </c>
      <c r="J222" s="133" t="s">
        <v>765</v>
      </c>
      <c r="K222" s="134">
        <v>-78</v>
      </c>
      <c r="L222" s="135">
        <v>-0.51827242524916906</v>
      </c>
      <c r="M222" s="136" t="s">
        <v>663</v>
      </c>
      <c r="N222" s="137">
        <v>43333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78</v>
      </c>
      <c r="B223" s="106">
        <v>42712</v>
      </c>
      <c r="C223" s="106"/>
      <c r="D223" s="107" t="s">
        <v>125</v>
      </c>
      <c r="E223" s="108" t="s">
        <v>623</v>
      </c>
      <c r="F223" s="109">
        <v>380</v>
      </c>
      <c r="G223" s="108"/>
      <c r="H223" s="108">
        <v>478</v>
      </c>
      <c r="I223" s="126">
        <v>468</v>
      </c>
      <c r="J223" s="127" t="s">
        <v>682</v>
      </c>
      <c r="K223" s="128">
        <f>H223-F223</f>
        <v>98</v>
      </c>
      <c r="L223" s="129">
        <f>K223/F223</f>
        <v>0.25789473684210529</v>
      </c>
      <c r="M223" s="130" t="s">
        <v>599</v>
      </c>
      <c r="N223" s="131">
        <v>43025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79</v>
      </c>
      <c r="B224" s="106">
        <v>42734</v>
      </c>
      <c r="C224" s="106"/>
      <c r="D224" s="107" t="s">
        <v>248</v>
      </c>
      <c r="E224" s="108" t="s">
        <v>623</v>
      </c>
      <c r="F224" s="109">
        <v>305</v>
      </c>
      <c r="G224" s="108"/>
      <c r="H224" s="108">
        <v>375</v>
      </c>
      <c r="I224" s="126">
        <v>375</v>
      </c>
      <c r="J224" s="127" t="s">
        <v>682</v>
      </c>
      <c r="K224" s="128">
        <f>H224-F224</f>
        <v>70</v>
      </c>
      <c r="L224" s="129">
        <f>K224/F224</f>
        <v>0.22950819672131148</v>
      </c>
      <c r="M224" s="130" t="s">
        <v>599</v>
      </c>
      <c r="N224" s="131">
        <v>42768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80</v>
      </c>
      <c r="B225" s="106">
        <v>42739</v>
      </c>
      <c r="C225" s="106"/>
      <c r="D225" s="107" t="s">
        <v>351</v>
      </c>
      <c r="E225" s="108" t="s">
        <v>623</v>
      </c>
      <c r="F225" s="109">
        <v>99.5</v>
      </c>
      <c r="G225" s="108"/>
      <c r="H225" s="108">
        <v>158</v>
      </c>
      <c r="I225" s="126">
        <v>158</v>
      </c>
      <c r="J225" s="127" t="s">
        <v>682</v>
      </c>
      <c r="K225" s="128">
        <f>H225-F225</f>
        <v>58.5</v>
      </c>
      <c r="L225" s="129">
        <f>K225/F225</f>
        <v>0.5879396984924623</v>
      </c>
      <c r="M225" s="130" t="s">
        <v>599</v>
      </c>
      <c r="N225" s="131">
        <v>42898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81</v>
      </c>
      <c r="B226" s="106">
        <v>42739</v>
      </c>
      <c r="C226" s="106"/>
      <c r="D226" s="107" t="s">
        <v>351</v>
      </c>
      <c r="E226" s="108" t="s">
        <v>623</v>
      </c>
      <c r="F226" s="109">
        <v>99.5</v>
      </c>
      <c r="G226" s="108"/>
      <c r="H226" s="108">
        <v>158</v>
      </c>
      <c r="I226" s="126">
        <v>158</v>
      </c>
      <c r="J226" s="127" t="s">
        <v>682</v>
      </c>
      <c r="K226" s="128">
        <v>58.5</v>
      </c>
      <c r="L226" s="129">
        <v>0.58793969849246197</v>
      </c>
      <c r="M226" s="130" t="s">
        <v>599</v>
      </c>
      <c r="N226" s="131">
        <v>42898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82</v>
      </c>
      <c r="B227" s="106">
        <v>42786</v>
      </c>
      <c r="C227" s="106"/>
      <c r="D227" s="107" t="s">
        <v>169</v>
      </c>
      <c r="E227" s="108" t="s">
        <v>623</v>
      </c>
      <c r="F227" s="109">
        <v>140.5</v>
      </c>
      <c r="G227" s="108"/>
      <c r="H227" s="108">
        <v>220</v>
      </c>
      <c r="I227" s="126">
        <v>220</v>
      </c>
      <c r="J227" s="127" t="s">
        <v>682</v>
      </c>
      <c r="K227" s="128">
        <f>H227-F227</f>
        <v>79.5</v>
      </c>
      <c r="L227" s="129">
        <f>K227/F227</f>
        <v>0.5658362989323843</v>
      </c>
      <c r="M227" s="130" t="s">
        <v>599</v>
      </c>
      <c r="N227" s="131">
        <v>42864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83</v>
      </c>
      <c r="B228" s="106">
        <v>42786</v>
      </c>
      <c r="C228" s="106"/>
      <c r="D228" s="107" t="s">
        <v>766</v>
      </c>
      <c r="E228" s="108" t="s">
        <v>623</v>
      </c>
      <c r="F228" s="109">
        <v>202.5</v>
      </c>
      <c r="G228" s="108"/>
      <c r="H228" s="108">
        <v>234</v>
      </c>
      <c r="I228" s="126">
        <v>234</v>
      </c>
      <c r="J228" s="127" t="s">
        <v>682</v>
      </c>
      <c r="K228" s="128">
        <v>31.5</v>
      </c>
      <c r="L228" s="129">
        <v>0.155555555555556</v>
      </c>
      <c r="M228" s="130" t="s">
        <v>599</v>
      </c>
      <c r="N228" s="131">
        <v>42836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84</v>
      </c>
      <c r="B229" s="106">
        <v>42818</v>
      </c>
      <c r="C229" s="106"/>
      <c r="D229" s="107" t="s">
        <v>557</v>
      </c>
      <c r="E229" s="108" t="s">
        <v>623</v>
      </c>
      <c r="F229" s="109">
        <v>300.5</v>
      </c>
      <c r="G229" s="108"/>
      <c r="H229" s="108">
        <v>417.5</v>
      </c>
      <c r="I229" s="126">
        <v>420</v>
      </c>
      <c r="J229" s="127" t="s">
        <v>724</v>
      </c>
      <c r="K229" s="128">
        <f>H229-F229</f>
        <v>117</v>
      </c>
      <c r="L229" s="129">
        <f>K229/F229</f>
        <v>0.38935108153078202</v>
      </c>
      <c r="M229" s="130" t="s">
        <v>599</v>
      </c>
      <c r="N229" s="131">
        <v>43070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85</v>
      </c>
      <c r="B230" s="106">
        <v>42818</v>
      </c>
      <c r="C230" s="106"/>
      <c r="D230" s="107" t="s">
        <v>762</v>
      </c>
      <c r="E230" s="108" t="s">
        <v>623</v>
      </c>
      <c r="F230" s="109">
        <v>850</v>
      </c>
      <c r="G230" s="108"/>
      <c r="H230" s="108">
        <v>1042.5</v>
      </c>
      <c r="I230" s="126">
        <v>1023</v>
      </c>
      <c r="J230" s="127" t="s">
        <v>767</v>
      </c>
      <c r="K230" s="128">
        <v>192.5</v>
      </c>
      <c r="L230" s="129">
        <v>0.22647058823529401</v>
      </c>
      <c r="M230" s="130" t="s">
        <v>599</v>
      </c>
      <c r="N230" s="131">
        <v>42830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86</v>
      </c>
      <c r="B231" s="106">
        <v>42830</v>
      </c>
      <c r="C231" s="106"/>
      <c r="D231" s="107" t="s">
        <v>501</v>
      </c>
      <c r="E231" s="108" t="s">
        <v>623</v>
      </c>
      <c r="F231" s="109">
        <v>785</v>
      </c>
      <c r="G231" s="108"/>
      <c r="H231" s="108">
        <v>930</v>
      </c>
      <c r="I231" s="126">
        <v>920</v>
      </c>
      <c r="J231" s="127" t="s">
        <v>725</v>
      </c>
      <c r="K231" s="128">
        <f>H231-F231</f>
        <v>145</v>
      </c>
      <c r="L231" s="129">
        <f>K231/F231</f>
        <v>0.18471337579617833</v>
      </c>
      <c r="M231" s="130" t="s">
        <v>599</v>
      </c>
      <c r="N231" s="131">
        <v>42976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87</v>
      </c>
      <c r="B232" s="110">
        <v>42831</v>
      </c>
      <c r="C232" s="110"/>
      <c r="D232" s="111" t="s">
        <v>768</v>
      </c>
      <c r="E232" s="112" t="s">
        <v>623</v>
      </c>
      <c r="F232" s="113">
        <v>40</v>
      </c>
      <c r="G232" s="113"/>
      <c r="H232" s="114">
        <v>13.1</v>
      </c>
      <c r="I232" s="132">
        <v>60</v>
      </c>
      <c r="J232" s="138" t="s">
        <v>769</v>
      </c>
      <c r="K232" s="134">
        <v>-26.9</v>
      </c>
      <c r="L232" s="135">
        <v>-0.67249999999999999</v>
      </c>
      <c r="M232" s="136" t="s">
        <v>663</v>
      </c>
      <c r="N232" s="137">
        <v>43138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88</v>
      </c>
      <c r="B233" s="106">
        <v>42837</v>
      </c>
      <c r="C233" s="106"/>
      <c r="D233" s="107" t="s">
        <v>88</v>
      </c>
      <c r="E233" s="108" t="s">
        <v>623</v>
      </c>
      <c r="F233" s="109">
        <v>289.5</v>
      </c>
      <c r="G233" s="108"/>
      <c r="H233" s="108">
        <v>354</v>
      </c>
      <c r="I233" s="126">
        <v>360</v>
      </c>
      <c r="J233" s="127" t="s">
        <v>726</v>
      </c>
      <c r="K233" s="128">
        <f t="shared" ref="K233:K241" si="83">H233-F233</f>
        <v>64.5</v>
      </c>
      <c r="L233" s="129">
        <f t="shared" ref="L233:L241" si="84">K233/F233</f>
        <v>0.22279792746113988</v>
      </c>
      <c r="M233" s="130" t="s">
        <v>599</v>
      </c>
      <c r="N233" s="131">
        <v>43040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89</v>
      </c>
      <c r="B234" s="106">
        <v>42845</v>
      </c>
      <c r="C234" s="106"/>
      <c r="D234" s="107" t="s">
        <v>438</v>
      </c>
      <c r="E234" s="108" t="s">
        <v>623</v>
      </c>
      <c r="F234" s="109">
        <v>700</v>
      </c>
      <c r="G234" s="108"/>
      <c r="H234" s="108">
        <v>840</v>
      </c>
      <c r="I234" s="126">
        <v>840</v>
      </c>
      <c r="J234" s="127" t="s">
        <v>727</v>
      </c>
      <c r="K234" s="128">
        <f t="shared" si="83"/>
        <v>140</v>
      </c>
      <c r="L234" s="129">
        <f t="shared" si="84"/>
        <v>0.2</v>
      </c>
      <c r="M234" s="130" t="s">
        <v>599</v>
      </c>
      <c r="N234" s="131">
        <v>42893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90</v>
      </c>
      <c r="B235" s="106">
        <v>42887</v>
      </c>
      <c r="C235" s="106"/>
      <c r="D235" s="148" t="s">
        <v>363</v>
      </c>
      <c r="E235" s="108" t="s">
        <v>623</v>
      </c>
      <c r="F235" s="109">
        <v>130</v>
      </c>
      <c r="G235" s="108"/>
      <c r="H235" s="108">
        <v>144.25</v>
      </c>
      <c r="I235" s="126">
        <v>170</v>
      </c>
      <c r="J235" s="127" t="s">
        <v>728</v>
      </c>
      <c r="K235" s="128">
        <f t="shared" si="83"/>
        <v>14.25</v>
      </c>
      <c r="L235" s="129">
        <f t="shared" si="84"/>
        <v>0.10961538461538461</v>
      </c>
      <c r="M235" s="130" t="s">
        <v>599</v>
      </c>
      <c r="N235" s="131">
        <v>43675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91</v>
      </c>
      <c r="B236" s="106">
        <v>42901</v>
      </c>
      <c r="C236" s="106"/>
      <c r="D236" s="148" t="s">
        <v>729</v>
      </c>
      <c r="E236" s="108" t="s">
        <v>623</v>
      </c>
      <c r="F236" s="109">
        <v>214.5</v>
      </c>
      <c r="G236" s="108"/>
      <c r="H236" s="108">
        <v>262</v>
      </c>
      <c r="I236" s="126">
        <v>262</v>
      </c>
      <c r="J236" s="127" t="s">
        <v>730</v>
      </c>
      <c r="K236" s="128">
        <f t="shared" si="83"/>
        <v>47.5</v>
      </c>
      <c r="L236" s="129">
        <f t="shared" si="84"/>
        <v>0.22144522144522144</v>
      </c>
      <c r="M236" s="130" t="s">
        <v>599</v>
      </c>
      <c r="N236" s="131">
        <v>42977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92</v>
      </c>
      <c r="B237" s="154">
        <v>42933</v>
      </c>
      <c r="C237" s="154"/>
      <c r="D237" s="155" t="s">
        <v>731</v>
      </c>
      <c r="E237" s="156" t="s">
        <v>623</v>
      </c>
      <c r="F237" s="157">
        <v>370</v>
      </c>
      <c r="G237" s="156"/>
      <c r="H237" s="156">
        <v>447.5</v>
      </c>
      <c r="I237" s="178">
        <v>450</v>
      </c>
      <c r="J237" s="231" t="s">
        <v>682</v>
      </c>
      <c r="K237" s="128">
        <f t="shared" si="83"/>
        <v>77.5</v>
      </c>
      <c r="L237" s="180">
        <f t="shared" si="84"/>
        <v>0.20945945945945946</v>
      </c>
      <c r="M237" s="181" t="s">
        <v>599</v>
      </c>
      <c r="N237" s="182">
        <v>43035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93</v>
      </c>
      <c r="B238" s="154">
        <v>42943</v>
      </c>
      <c r="C238" s="154"/>
      <c r="D238" s="155" t="s">
        <v>167</v>
      </c>
      <c r="E238" s="156" t="s">
        <v>623</v>
      </c>
      <c r="F238" s="157">
        <v>657.5</v>
      </c>
      <c r="G238" s="156"/>
      <c r="H238" s="156">
        <v>825</v>
      </c>
      <c r="I238" s="178">
        <v>820</v>
      </c>
      <c r="J238" s="231" t="s">
        <v>682</v>
      </c>
      <c r="K238" s="128">
        <f t="shared" si="83"/>
        <v>167.5</v>
      </c>
      <c r="L238" s="180">
        <f t="shared" si="84"/>
        <v>0.25475285171102663</v>
      </c>
      <c r="M238" s="181" t="s">
        <v>599</v>
      </c>
      <c r="N238" s="182">
        <v>43090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94</v>
      </c>
      <c r="B239" s="106">
        <v>42964</v>
      </c>
      <c r="C239" s="106"/>
      <c r="D239" s="107" t="s">
        <v>368</v>
      </c>
      <c r="E239" s="108" t="s">
        <v>623</v>
      </c>
      <c r="F239" s="109">
        <v>605</v>
      </c>
      <c r="G239" s="108"/>
      <c r="H239" s="108">
        <v>750</v>
      </c>
      <c r="I239" s="126">
        <v>750</v>
      </c>
      <c r="J239" s="127" t="s">
        <v>725</v>
      </c>
      <c r="K239" s="128">
        <f t="shared" si="83"/>
        <v>145</v>
      </c>
      <c r="L239" s="129">
        <f t="shared" si="84"/>
        <v>0.23966942148760331</v>
      </c>
      <c r="M239" s="130" t="s">
        <v>599</v>
      </c>
      <c r="N239" s="131">
        <v>43027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66">
        <v>95</v>
      </c>
      <c r="B240" s="149">
        <v>42979</v>
      </c>
      <c r="C240" s="149"/>
      <c r="D240" s="150" t="s">
        <v>509</v>
      </c>
      <c r="E240" s="151" t="s">
        <v>623</v>
      </c>
      <c r="F240" s="152">
        <v>255</v>
      </c>
      <c r="G240" s="153"/>
      <c r="H240" s="153">
        <v>217.25</v>
      </c>
      <c r="I240" s="153">
        <v>320</v>
      </c>
      <c r="J240" s="175" t="s">
        <v>732</v>
      </c>
      <c r="K240" s="134">
        <f t="shared" si="83"/>
        <v>-37.75</v>
      </c>
      <c r="L240" s="176">
        <f t="shared" si="84"/>
        <v>-0.14803921568627451</v>
      </c>
      <c r="M240" s="136" t="s">
        <v>663</v>
      </c>
      <c r="N240" s="177">
        <v>43661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96</v>
      </c>
      <c r="B241" s="106">
        <v>42997</v>
      </c>
      <c r="C241" s="106"/>
      <c r="D241" s="107" t="s">
        <v>733</v>
      </c>
      <c r="E241" s="108" t="s">
        <v>623</v>
      </c>
      <c r="F241" s="109">
        <v>215</v>
      </c>
      <c r="G241" s="108"/>
      <c r="H241" s="108">
        <v>258</v>
      </c>
      <c r="I241" s="126">
        <v>258</v>
      </c>
      <c r="J241" s="127" t="s">
        <v>682</v>
      </c>
      <c r="K241" s="128">
        <f t="shared" si="83"/>
        <v>43</v>
      </c>
      <c r="L241" s="129">
        <f t="shared" si="84"/>
        <v>0.2</v>
      </c>
      <c r="M241" s="130" t="s">
        <v>599</v>
      </c>
      <c r="N241" s="131">
        <v>43040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97</v>
      </c>
      <c r="B242" s="106">
        <v>42997</v>
      </c>
      <c r="C242" s="106"/>
      <c r="D242" s="107" t="s">
        <v>733</v>
      </c>
      <c r="E242" s="108" t="s">
        <v>623</v>
      </c>
      <c r="F242" s="109">
        <v>215</v>
      </c>
      <c r="G242" s="108"/>
      <c r="H242" s="108">
        <v>258</v>
      </c>
      <c r="I242" s="126">
        <v>258</v>
      </c>
      <c r="J242" s="231" t="s">
        <v>682</v>
      </c>
      <c r="K242" s="128">
        <v>43</v>
      </c>
      <c r="L242" s="129">
        <v>0.2</v>
      </c>
      <c r="M242" s="130" t="s">
        <v>599</v>
      </c>
      <c r="N242" s="131">
        <v>43040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6">
        <v>98</v>
      </c>
      <c r="B243" s="207">
        <v>42998</v>
      </c>
      <c r="C243" s="207"/>
      <c r="D243" s="375" t="s">
        <v>2979</v>
      </c>
      <c r="E243" s="208" t="s">
        <v>623</v>
      </c>
      <c r="F243" s="209">
        <v>75</v>
      </c>
      <c r="G243" s="208"/>
      <c r="H243" s="208">
        <v>90</v>
      </c>
      <c r="I243" s="232">
        <v>90</v>
      </c>
      <c r="J243" s="127" t="s">
        <v>734</v>
      </c>
      <c r="K243" s="128">
        <f t="shared" ref="K243:K248" si="85">H243-F243</f>
        <v>15</v>
      </c>
      <c r="L243" s="129">
        <f t="shared" ref="L243:L248" si="86">K243/F243</f>
        <v>0.2</v>
      </c>
      <c r="M243" s="130" t="s">
        <v>599</v>
      </c>
      <c r="N243" s="131">
        <v>43019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5">
        <v>99</v>
      </c>
      <c r="B244" s="154">
        <v>43011</v>
      </c>
      <c r="C244" s="154"/>
      <c r="D244" s="155" t="s">
        <v>735</v>
      </c>
      <c r="E244" s="156" t="s">
        <v>623</v>
      </c>
      <c r="F244" s="157">
        <v>315</v>
      </c>
      <c r="G244" s="156"/>
      <c r="H244" s="156">
        <v>392</v>
      </c>
      <c r="I244" s="178">
        <v>384</v>
      </c>
      <c r="J244" s="231" t="s">
        <v>736</v>
      </c>
      <c r="K244" s="128">
        <f t="shared" si="85"/>
        <v>77</v>
      </c>
      <c r="L244" s="180">
        <f t="shared" si="86"/>
        <v>0.24444444444444444</v>
      </c>
      <c r="M244" s="181" t="s">
        <v>599</v>
      </c>
      <c r="N244" s="182">
        <v>43017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5">
        <v>100</v>
      </c>
      <c r="B245" s="154">
        <v>43013</v>
      </c>
      <c r="C245" s="154"/>
      <c r="D245" s="155" t="s">
        <v>737</v>
      </c>
      <c r="E245" s="156" t="s">
        <v>623</v>
      </c>
      <c r="F245" s="157">
        <v>145</v>
      </c>
      <c r="G245" s="156"/>
      <c r="H245" s="156">
        <v>179</v>
      </c>
      <c r="I245" s="178">
        <v>180</v>
      </c>
      <c r="J245" s="231" t="s">
        <v>613</v>
      </c>
      <c r="K245" s="128">
        <f t="shared" si="85"/>
        <v>34</v>
      </c>
      <c r="L245" s="180">
        <f t="shared" si="86"/>
        <v>0.23448275862068965</v>
      </c>
      <c r="M245" s="181" t="s">
        <v>599</v>
      </c>
      <c r="N245" s="182">
        <v>43025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5">
        <v>101</v>
      </c>
      <c r="B246" s="154">
        <v>43014</v>
      </c>
      <c r="C246" s="154"/>
      <c r="D246" s="155" t="s">
        <v>339</v>
      </c>
      <c r="E246" s="156" t="s">
        <v>623</v>
      </c>
      <c r="F246" s="157">
        <v>256</v>
      </c>
      <c r="G246" s="156"/>
      <c r="H246" s="156">
        <v>323</v>
      </c>
      <c r="I246" s="178">
        <v>320</v>
      </c>
      <c r="J246" s="231" t="s">
        <v>682</v>
      </c>
      <c r="K246" s="128">
        <f t="shared" si="85"/>
        <v>67</v>
      </c>
      <c r="L246" s="180">
        <f t="shared" si="86"/>
        <v>0.26171875</v>
      </c>
      <c r="M246" s="181" t="s">
        <v>599</v>
      </c>
      <c r="N246" s="182">
        <v>43067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5">
        <v>102</v>
      </c>
      <c r="B247" s="154">
        <v>43017</v>
      </c>
      <c r="C247" s="154"/>
      <c r="D247" s="155" t="s">
        <v>360</v>
      </c>
      <c r="E247" s="156" t="s">
        <v>623</v>
      </c>
      <c r="F247" s="157">
        <v>137.5</v>
      </c>
      <c r="G247" s="156"/>
      <c r="H247" s="156">
        <v>184</v>
      </c>
      <c r="I247" s="178">
        <v>183</v>
      </c>
      <c r="J247" s="179" t="s">
        <v>738</v>
      </c>
      <c r="K247" s="128">
        <f t="shared" si="85"/>
        <v>46.5</v>
      </c>
      <c r="L247" s="180">
        <f t="shared" si="86"/>
        <v>0.33818181818181819</v>
      </c>
      <c r="M247" s="181" t="s">
        <v>599</v>
      </c>
      <c r="N247" s="182">
        <v>43108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5">
        <v>103</v>
      </c>
      <c r="B248" s="154">
        <v>43018</v>
      </c>
      <c r="C248" s="154"/>
      <c r="D248" s="155" t="s">
        <v>739</v>
      </c>
      <c r="E248" s="156" t="s">
        <v>623</v>
      </c>
      <c r="F248" s="157">
        <v>125.5</v>
      </c>
      <c r="G248" s="156"/>
      <c r="H248" s="156">
        <v>158</v>
      </c>
      <c r="I248" s="178">
        <v>155</v>
      </c>
      <c r="J248" s="179" t="s">
        <v>740</v>
      </c>
      <c r="K248" s="128">
        <f t="shared" si="85"/>
        <v>32.5</v>
      </c>
      <c r="L248" s="180">
        <f t="shared" si="86"/>
        <v>0.25896414342629481</v>
      </c>
      <c r="M248" s="181" t="s">
        <v>599</v>
      </c>
      <c r="N248" s="182">
        <v>43067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5">
        <v>104</v>
      </c>
      <c r="B249" s="154">
        <v>43018</v>
      </c>
      <c r="C249" s="154"/>
      <c r="D249" s="155" t="s">
        <v>770</v>
      </c>
      <c r="E249" s="156" t="s">
        <v>623</v>
      </c>
      <c r="F249" s="157">
        <v>895</v>
      </c>
      <c r="G249" s="156"/>
      <c r="H249" s="156">
        <v>1122.5</v>
      </c>
      <c r="I249" s="178">
        <v>1078</v>
      </c>
      <c r="J249" s="179" t="s">
        <v>771</v>
      </c>
      <c r="K249" s="128">
        <v>227.5</v>
      </c>
      <c r="L249" s="180">
        <v>0.25418994413407803</v>
      </c>
      <c r="M249" s="181" t="s">
        <v>599</v>
      </c>
      <c r="N249" s="182">
        <v>43117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5">
        <v>105</v>
      </c>
      <c r="B250" s="154">
        <v>43020</v>
      </c>
      <c r="C250" s="154"/>
      <c r="D250" s="155" t="s">
        <v>347</v>
      </c>
      <c r="E250" s="156" t="s">
        <v>623</v>
      </c>
      <c r="F250" s="157">
        <v>525</v>
      </c>
      <c r="G250" s="156"/>
      <c r="H250" s="156">
        <v>629</v>
      </c>
      <c r="I250" s="178">
        <v>629</v>
      </c>
      <c r="J250" s="231" t="s">
        <v>682</v>
      </c>
      <c r="K250" s="128">
        <v>104</v>
      </c>
      <c r="L250" s="180">
        <v>0.19809523809523799</v>
      </c>
      <c r="M250" s="181" t="s">
        <v>599</v>
      </c>
      <c r="N250" s="182">
        <v>43119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5">
        <v>106</v>
      </c>
      <c r="B251" s="154">
        <v>43046</v>
      </c>
      <c r="C251" s="154"/>
      <c r="D251" s="155" t="s">
        <v>393</v>
      </c>
      <c r="E251" s="156" t="s">
        <v>623</v>
      </c>
      <c r="F251" s="157">
        <v>740</v>
      </c>
      <c r="G251" s="156"/>
      <c r="H251" s="156">
        <v>892.5</v>
      </c>
      <c r="I251" s="178">
        <v>900</v>
      </c>
      <c r="J251" s="179" t="s">
        <v>741</v>
      </c>
      <c r="K251" s="128">
        <f>H251-F251</f>
        <v>152.5</v>
      </c>
      <c r="L251" s="180">
        <f>K251/F251</f>
        <v>0.20608108108108109</v>
      </c>
      <c r="M251" s="181" t="s">
        <v>599</v>
      </c>
      <c r="N251" s="182">
        <v>43052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107</v>
      </c>
      <c r="B252" s="106">
        <v>43073</v>
      </c>
      <c r="C252" s="106"/>
      <c r="D252" s="107" t="s">
        <v>742</v>
      </c>
      <c r="E252" s="108" t="s">
        <v>623</v>
      </c>
      <c r="F252" s="109">
        <v>118.5</v>
      </c>
      <c r="G252" s="108"/>
      <c r="H252" s="108">
        <v>143.5</v>
      </c>
      <c r="I252" s="126">
        <v>145</v>
      </c>
      <c r="J252" s="141" t="s">
        <v>743</v>
      </c>
      <c r="K252" s="128">
        <f>H252-F252</f>
        <v>25</v>
      </c>
      <c r="L252" s="129">
        <f>K252/F252</f>
        <v>0.2109704641350211</v>
      </c>
      <c r="M252" s="130" t="s">
        <v>599</v>
      </c>
      <c r="N252" s="131">
        <v>43097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4">
        <v>108</v>
      </c>
      <c r="B253" s="110">
        <v>43090</v>
      </c>
      <c r="C253" s="110"/>
      <c r="D253" s="158" t="s">
        <v>443</v>
      </c>
      <c r="E253" s="112" t="s">
        <v>623</v>
      </c>
      <c r="F253" s="113">
        <v>715</v>
      </c>
      <c r="G253" s="113"/>
      <c r="H253" s="114">
        <v>500</v>
      </c>
      <c r="I253" s="132">
        <v>872</v>
      </c>
      <c r="J253" s="138" t="s">
        <v>744</v>
      </c>
      <c r="K253" s="134">
        <f>H253-F253</f>
        <v>-215</v>
      </c>
      <c r="L253" s="135">
        <f>K253/F253</f>
        <v>-0.30069930069930068</v>
      </c>
      <c r="M253" s="136" t="s">
        <v>663</v>
      </c>
      <c r="N253" s="137">
        <v>43670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3">
        <v>109</v>
      </c>
      <c r="B254" s="106">
        <v>43098</v>
      </c>
      <c r="C254" s="106"/>
      <c r="D254" s="107" t="s">
        <v>735</v>
      </c>
      <c r="E254" s="108" t="s">
        <v>623</v>
      </c>
      <c r="F254" s="109">
        <v>435</v>
      </c>
      <c r="G254" s="108"/>
      <c r="H254" s="108">
        <v>542.5</v>
      </c>
      <c r="I254" s="126">
        <v>539</v>
      </c>
      <c r="J254" s="141" t="s">
        <v>682</v>
      </c>
      <c r="K254" s="128">
        <v>107.5</v>
      </c>
      <c r="L254" s="129">
        <v>0.247126436781609</v>
      </c>
      <c r="M254" s="130" t="s">
        <v>599</v>
      </c>
      <c r="N254" s="131">
        <v>43206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110</v>
      </c>
      <c r="B255" s="106">
        <v>43098</v>
      </c>
      <c r="C255" s="106"/>
      <c r="D255" s="107" t="s">
        <v>571</v>
      </c>
      <c r="E255" s="108" t="s">
        <v>623</v>
      </c>
      <c r="F255" s="109">
        <v>885</v>
      </c>
      <c r="G255" s="108"/>
      <c r="H255" s="108">
        <v>1090</v>
      </c>
      <c r="I255" s="126">
        <v>1084</v>
      </c>
      <c r="J255" s="141" t="s">
        <v>682</v>
      </c>
      <c r="K255" s="128">
        <v>205</v>
      </c>
      <c r="L255" s="129">
        <v>0.23163841807909599</v>
      </c>
      <c r="M255" s="130" t="s">
        <v>599</v>
      </c>
      <c r="N255" s="131">
        <v>43213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67">
        <v>111</v>
      </c>
      <c r="B256" s="348">
        <v>43192</v>
      </c>
      <c r="C256" s="348"/>
      <c r="D256" s="116" t="s">
        <v>752</v>
      </c>
      <c r="E256" s="351" t="s">
        <v>623</v>
      </c>
      <c r="F256" s="354">
        <v>478.5</v>
      </c>
      <c r="G256" s="351"/>
      <c r="H256" s="351">
        <v>442</v>
      </c>
      <c r="I256" s="357">
        <v>613</v>
      </c>
      <c r="J256" s="384" t="s">
        <v>3403</v>
      </c>
      <c r="K256" s="134">
        <f>H256-F256</f>
        <v>-36.5</v>
      </c>
      <c r="L256" s="135">
        <f>K256/F256</f>
        <v>-7.6280041797283177E-2</v>
      </c>
      <c r="M256" s="136" t="s">
        <v>663</v>
      </c>
      <c r="N256" s="137">
        <v>43762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4">
        <v>112</v>
      </c>
      <c r="B257" s="110">
        <v>43194</v>
      </c>
      <c r="C257" s="110"/>
      <c r="D257" s="374" t="s">
        <v>2978</v>
      </c>
      <c r="E257" s="112" t="s">
        <v>623</v>
      </c>
      <c r="F257" s="113">
        <f>141.5-7.3</f>
        <v>134.19999999999999</v>
      </c>
      <c r="G257" s="113"/>
      <c r="H257" s="114">
        <v>77</v>
      </c>
      <c r="I257" s="132">
        <v>180</v>
      </c>
      <c r="J257" s="384" t="s">
        <v>3402</v>
      </c>
      <c r="K257" s="134">
        <f>H257-F257</f>
        <v>-57.199999999999989</v>
      </c>
      <c r="L257" s="135">
        <f>K257/F257</f>
        <v>-0.42622950819672129</v>
      </c>
      <c r="M257" s="136" t="s">
        <v>663</v>
      </c>
      <c r="N257" s="137">
        <v>43522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113</v>
      </c>
      <c r="B258" s="110">
        <v>43209</v>
      </c>
      <c r="C258" s="110"/>
      <c r="D258" s="111" t="s">
        <v>745</v>
      </c>
      <c r="E258" s="112" t="s">
        <v>623</v>
      </c>
      <c r="F258" s="113">
        <v>430</v>
      </c>
      <c r="G258" s="113"/>
      <c r="H258" s="114">
        <v>220</v>
      </c>
      <c r="I258" s="132">
        <v>537</v>
      </c>
      <c r="J258" s="138" t="s">
        <v>746</v>
      </c>
      <c r="K258" s="134">
        <f>H258-F258</f>
        <v>-210</v>
      </c>
      <c r="L258" s="135">
        <f>K258/F258</f>
        <v>-0.48837209302325579</v>
      </c>
      <c r="M258" s="136" t="s">
        <v>663</v>
      </c>
      <c r="N258" s="137">
        <v>43252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68">
        <v>114</v>
      </c>
      <c r="B259" s="159">
        <v>43220</v>
      </c>
      <c r="C259" s="159"/>
      <c r="D259" s="160" t="s">
        <v>394</v>
      </c>
      <c r="E259" s="161" t="s">
        <v>623</v>
      </c>
      <c r="F259" s="163">
        <v>153.5</v>
      </c>
      <c r="G259" s="163"/>
      <c r="H259" s="163">
        <v>196</v>
      </c>
      <c r="I259" s="163">
        <v>196</v>
      </c>
      <c r="J259" s="359" t="s">
        <v>3494</v>
      </c>
      <c r="K259" s="183">
        <f>H259-F259</f>
        <v>42.5</v>
      </c>
      <c r="L259" s="184">
        <f>K259/F259</f>
        <v>0.27687296416938112</v>
      </c>
      <c r="M259" s="162" t="s">
        <v>599</v>
      </c>
      <c r="N259" s="185">
        <v>43605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4">
        <v>115</v>
      </c>
      <c r="B260" s="110">
        <v>43306</v>
      </c>
      <c r="C260" s="110"/>
      <c r="D260" s="111" t="s">
        <v>768</v>
      </c>
      <c r="E260" s="112" t="s">
        <v>623</v>
      </c>
      <c r="F260" s="113">
        <v>27.5</v>
      </c>
      <c r="G260" s="113"/>
      <c r="H260" s="114">
        <v>13.1</v>
      </c>
      <c r="I260" s="132">
        <v>60</v>
      </c>
      <c r="J260" s="138" t="s">
        <v>772</v>
      </c>
      <c r="K260" s="134">
        <v>-14.4</v>
      </c>
      <c r="L260" s="135">
        <v>-0.52363636363636401</v>
      </c>
      <c r="M260" s="136" t="s">
        <v>663</v>
      </c>
      <c r="N260" s="137">
        <v>43138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67">
        <v>116</v>
      </c>
      <c r="B261" s="348">
        <v>43318</v>
      </c>
      <c r="C261" s="348"/>
      <c r="D261" s="116" t="s">
        <v>747</v>
      </c>
      <c r="E261" s="351" t="s">
        <v>623</v>
      </c>
      <c r="F261" s="351">
        <v>148.5</v>
      </c>
      <c r="G261" s="351"/>
      <c r="H261" s="351">
        <v>102</v>
      </c>
      <c r="I261" s="357">
        <v>182</v>
      </c>
      <c r="J261" s="138" t="s">
        <v>3493</v>
      </c>
      <c r="K261" s="134">
        <f>H261-F261</f>
        <v>-46.5</v>
      </c>
      <c r="L261" s="135">
        <f>K261/F261</f>
        <v>-0.31313131313131315</v>
      </c>
      <c r="M261" s="136" t="s">
        <v>663</v>
      </c>
      <c r="N261" s="137">
        <v>43661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3">
        <v>117</v>
      </c>
      <c r="B262" s="106">
        <v>43335</v>
      </c>
      <c r="C262" s="106"/>
      <c r="D262" s="107" t="s">
        <v>773</v>
      </c>
      <c r="E262" s="108" t="s">
        <v>623</v>
      </c>
      <c r="F262" s="156">
        <v>285</v>
      </c>
      <c r="G262" s="108"/>
      <c r="H262" s="108">
        <v>355</v>
      </c>
      <c r="I262" s="126">
        <v>364</v>
      </c>
      <c r="J262" s="141" t="s">
        <v>774</v>
      </c>
      <c r="K262" s="128">
        <v>70</v>
      </c>
      <c r="L262" s="129">
        <v>0.24561403508771901</v>
      </c>
      <c r="M262" s="130" t="s">
        <v>599</v>
      </c>
      <c r="N262" s="131">
        <v>43455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3">
        <v>118</v>
      </c>
      <c r="B263" s="106">
        <v>43341</v>
      </c>
      <c r="C263" s="106"/>
      <c r="D263" s="107" t="s">
        <v>384</v>
      </c>
      <c r="E263" s="108" t="s">
        <v>623</v>
      </c>
      <c r="F263" s="156">
        <v>525</v>
      </c>
      <c r="G263" s="108"/>
      <c r="H263" s="108">
        <v>585</v>
      </c>
      <c r="I263" s="126">
        <v>635</v>
      </c>
      <c r="J263" s="141" t="s">
        <v>748</v>
      </c>
      <c r="K263" s="128">
        <f t="shared" ref="K263:K275" si="87">H263-F263</f>
        <v>60</v>
      </c>
      <c r="L263" s="129">
        <f t="shared" ref="L263:L275" si="88">K263/F263</f>
        <v>0.11428571428571428</v>
      </c>
      <c r="M263" s="130" t="s">
        <v>599</v>
      </c>
      <c r="N263" s="131">
        <v>43662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3">
        <v>119</v>
      </c>
      <c r="B264" s="106">
        <v>43395</v>
      </c>
      <c r="C264" s="106"/>
      <c r="D264" s="107" t="s">
        <v>368</v>
      </c>
      <c r="E264" s="108" t="s">
        <v>623</v>
      </c>
      <c r="F264" s="156">
        <v>475</v>
      </c>
      <c r="G264" s="108"/>
      <c r="H264" s="108">
        <v>574</v>
      </c>
      <c r="I264" s="126">
        <v>570</v>
      </c>
      <c r="J264" s="141" t="s">
        <v>682</v>
      </c>
      <c r="K264" s="128">
        <f t="shared" si="87"/>
        <v>99</v>
      </c>
      <c r="L264" s="129">
        <f t="shared" si="88"/>
        <v>0.20842105263157895</v>
      </c>
      <c r="M264" s="130" t="s">
        <v>599</v>
      </c>
      <c r="N264" s="131">
        <v>43403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5">
        <v>120</v>
      </c>
      <c r="B265" s="154">
        <v>43397</v>
      </c>
      <c r="C265" s="154"/>
      <c r="D265" s="413" t="s">
        <v>391</v>
      </c>
      <c r="E265" s="156" t="s">
        <v>623</v>
      </c>
      <c r="F265" s="156">
        <v>707.5</v>
      </c>
      <c r="G265" s="156"/>
      <c r="H265" s="156">
        <v>872</v>
      </c>
      <c r="I265" s="178">
        <v>872</v>
      </c>
      <c r="J265" s="179" t="s">
        <v>682</v>
      </c>
      <c r="K265" s="128">
        <f t="shared" si="87"/>
        <v>164.5</v>
      </c>
      <c r="L265" s="180">
        <f t="shared" si="88"/>
        <v>0.23250883392226149</v>
      </c>
      <c r="M265" s="181" t="s">
        <v>599</v>
      </c>
      <c r="N265" s="182">
        <v>43482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5">
        <v>121</v>
      </c>
      <c r="B266" s="154">
        <v>43398</v>
      </c>
      <c r="C266" s="154"/>
      <c r="D266" s="413" t="s">
        <v>348</v>
      </c>
      <c r="E266" s="156" t="s">
        <v>623</v>
      </c>
      <c r="F266" s="156">
        <v>162</v>
      </c>
      <c r="G266" s="156"/>
      <c r="H266" s="156">
        <v>204</v>
      </c>
      <c r="I266" s="178">
        <v>209</v>
      </c>
      <c r="J266" s="179" t="s">
        <v>3492</v>
      </c>
      <c r="K266" s="128">
        <f t="shared" si="87"/>
        <v>42</v>
      </c>
      <c r="L266" s="180">
        <f t="shared" si="88"/>
        <v>0.25925925925925924</v>
      </c>
      <c r="M266" s="181" t="s">
        <v>599</v>
      </c>
      <c r="N266" s="182">
        <v>43539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6">
        <v>122</v>
      </c>
      <c r="B267" s="207">
        <v>43399</v>
      </c>
      <c r="C267" s="207"/>
      <c r="D267" s="155" t="s">
        <v>495</v>
      </c>
      <c r="E267" s="208" t="s">
        <v>623</v>
      </c>
      <c r="F267" s="208">
        <v>240</v>
      </c>
      <c r="G267" s="208"/>
      <c r="H267" s="208">
        <v>297</v>
      </c>
      <c r="I267" s="232">
        <v>297</v>
      </c>
      <c r="J267" s="179" t="s">
        <v>682</v>
      </c>
      <c r="K267" s="233">
        <f t="shared" si="87"/>
        <v>57</v>
      </c>
      <c r="L267" s="234">
        <f t="shared" si="88"/>
        <v>0.23749999999999999</v>
      </c>
      <c r="M267" s="235" t="s">
        <v>599</v>
      </c>
      <c r="N267" s="236">
        <v>43417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3">
        <v>123</v>
      </c>
      <c r="B268" s="106">
        <v>43439</v>
      </c>
      <c r="C268" s="106"/>
      <c r="D268" s="148" t="s">
        <v>749</v>
      </c>
      <c r="E268" s="108" t="s">
        <v>623</v>
      </c>
      <c r="F268" s="108">
        <v>202.5</v>
      </c>
      <c r="G268" s="108"/>
      <c r="H268" s="108">
        <v>255</v>
      </c>
      <c r="I268" s="126">
        <v>252</v>
      </c>
      <c r="J268" s="141" t="s">
        <v>682</v>
      </c>
      <c r="K268" s="128">
        <f t="shared" si="87"/>
        <v>52.5</v>
      </c>
      <c r="L268" s="129">
        <f t="shared" si="88"/>
        <v>0.25925925925925924</v>
      </c>
      <c r="M268" s="130" t="s">
        <v>599</v>
      </c>
      <c r="N268" s="131">
        <v>43542</v>
      </c>
      <c r="O268" s="57"/>
      <c r="P268" s="16"/>
      <c r="Q268" s="16"/>
      <c r="R268" s="94" t="s">
        <v>751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6">
        <v>124</v>
      </c>
      <c r="B269" s="207">
        <v>43465</v>
      </c>
      <c r="C269" s="106"/>
      <c r="D269" s="413" t="s">
        <v>423</v>
      </c>
      <c r="E269" s="208" t="s">
        <v>623</v>
      </c>
      <c r="F269" s="208">
        <v>710</v>
      </c>
      <c r="G269" s="208"/>
      <c r="H269" s="208">
        <v>866</v>
      </c>
      <c r="I269" s="232">
        <v>866</v>
      </c>
      <c r="J269" s="179" t="s">
        <v>682</v>
      </c>
      <c r="K269" s="128">
        <f t="shared" si="87"/>
        <v>156</v>
      </c>
      <c r="L269" s="129">
        <f t="shared" si="88"/>
        <v>0.21971830985915494</v>
      </c>
      <c r="M269" s="130" t="s">
        <v>599</v>
      </c>
      <c r="N269" s="362">
        <v>43553</v>
      </c>
      <c r="O269" s="57"/>
      <c r="P269" s="16"/>
      <c r="Q269" s="16"/>
      <c r="R269" s="17" t="s">
        <v>751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6">
        <v>125</v>
      </c>
      <c r="B270" s="207">
        <v>43522</v>
      </c>
      <c r="C270" s="207"/>
      <c r="D270" s="413" t="s">
        <v>141</v>
      </c>
      <c r="E270" s="208" t="s">
        <v>623</v>
      </c>
      <c r="F270" s="208">
        <v>337.25</v>
      </c>
      <c r="G270" s="208"/>
      <c r="H270" s="208">
        <v>398.5</v>
      </c>
      <c r="I270" s="232">
        <v>411</v>
      </c>
      <c r="J270" s="141" t="s">
        <v>3491</v>
      </c>
      <c r="K270" s="128">
        <f t="shared" si="87"/>
        <v>61.25</v>
      </c>
      <c r="L270" s="129">
        <f t="shared" si="88"/>
        <v>0.1816160118606375</v>
      </c>
      <c r="M270" s="130" t="s">
        <v>599</v>
      </c>
      <c r="N270" s="362">
        <v>43760</v>
      </c>
      <c r="O270" s="57"/>
      <c r="P270" s="16"/>
      <c r="Q270" s="16"/>
      <c r="R270" s="94" t="s">
        <v>751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69">
        <v>126</v>
      </c>
      <c r="B271" s="164">
        <v>43559</v>
      </c>
      <c r="C271" s="164"/>
      <c r="D271" s="165" t="s">
        <v>410</v>
      </c>
      <c r="E271" s="166" t="s">
        <v>623</v>
      </c>
      <c r="F271" s="166">
        <v>130</v>
      </c>
      <c r="G271" s="166"/>
      <c r="H271" s="166">
        <v>65</v>
      </c>
      <c r="I271" s="186">
        <v>158</v>
      </c>
      <c r="J271" s="138" t="s">
        <v>750</v>
      </c>
      <c r="K271" s="134">
        <f t="shared" si="87"/>
        <v>-65</v>
      </c>
      <c r="L271" s="135">
        <f t="shared" si="88"/>
        <v>-0.5</v>
      </c>
      <c r="M271" s="136" t="s">
        <v>663</v>
      </c>
      <c r="N271" s="137">
        <v>43726</v>
      </c>
      <c r="O271" s="57"/>
      <c r="P271" s="16"/>
      <c r="Q271" s="16"/>
      <c r="R271" s="17" t="s">
        <v>753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0">
        <v>127</v>
      </c>
      <c r="B272" s="187">
        <v>43017</v>
      </c>
      <c r="C272" s="187"/>
      <c r="D272" s="188" t="s">
        <v>169</v>
      </c>
      <c r="E272" s="189" t="s">
        <v>623</v>
      </c>
      <c r="F272" s="190">
        <v>141.5</v>
      </c>
      <c r="G272" s="191"/>
      <c r="H272" s="191">
        <v>183.5</v>
      </c>
      <c r="I272" s="191">
        <v>210</v>
      </c>
      <c r="J272" s="218" t="s">
        <v>3440</v>
      </c>
      <c r="K272" s="219">
        <f t="shared" si="87"/>
        <v>42</v>
      </c>
      <c r="L272" s="220">
        <f t="shared" si="88"/>
        <v>0.29681978798586572</v>
      </c>
      <c r="M272" s="190" t="s">
        <v>599</v>
      </c>
      <c r="N272" s="221">
        <v>43042</v>
      </c>
      <c r="O272" s="57"/>
      <c r="P272" s="16"/>
      <c r="Q272" s="16"/>
      <c r="R272" s="94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69">
        <v>128</v>
      </c>
      <c r="B273" s="164">
        <v>43074</v>
      </c>
      <c r="C273" s="164"/>
      <c r="D273" s="165" t="s">
        <v>303</v>
      </c>
      <c r="E273" s="166" t="s">
        <v>623</v>
      </c>
      <c r="F273" s="167">
        <v>172</v>
      </c>
      <c r="G273" s="166"/>
      <c r="H273" s="166">
        <v>155.25</v>
      </c>
      <c r="I273" s="186">
        <v>230</v>
      </c>
      <c r="J273" s="384" t="s">
        <v>3400</v>
      </c>
      <c r="K273" s="134">
        <f t="shared" ref="K273" si="89">H273-F273</f>
        <v>-16.75</v>
      </c>
      <c r="L273" s="135">
        <f t="shared" ref="L273" si="90">K273/F273</f>
        <v>-9.7383720930232565E-2</v>
      </c>
      <c r="M273" s="136" t="s">
        <v>663</v>
      </c>
      <c r="N273" s="137">
        <v>43787</v>
      </c>
      <c r="O273" s="57"/>
      <c r="P273" s="16"/>
      <c r="Q273" s="16"/>
      <c r="R273" s="17" t="s">
        <v>753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70">
        <v>129</v>
      </c>
      <c r="B274" s="187">
        <v>43398</v>
      </c>
      <c r="C274" s="187"/>
      <c r="D274" s="188" t="s">
        <v>104</v>
      </c>
      <c r="E274" s="189" t="s">
        <v>623</v>
      </c>
      <c r="F274" s="191">
        <v>698.5</v>
      </c>
      <c r="G274" s="191"/>
      <c r="H274" s="191">
        <v>850</v>
      </c>
      <c r="I274" s="191">
        <v>890</v>
      </c>
      <c r="J274" s="222" t="s">
        <v>3488</v>
      </c>
      <c r="K274" s="219">
        <f t="shared" si="87"/>
        <v>151.5</v>
      </c>
      <c r="L274" s="220">
        <f t="shared" si="88"/>
        <v>0.21689334287759485</v>
      </c>
      <c r="M274" s="190" t="s">
        <v>599</v>
      </c>
      <c r="N274" s="221">
        <v>43453</v>
      </c>
      <c r="O274" s="57"/>
      <c r="P274" s="16"/>
      <c r="Q274" s="16"/>
      <c r="R274" s="17" t="s">
        <v>751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6">
        <v>130</v>
      </c>
      <c r="B275" s="159">
        <v>42877</v>
      </c>
      <c r="C275" s="159"/>
      <c r="D275" s="160" t="s">
        <v>383</v>
      </c>
      <c r="E275" s="161" t="s">
        <v>623</v>
      </c>
      <c r="F275" s="162">
        <v>127.6</v>
      </c>
      <c r="G275" s="163"/>
      <c r="H275" s="163">
        <v>138</v>
      </c>
      <c r="I275" s="163">
        <v>190</v>
      </c>
      <c r="J275" s="385" t="s">
        <v>3404</v>
      </c>
      <c r="K275" s="183">
        <f t="shared" si="87"/>
        <v>10.400000000000006</v>
      </c>
      <c r="L275" s="184">
        <f t="shared" si="88"/>
        <v>8.1504702194357417E-2</v>
      </c>
      <c r="M275" s="162" t="s">
        <v>599</v>
      </c>
      <c r="N275" s="185">
        <v>43774</v>
      </c>
      <c r="O275" s="57"/>
      <c r="P275" s="16"/>
      <c r="Q275" s="16"/>
      <c r="R275" s="94" t="s">
        <v>753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1">
        <v>131</v>
      </c>
      <c r="B276" s="195">
        <v>43158</v>
      </c>
      <c r="C276" s="195"/>
      <c r="D276" s="192" t="s">
        <v>754</v>
      </c>
      <c r="E276" s="196" t="s">
        <v>623</v>
      </c>
      <c r="F276" s="197">
        <v>317</v>
      </c>
      <c r="G276" s="196"/>
      <c r="H276" s="196"/>
      <c r="I276" s="225">
        <v>398</v>
      </c>
      <c r="J276" s="238" t="s">
        <v>601</v>
      </c>
      <c r="K276" s="194"/>
      <c r="L276" s="193"/>
      <c r="M276" s="224" t="s">
        <v>601</v>
      </c>
      <c r="N276" s="223"/>
      <c r="O276" s="57"/>
      <c r="P276" s="16"/>
      <c r="Q276" s="16"/>
      <c r="R276" s="342" t="s">
        <v>753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69">
        <v>132</v>
      </c>
      <c r="B277" s="164">
        <v>43164</v>
      </c>
      <c r="C277" s="164"/>
      <c r="D277" s="165" t="s">
        <v>135</v>
      </c>
      <c r="E277" s="166" t="s">
        <v>623</v>
      </c>
      <c r="F277" s="167">
        <f>510-14.4</f>
        <v>495.6</v>
      </c>
      <c r="G277" s="166"/>
      <c r="H277" s="166">
        <v>350</v>
      </c>
      <c r="I277" s="186">
        <v>672</v>
      </c>
      <c r="J277" s="384" t="s">
        <v>3461</v>
      </c>
      <c r="K277" s="134">
        <f t="shared" ref="K277" si="91">H277-F277</f>
        <v>-145.60000000000002</v>
      </c>
      <c r="L277" s="135">
        <f t="shared" ref="L277" si="92">K277/F277</f>
        <v>-0.29378531073446329</v>
      </c>
      <c r="M277" s="136" t="s">
        <v>663</v>
      </c>
      <c r="N277" s="137">
        <v>43887</v>
      </c>
      <c r="O277" s="57"/>
      <c r="P277" s="16"/>
      <c r="Q277" s="16"/>
      <c r="R277" s="17" t="s">
        <v>751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69">
        <v>133</v>
      </c>
      <c r="B278" s="164">
        <v>43237</v>
      </c>
      <c r="C278" s="164"/>
      <c r="D278" s="165" t="s">
        <v>489</v>
      </c>
      <c r="E278" s="166" t="s">
        <v>623</v>
      </c>
      <c r="F278" s="167">
        <v>230.3</v>
      </c>
      <c r="G278" s="166"/>
      <c r="H278" s="166">
        <v>102.5</v>
      </c>
      <c r="I278" s="186">
        <v>348</v>
      </c>
      <c r="J278" s="384" t="s">
        <v>3482</v>
      </c>
      <c r="K278" s="134">
        <f t="shared" ref="K278" si="93">H278-F278</f>
        <v>-127.80000000000001</v>
      </c>
      <c r="L278" s="135">
        <f t="shared" ref="L278" si="94">K278/F278</f>
        <v>-0.55492835432045162</v>
      </c>
      <c r="M278" s="136" t="s">
        <v>663</v>
      </c>
      <c r="N278" s="137">
        <v>43896</v>
      </c>
      <c r="O278" s="57"/>
      <c r="P278" s="16"/>
      <c r="Q278" s="16"/>
      <c r="R278" s="344" t="s">
        <v>751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5">
        <v>134</v>
      </c>
      <c r="B279" s="198">
        <v>43258</v>
      </c>
      <c r="C279" s="198"/>
      <c r="D279" s="201" t="s">
        <v>449</v>
      </c>
      <c r="E279" s="199" t="s">
        <v>623</v>
      </c>
      <c r="F279" s="197">
        <f>342.5-5.1</f>
        <v>337.4</v>
      </c>
      <c r="G279" s="199"/>
      <c r="H279" s="199"/>
      <c r="I279" s="226">
        <v>439</v>
      </c>
      <c r="J279" s="238" t="s">
        <v>601</v>
      </c>
      <c r="K279" s="228"/>
      <c r="L279" s="229"/>
      <c r="M279" s="227" t="s">
        <v>601</v>
      </c>
      <c r="N279" s="230"/>
      <c r="O279" s="57"/>
      <c r="P279" s="16"/>
      <c r="Q279" s="16"/>
      <c r="R279" s="342" t="s">
        <v>753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5">
        <v>135</v>
      </c>
      <c r="B280" s="198">
        <v>43285</v>
      </c>
      <c r="C280" s="198"/>
      <c r="D280" s="202" t="s">
        <v>49</v>
      </c>
      <c r="E280" s="199" t="s">
        <v>623</v>
      </c>
      <c r="F280" s="197">
        <f>127.5-5.53</f>
        <v>121.97</v>
      </c>
      <c r="G280" s="199"/>
      <c r="H280" s="199"/>
      <c r="I280" s="226">
        <v>170</v>
      </c>
      <c r="J280" s="238" t="s">
        <v>601</v>
      </c>
      <c r="K280" s="228"/>
      <c r="L280" s="229"/>
      <c r="M280" s="227" t="s">
        <v>601</v>
      </c>
      <c r="N280" s="230"/>
      <c r="O280" s="57"/>
      <c r="P280" s="16"/>
      <c r="Q280" s="16"/>
      <c r="R280" s="17" t="s">
        <v>751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69">
        <v>136</v>
      </c>
      <c r="B281" s="164">
        <v>43294</v>
      </c>
      <c r="C281" s="164"/>
      <c r="D281" s="165" t="s">
        <v>243</v>
      </c>
      <c r="E281" s="166" t="s">
        <v>623</v>
      </c>
      <c r="F281" s="167">
        <v>46.5</v>
      </c>
      <c r="G281" s="166"/>
      <c r="H281" s="166">
        <v>17</v>
      </c>
      <c r="I281" s="186">
        <v>59</v>
      </c>
      <c r="J281" s="384" t="s">
        <v>3460</v>
      </c>
      <c r="K281" s="134">
        <f t="shared" ref="K281" si="95">H281-F281</f>
        <v>-29.5</v>
      </c>
      <c r="L281" s="135">
        <f t="shared" ref="L281" si="96">K281/F281</f>
        <v>-0.63440860215053763</v>
      </c>
      <c r="M281" s="136" t="s">
        <v>663</v>
      </c>
      <c r="N281" s="137">
        <v>43887</v>
      </c>
      <c r="O281" s="57"/>
      <c r="P281" s="16"/>
      <c r="Q281" s="16"/>
      <c r="R281" s="17" t="s">
        <v>751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71">
        <v>137</v>
      </c>
      <c r="B282" s="195">
        <v>43396</v>
      </c>
      <c r="C282" s="195"/>
      <c r="D282" s="202" t="s">
        <v>425</v>
      </c>
      <c r="E282" s="199" t="s">
        <v>623</v>
      </c>
      <c r="F282" s="200">
        <v>156.5</v>
      </c>
      <c r="G282" s="199"/>
      <c r="H282" s="199"/>
      <c r="I282" s="226">
        <v>191</v>
      </c>
      <c r="J282" s="238" t="s">
        <v>601</v>
      </c>
      <c r="K282" s="228"/>
      <c r="L282" s="229"/>
      <c r="M282" s="227" t="s">
        <v>601</v>
      </c>
      <c r="N282" s="230"/>
      <c r="O282" s="57"/>
      <c r="P282" s="16"/>
      <c r="Q282" s="16"/>
      <c r="R282" s="17" t="s">
        <v>751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71">
        <v>138</v>
      </c>
      <c r="B283" s="195">
        <v>43439</v>
      </c>
      <c r="C283" s="195"/>
      <c r="D283" s="202" t="s">
        <v>330</v>
      </c>
      <c r="E283" s="199" t="s">
        <v>623</v>
      </c>
      <c r="F283" s="200">
        <v>259.5</v>
      </c>
      <c r="G283" s="199"/>
      <c r="H283" s="199"/>
      <c r="I283" s="226">
        <v>321</v>
      </c>
      <c r="J283" s="238" t="s">
        <v>601</v>
      </c>
      <c r="K283" s="228"/>
      <c r="L283" s="229"/>
      <c r="M283" s="227" t="s">
        <v>601</v>
      </c>
      <c r="N283" s="230"/>
      <c r="O283" s="16"/>
      <c r="P283" s="16"/>
      <c r="Q283" s="16"/>
      <c r="R283" s="17" t="s">
        <v>751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69">
        <v>139</v>
      </c>
      <c r="B284" s="164">
        <v>43439</v>
      </c>
      <c r="C284" s="164"/>
      <c r="D284" s="165" t="s">
        <v>775</v>
      </c>
      <c r="E284" s="166" t="s">
        <v>623</v>
      </c>
      <c r="F284" s="166">
        <v>715</v>
      </c>
      <c r="G284" s="166"/>
      <c r="H284" s="166">
        <v>445</v>
      </c>
      <c r="I284" s="186">
        <v>840</v>
      </c>
      <c r="J284" s="138" t="s">
        <v>2994</v>
      </c>
      <c r="K284" s="134">
        <f t="shared" ref="K284:K287" si="97">H284-F284</f>
        <v>-270</v>
      </c>
      <c r="L284" s="135">
        <f t="shared" ref="L284:L287" si="98">K284/F284</f>
        <v>-0.3776223776223776</v>
      </c>
      <c r="M284" s="136" t="s">
        <v>663</v>
      </c>
      <c r="N284" s="137">
        <v>43800</v>
      </c>
      <c r="O284" s="57"/>
      <c r="P284" s="16"/>
      <c r="Q284" s="16"/>
      <c r="R284" s="17" t="s">
        <v>751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6">
        <v>140</v>
      </c>
      <c r="B285" s="207">
        <v>43469</v>
      </c>
      <c r="C285" s="207"/>
      <c r="D285" s="155" t="s">
        <v>145</v>
      </c>
      <c r="E285" s="208" t="s">
        <v>623</v>
      </c>
      <c r="F285" s="208">
        <v>875</v>
      </c>
      <c r="G285" s="208"/>
      <c r="H285" s="208">
        <v>1165</v>
      </c>
      <c r="I285" s="232">
        <v>1185</v>
      </c>
      <c r="J285" s="141" t="s">
        <v>3489</v>
      </c>
      <c r="K285" s="128">
        <f t="shared" si="97"/>
        <v>290</v>
      </c>
      <c r="L285" s="129">
        <f t="shared" si="98"/>
        <v>0.33142857142857141</v>
      </c>
      <c r="M285" s="130" t="s">
        <v>599</v>
      </c>
      <c r="N285" s="362">
        <v>43847</v>
      </c>
      <c r="O285" s="57"/>
      <c r="P285" s="16"/>
      <c r="Q285" s="16"/>
      <c r="R285" s="344" t="s">
        <v>751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6">
        <v>141</v>
      </c>
      <c r="B286" s="207">
        <v>43559</v>
      </c>
      <c r="C286" s="207"/>
      <c r="D286" s="413" t="s">
        <v>345</v>
      </c>
      <c r="E286" s="208" t="s">
        <v>623</v>
      </c>
      <c r="F286" s="208">
        <f>387-14.63</f>
        <v>372.37</v>
      </c>
      <c r="G286" s="208"/>
      <c r="H286" s="208">
        <v>490</v>
      </c>
      <c r="I286" s="232">
        <v>490</v>
      </c>
      <c r="J286" s="141" t="s">
        <v>682</v>
      </c>
      <c r="K286" s="128">
        <f t="shared" si="97"/>
        <v>117.63</v>
      </c>
      <c r="L286" s="129">
        <f t="shared" si="98"/>
        <v>0.31589548030185027</v>
      </c>
      <c r="M286" s="130" t="s">
        <v>599</v>
      </c>
      <c r="N286" s="362">
        <v>43850</v>
      </c>
      <c r="O286" s="57"/>
      <c r="P286" s="16"/>
      <c r="Q286" s="16"/>
      <c r="R286" s="344" t="s">
        <v>751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69">
        <v>142</v>
      </c>
      <c r="B287" s="164">
        <v>43578</v>
      </c>
      <c r="C287" s="164"/>
      <c r="D287" s="165" t="s">
        <v>776</v>
      </c>
      <c r="E287" s="166" t="s">
        <v>600</v>
      </c>
      <c r="F287" s="166">
        <v>220</v>
      </c>
      <c r="G287" s="166"/>
      <c r="H287" s="166">
        <v>127.5</v>
      </c>
      <c r="I287" s="186">
        <v>284</v>
      </c>
      <c r="J287" s="384" t="s">
        <v>3483</v>
      </c>
      <c r="K287" s="134">
        <f t="shared" si="97"/>
        <v>-92.5</v>
      </c>
      <c r="L287" s="135">
        <f t="shared" si="98"/>
        <v>-0.42045454545454547</v>
      </c>
      <c r="M287" s="136" t="s">
        <v>663</v>
      </c>
      <c r="N287" s="137">
        <v>43896</v>
      </c>
      <c r="O287" s="57"/>
      <c r="P287" s="16"/>
      <c r="Q287" s="16"/>
      <c r="R287" s="17" t="s">
        <v>751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6">
        <v>143</v>
      </c>
      <c r="B288" s="207">
        <v>43622</v>
      </c>
      <c r="C288" s="207"/>
      <c r="D288" s="413" t="s">
        <v>496</v>
      </c>
      <c r="E288" s="208" t="s">
        <v>600</v>
      </c>
      <c r="F288" s="208">
        <v>332.8</v>
      </c>
      <c r="G288" s="208"/>
      <c r="H288" s="208">
        <v>405</v>
      </c>
      <c r="I288" s="232">
        <v>419</v>
      </c>
      <c r="J288" s="141" t="s">
        <v>3490</v>
      </c>
      <c r="K288" s="128">
        <f t="shared" ref="K288" si="99">H288-F288</f>
        <v>72.199999999999989</v>
      </c>
      <c r="L288" s="129">
        <f t="shared" ref="L288" si="100">K288/F288</f>
        <v>0.21694711538461534</v>
      </c>
      <c r="M288" s="130" t="s">
        <v>599</v>
      </c>
      <c r="N288" s="362">
        <v>43860</v>
      </c>
      <c r="O288" s="57"/>
      <c r="P288" s="16"/>
      <c r="Q288" s="16"/>
      <c r="R288" s="17" t="s">
        <v>753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144">
        <v>144</v>
      </c>
      <c r="B289" s="143">
        <v>43641</v>
      </c>
      <c r="C289" s="143"/>
      <c r="D289" s="144" t="s">
        <v>139</v>
      </c>
      <c r="E289" s="145" t="s">
        <v>623</v>
      </c>
      <c r="F289" s="146">
        <v>386</v>
      </c>
      <c r="G289" s="147"/>
      <c r="H289" s="147">
        <v>395</v>
      </c>
      <c r="I289" s="147">
        <v>452</v>
      </c>
      <c r="J289" s="170" t="s">
        <v>3405</v>
      </c>
      <c r="K289" s="171">
        <f t="shared" ref="K289" si="101">H289-F289</f>
        <v>9</v>
      </c>
      <c r="L289" s="172">
        <f t="shared" ref="L289" si="102">K289/F289</f>
        <v>2.3316062176165803E-2</v>
      </c>
      <c r="M289" s="173" t="s">
        <v>708</v>
      </c>
      <c r="N289" s="174">
        <v>43868</v>
      </c>
      <c r="O289" s="16"/>
      <c r="P289" s="16"/>
      <c r="Q289" s="16"/>
      <c r="R289" s="17" t="s">
        <v>753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72">
        <v>145</v>
      </c>
      <c r="B290" s="195">
        <v>43707</v>
      </c>
      <c r="C290" s="195"/>
      <c r="D290" s="202" t="s">
        <v>260</v>
      </c>
      <c r="E290" s="199" t="s">
        <v>623</v>
      </c>
      <c r="F290" s="199" t="s">
        <v>755</v>
      </c>
      <c r="G290" s="199"/>
      <c r="H290" s="199"/>
      <c r="I290" s="226">
        <v>190</v>
      </c>
      <c r="J290" s="238" t="s">
        <v>601</v>
      </c>
      <c r="K290" s="228"/>
      <c r="L290" s="229"/>
      <c r="M290" s="358" t="s">
        <v>601</v>
      </c>
      <c r="N290" s="230"/>
      <c r="O290" s="16"/>
      <c r="P290" s="16"/>
      <c r="Q290" s="16"/>
      <c r="R290" s="344" t="s">
        <v>751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6">
        <v>146</v>
      </c>
      <c r="B291" s="207">
        <v>43731</v>
      </c>
      <c r="C291" s="207"/>
      <c r="D291" s="155" t="s">
        <v>440</v>
      </c>
      <c r="E291" s="208" t="s">
        <v>623</v>
      </c>
      <c r="F291" s="208">
        <v>235</v>
      </c>
      <c r="G291" s="208"/>
      <c r="H291" s="208">
        <v>295</v>
      </c>
      <c r="I291" s="232">
        <v>296</v>
      </c>
      <c r="J291" s="141" t="s">
        <v>3147</v>
      </c>
      <c r="K291" s="128">
        <f t="shared" ref="K291" si="103">H291-F291</f>
        <v>60</v>
      </c>
      <c r="L291" s="129">
        <f t="shared" ref="L291" si="104">K291/F291</f>
        <v>0.25531914893617019</v>
      </c>
      <c r="M291" s="130" t="s">
        <v>599</v>
      </c>
      <c r="N291" s="362">
        <v>43844</v>
      </c>
      <c r="O291" s="57"/>
      <c r="P291" s="16"/>
      <c r="Q291" s="16"/>
      <c r="R291" s="17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6">
        <v>147</v>
      </c>
      <c r="B292" s="207">
        <v>43752</v>
      </c>
      <c r="C292" s="207"/>
      <c r="D292" s="155" t="s">
        <v>2977</v>
      </c>
      <c r="E292" s="208" t="s">
        <v>623</v>
      </c>
      <c r="F292" s="208">
        <v>277.5</v>
      </c>
      <c r="G292" s="208"/>
      <c r="H292" s="208">
        <v>333</v>
      </c>
      <c r="I292" s="232">
        <v>333</v>
      </c>
      <c r="J292" s="141" t="s">
        <v>3148</v>
      </c>
      <c r="K292" s="128">
        <f t="shared" ref="K292" si="105">H292-F292</f>
        <v>55.5</v>
      </c>
      <c r="L292" s="129">
        <f t="shared" ref="L292" si="106">K292/F292</f>
        <v>0.2</v>
      </c>
      <c r="M292" s="130" t="s">
        <v>599</v>
      </c>
      <c r="N292" s="362">
        <v>43846</v>
      </c>
      <c r="O292" s="57"/>
      <c r="P292" s="16"/>
      <c r="Q292" s="16"/>
      <c r="R292" s="344" t="s">
        <v>751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6">
        <v>148</v>
      </c>
      <c r="B293" s="207">
        <v>43752</v>
      </c>
      <c r="C293" s="207"/>
      <c r="D293" s="155" t="s">
        <v>2976</v>
      </c>
      <c r="E293" s="208" t="s">
        <v>623</v>
      </c>
      <c r="F293" s="208">
        <v>930</v>
      </c>
      <c r="G293" s="208"/>
      <c r="H293" s="208">
        <v>1165</v>
      </c>
      <c r="I293" s="232">
        <v>1200</v>
      </c>
      <c r="J293" s="141" t="s">
        <v>3150</v>
      </c>
      <c r="K293" s="128">
        <f t="shared" ref="K293" si="107">H293-F293</f>
        <v>235</v>
      </c>
      <c r="L293" s="129">
        <f t="shared" ref="L293" si="108">K293/F293</f>
        <v>0.25268817204301075</v>
      </c>
      <c r="M293" s="130" t="s">
        <v>599</v>
      </c>
      <c r="N293" s="362">
        <v>43847</v>
      </c>
      <c r="O293" s="57"/>
      <c r="P293" s="16"/>
      <c r="Q293" s="16"/>
      <c r="R293" s="344" t="s">
        <v>753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71">
        <v>149</v>
      </c>
      <c r="B294" s="347">
        <v>43753</v>
      </c>
      <c r="C294" s="212"/>
      <c r="D294" s="373" t="s">
        <v>2975</v>
      </c>
      <c r="E294" s="350" t="s">
        <v>623</v>
      </c>
      <c r="F294" s="353">
        <v>111</v>
      </c>
      <c r="G294" s="350"/>
      <c r="H294" s="350"/>
      <c r="I294" s="356">
        <v>141</v>
      </c>
      <c r="J294" s="238" t="s">
        <v>601</v>
      </c>
      <c r="K294" s="238"/>
      <c r="L294" s="123"/>
      <c r="M294" s="361" t="s">
        <v>601</v>
      </c>
      <c r="N294" s="240"/>
      <c r="O294" s="16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6">
        <v>150</v>
      </c>
      <c r="B295" s="207">
        <v>43753</v>
      </c>
      <c r="C295" s="207"/>
      <c r="D295" s="155" t="s">
        <v>2974</v>
      </c>
      <c r="E295" s="208" t="s">
        <v>623</v>
      </c>
      <c r="F295" s="209">
        <v>296</v>
      </c>
      <c r="G295" s="208"/>
      <c r="H295" s="208">
        <v>370</v>
      </c>
      <c r="I295" s="232">
        <v>370</v>
      </c>
      <c r="J295" s="141" t="s">
        <v>682</v>
      </c>
      <c r="K295" s="128">
        <f t="shared" ref="K295" si="109">H295-F295</f>
        <v>74</v>
      </c>
      <c r="L295" s="129">
        <f t="shared" ref="L295" si="110">K295/F295</f>
        <v>0.25</v>
      </c>
      <c r="M295" s="130" t="s">
        <v>599</v>
      </c>
      <c r="N295" s="362">
        <v>43853</v>
      </c>
      <c r="O295" s="57"/>
      <c r="P295" s="16"/>
      <c r="Q295" s="16"/>
      <c r="R295" s="344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372">
        <v>151</v>
      </c>
      <c r="B296" s="211">
        <v>43754</v>
      </c>
      <c r="C296" s="211"/>
      <c r="D296" s="192" t="s">
        <v>2973</v>
      </c>
      <c r="E296" s="349" t="s">
        <v>623</v>
      </c>
      <c r="F296" s="352" t="s">
        <v>2939</v>
      </c>
      <c r="G296" s="349"/>
      <c r="H296" s="349"/>
      <c r="I296" s="355">
        <v>344</v>
      </c>
      <c r="J296" s="238" t="s">
        <v>601</v>
      </c>
      <c r="K296" s="241"/>
      <c r="L296" s="360"/>
      <c r="M296" s="343" t="s">
        <v>601</v>
      </c>
      <c r="N296" s="363"/>
      <c r="O296" s="16"/>
      <c r="P296" s="16"/>
      <c r="Q296" s="16"/>
      <c r="R296" s="344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46">
        <v>152</v>
      </c>
      <c r="B297" s="212">
        <v>43832</v>
      </c>
      <c r="C297" s="212"/>
      <c r="D297" s="216" t="s">
        <v>2253</v>
      </c>
      <c r="E297" s="213" t="s">
        <v>623</v>
      </c>
      <c r="F297" s="214" t="s">
        <v>3135</v>
      </c>
      <c r="G297" s="213"/>
      <c r="H297" s="213"/>
      <c r="I297" s="237">
        <v>590</v>
      </c>
      <c r="J297" s="238" t="s">
        <v>601</v>
      </c>
      <c r="K297" s="238"/>
      <c r="L297" s="123"/>
      <c r="M297" s="343" t="s">
        <v>601</v>
      </c>
      <c r="N297" s="240"/>
      <c r="O297" s="16"/>
      <c r="P297" s="16"/>
      <c r="Q297" s="16"/>
      <c r="R297" s="344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6">
        <v>153</v>
      </c>
      <c r="B298" s="207">
        <v>43966</v>
      </c>
      <c r="C298" s="207"/>
      <c r="D298" s="155" t="s">
        <v>65</v>
      </c>
      <c r="E298" s="208" t="s">
        <v>623</v>
      </c>
      <c r="F298" s="209">
        <v>67.5</v>
      </c>
      <c r="G298" s="208"/>
      <c r="H298" s="208">
        <v>86</v>
      </c>
      <c r="I298" s="232">
        <v>86</v>
      </c>
      <c r="J298" s="141" t="s">
        <v>3628</v>
      </c>
      <c r="K298" s="128">
        <f t="shared" ref="K298" si="111">H298-F298</f>
        <v>18.5</v>
      </c>
      <c r="L298" s="129">
        <f t="shared" ref="L298" si="112">K298/F298</f>
        <v>0.27407407407407408</v>
      </c>
      <c r="M298" s="130" t="s">
        <v>599</v>
      </c>
      <c r="N298" s="362">
        <v>44008</v>
      </c>
      <c r="O298" s="57"/>
      <c r="P298" s="16"/>
      <c r="Q298" s="16"/>
      <c r="R298" s="344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10">
        <v>154</v>
      </c>
      <c r="B299" s="3">
        <v>44035</v>
      </c>
      <c r="C299" s="212"/>
      <c r="D299" s="216" t="s">
        <v>495</v>
      </c>
      <c r="E299" s="213" t="s">
        <v>623</v>
      </c>
      <c r="F299" s="214" t="s">
        <v>3631</v>
      </c>
      <c r="G299" s="213"/>
      <c r="H299" s="213"/>
      <c r="I299" s="237">
        <v>296</v>
      </c>
      <c r="J299" s="238" t="s">
        <v>601</v>
      </c>
      <c r="K299" s="238"/>
      <c r="L299" s="123"/>
      <c r="M299" s="239"/>
      <c r="N299" s="240"/>
      <c r="O299" s="16"/>
      <c r="P299" s="16"/>
      <c r="Q299" s="16"/>
      <c r="R299" s="344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10">
        <v>155</v>
      </c>
      <c r="B300" s="212">
        <v>44092</v>
      </c>
      <c r="C300" s="212"/>
      <c r="D300" s="216" t="s">
        <v>416</v>
      </c>
      <c r="E300" s="213" t="s">
        <v>623</v>
      </c>
      <c r="F300" s="214" t="s">
        <v>3644</v>
      </c>
      <c r="G300" s="213"/>
      <c r="H300" s="213"/>
      <c r="I300" s="237">
        <v>248</v>
      </c>
      <c r="J300" s="238" t="s">
        <v>601</v>
      </c>
      <c r="K300" s="238"/>
      <c r="L300" s="123"/>
      <c r="M300" s="239"/>
      <c r="N300" s="240"/>
      <c r="O300" s="16"/>
      <c r="P300" s="16"/>
      <c r="Q300" s="16"/>
      <c r="R300" s="344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10"/>
      <c r="B301" s="212"/>
      <c r="C301" s="212"/>
      <c r="D301" s="216"/>
      <c r="E301" s="213"/>
      <c r="F301" s="214"/>
      <c r="G301" s="213"/>
      <c r="H301" s="213"/>
      <c r="I301" s="237"/>
      <c r="J301" s="238"/>
      <c r="K301" s="238"/>
      <c r="L301" s="123"/>
      <c r="M301" s="239"/>
      <c r="N301" s="240"/>
      <c r="O301" s="16"/>
      <c r="P301" s="16"/>
      <c r="Q301" s="16"/>
      <c r="R301" s="344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10"/>
      <c r="B302" s="212"/>
      <c r="C302" s="212"/>
      <c r="D302" s="216"/>
      <c r="E302" s="213"/>
      <c r="F302" s="214"/>
      <c r="G302" s="213"/>
      <c r="H302" s="213"/>
      <c r="I302" s="237"/>
      <c r="J302" s="238"/>
      <c r="K302" s="238"/>
      <c r="L302" s="123"/>
      <c r="M302" s="239"/>
      <c r="N302" s="240"/>
      <c r="O302" s="16"/>
      <c r="P302" s="16"/>
      <c r="Q302" s="16"/>
      <c r="R302" s="344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10"/>
      <c r="B303" s="212"/>
      <c r="C303" s="212"/>
      <c r="D303" s="216"/>
      <c r="E303" s="213"/>
      <c r="F303" s="214"/>
      <c r="G303" s="213"/>
      <c r="H303" s="213"/>
      <c r="I303" s="237"/>
      <c r="J303" s="238"/>
      <c r="K303" s="238"/>
      <c r="L303" s="123"/>
      <c r="M303" s="239"/>
      <c r="N303" s="240"/>
      <c r="O303" s="16"/>
      <c r="P303" s="16"/>
      <c r="R303" s="344"/>
    </row>
    <row r="304" spans="1:26">
      <c r="A304" s="210"/>
      <c r="B304" s="212"/>
      <c r="C304" s="212"/>
      <c r="D304" s="216"/>
      <c r="E304" s="213"/>
      <c r="F304" s="214"/>
      <c r="G304" s="213"/>
      <c r="H304" s="213"/>
      <c r="I304" s="237"/>
      <c r="J304" s="238"/>
      <c r="K304" s="238"/>
      <c r="L304" s="123"/>
      <c r="M304" s="239"/>
      <c r="N304" s="240"/>
      <c r="O304" s="16"/>
      <c r="P304" s="16"/>
      <c r="R304" s="344"/>
    </row>
    <row r="305" spans="1:18">
      <c r="A305" s="210"/>
      <c r="B305" s="212"/>
      <c r="C305" s="212"/>
      <c r="D305" s="216"/>
      <c r="E305" s="213"/>
      <c r="F305" s="214"/>
      <c r="G305" s="213"/>
      <c r="H305" s="213"/>
      <c r="I305" s="237"/>
      <c r="J305" s="238"/>
      <c r="K305" s="238"/>
      <c r="L305" s="123"/>
      <c r="M305" s="239"/>
      <c r="N305" s="240"/>
      <c r="O305" s="16"/>
      <c r="P305" s="16"/>
      <c r="R305" s="344"/>
    </row>
    <row r="306" spans="1:18">
      <c r="A306" s="210"/>
      <c r="B306" s="212"/>
      <c r="C306" s="212"/>
      <c r="D306" s="216"/>
      <c r="E306" s="213"/>
      <c r="F306" s="214"/>
      <c r="G306" s="213"/>
      <c r="H306" s="213"/>
      <c r="I306" s="237"/>
      <c r="J306" s="238"/>
      <c r="K306" s="238"/>
      <c r="L306" s="123"/>
      <c r="M306" s="239"/>
      <c r="N306" s="240"/>
      <c r="O306" s="16"/>
      <c r="P306" s="16"/>
      <c r="R306" s="344"/>
    </row>
    <row r="307" spans="1:18">
      <c r="A307" s="210"/>
      <c r="B307" s="212"/>
      <c r="C307" s="212"/>
      <c r="D307" s="216"/>
      <c r="E307" s="213"/>
      <c r="F307" s="214"/>
      <c r="G307" s="213"/>
      <c r="H307" s="213"/>
      <c r="I307" s="237"/>
      <c r="J307" s="238"/>
      <c r="K307" s="238"/>
      <c r="L307" s="123"/>
      <c r="M307" s="239"/>
      <c r="N307" s="240"/>
      <c r="O307" s="16"/>
      <c r="P307" s="16"/>
      <c r="R307" s="344"/>
    </row>
    <row r="308" spans="1:18">
      <c r="A308" s="210"/>
      <c r="B308" s="212"/>
      <c r="C308" s="212"/>
      <c r="D308" s="216"/>
      <c r="E308" s="213"/>
      <c r="F308" s="214"/>
      <c r="G308" s="213"/>
      <c r="H308" s="213"/>
      <c r="I308" s="237"/>
      <c r="J308" s="238"/>
      <c r="K308" s="238"/>
      <c r="L308" s="123"/>
      <c r="M308" s="239"/>
      <c r="N308" s="240"/>
      <c r="O308" s="16"/>
      <c r="R308" s="242"/>
    </row>
    <row r="309" spans="1:18">
      <c r="A309" s="210"/>
      <c r="B309" s="212"/>
      <c r="C309" s="212"/>
      <c r="D309" s="216"/>
      <c r="E309" s="213"/>
      <c r="F309" s="214"/>
      <c r="G309" s="213"/>
      <c r="H309" s="213"/>
      <c r="I309" s="237"/>
      <c r="J309" s="238"/>
      <c r="K309" s="238"/>
      <c r="L309" s="123"/>
      <c r="M309" s="239"/>
      <c r="N309" s="240"/>
      <c r="O309" s="16"/>
      <c r="R309" s="242"/>
    </row>
    <row r="310" spans="1:18">
      <c r="A310" s="210"/>
      <c r="B310" s="212"/>
      <c r="C310" s="212"/>
      <c r="D310" s="216"/>
      <c r="E310" s="213"/>
      <c r="F310" s="214"/>
      <c r="G310" s="213"/>
      <c r="H310" s="213"/>
      <c r="I310" s="237"/>
      <c r="J310" s="238"/>
      <c r="K310" s="238"/>
      <c r="L310" s="123"/>
      <c r="M310" s="239"/>
      <c r="N310" s="240"/>
      <c r="O310" s="16"/>
      <c r="R310" s="242"/>
    </row>
    <row r="311" spans="1:18">
      <c r="A311" s="210"/>
      <c r="B311" s="200" t="s">
        <v>2980</v>
      </c>
      <c r="O311" s="16"/>
      <c r="R311" s="242"/>
    </row>
    <row r="312" spans="1:18">
      <c r="R312" s="242"/>
    </row>
    <row r="313" spans="1:18">
      <c r="R313" s="242"/>
    </row>
    <row r="314" spans="1:18">
      <c r="R314" s="242"/>
    </row>
    <row r="315" spans="1:18">
      <c r="R315" s="242"/>
    </row>
    <row r="316" spans="1:18">
      <c r="R316" s="242"/>
    </row>
    <row r="317" spans="1:18">
      <c r="R317" s="242"/>
    </row>
    <row r="318" spans="1:18">
      <c r="R318" s="242"/>
    </row>
    <row r="328" spans="1:1">
      <c r="A328" s="217"/>
    </row>
    <row r="329" spans="1:1">
      <c r="A329" s="217"/>
    </row>
    <row r="330" spans="1:1">
      <c r="A330" s="213"/>
    </row>
  </sheetData>
  <autoFilter ref="R1:R326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2020-10-16T02:46:21Z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