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F&amp;O)'!$R$1:$R$326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6"/>
  <c r="M15" s="1"/>
  <c r="K15"/>
  <c r="L25"/>
  <c r="K25"/>
  <c r="L85"/>
  <c r="K85"/>
  <c r="L84"/>
  <c r="K84"/>
  <c r="K116"/>
  <c r="M116" s="1"/>
  <c r="K125"/>
  <c r="M125" s="1"/>
  <c r="K124"/>
  <c r="M124" s="1"/>
  <c r="K123"/>
  <c r="M123" s="1"/>
  <c r="K122"/>
  <c r="M122" s="1"/>
  <c r="L24"/>
  <c r="K24"/>
  <c r="L86"/>
  <c r="M86" s="1"/>
  <c r="K86"/>
  <c r="L82"/>
  <c r="K82"/>
  <c r="K119"/>
  <c r="M119" s="1"/>
  <c r="K121"/>
  <c r="M121" s="1"/>
  <c r="K120"/>
  <c r="M120" s="1"/>
  <c r="K117"/>
  <c r="M117" s="1"/>
  <c r="K115"/>
  <c r="M115" s="1"/>
  <c r="K114"/>
  <c r="M114" s="1"/>
  <c r="K113"/>
  <c r="M113" s="1"/>
  <c r="K112"/>
  <c r="M112" s="1"/>
  <c r="K109"/>
  <c r="M109" s="1"/>
  <c r="L81"/>
  <c r="K81"/>
  <c r="L79"/>
  <c r="K79"/>
  <c r="M79" s="1"/>
  <c r="L22"/>
  <c r="K22"/>
  <c r="L46"/>
  <c r="K46"/>
  <c r="L45"/>
  <c r="K45"/>
  <c r="L77"/>
  <c r="K77"/>
  <c r="L78"/>
  <c r="M78" s="1"/>
  <c r="K78"/>
  <c r="L67"/>
  <c r="K67"/>
  <c r="L74"/>
  <c r="K74"/>
  <c r="L75"/>
  <c r="K75"/>
  <c r="L38"/>
  <c r="K38"/>
  <c r="M25" l="1"/>
  <c r="M24"/>
  <c r="M85"/>
  <c r="M77"/>
  <c r="M84"/>
  <c r="M45"/>
  <c r="M67"/>
  <c r="M38"/>
  <c r="M82"/>
  <c r="M81"/>
  <c r="M46"/>
  <c r="M22"/>
  <c r="M75"/>
  <c r="M74"/>
  <c r="K108"/>
  <c r="M108" s="1"/>
  <c r="L68"/>
  <c r="K68"/>
  <c r="L73"/>
  <c r="K73"/>
  <c r="L11"/>
  <c r="K11"/>
  <c r="L20"/>
  <c r="K20"/>
  <c r="L72"/>
  <c r="K72"/>
  <c r="K107"/>
  <c r="M107" s="1"/>
  <c r="L71"/>
  <c r="K71"/>
  <c r="L70"/>
  <c r="K70"/>
  <c r="L69"/>
  <c r="K69"/>
  <c r="L42"/>
  <c r="K42"/>
  <c r="L66"/>
  <c r="K66"/>
  <c r="L41"/>
  <c r="K41"/>
  <c r="L40"/>
  <c r="K40"/>
  <c r="L61"/>
  <c r="K61"/>
  <c r="L62"/>
  <c r="K62"/>
  <c r="K106"/>
  <c r="M106" s="1"/>
  <c r="K102"/>
  <c r="M102" s="1"/>
  <c r="K105"/>
  <c r="M105" s="1"/>
  <c r="K65"/>
  <c r="L65"/>
  <c r="L63"/>
  <c r="K63"/>
  <c r="L64"/>
  <c r="K64"/>
  <c r="L18"/>
  <c r="K18"/>
  <c r="K104"/>
  <c r="M104" s="1"/>
  <c r="K103"/>
  <c r="M103" s="1"/>
  <c r="L17"/>
  <c r="K17"/>
  <c r="L16"/>
  <c r="K16"/>
  <c r="L59"/>
  <c r="K59"/>
  <c r="K101"/>
  <c r="M101" s="1"/>
  <c r="L37"/>
  <c r="K37"/>
  <c r="L36"/>
  <c r="K36"/>
  <c r="M17" l="1"/>
  <c r="M20"/>
  <c r="M73"/>
  <c r="M42"/>
  <c r="M68"/>
  <c r="M71"/>
  <c r="M11"/>
  <c r="M41"/>
  <c r="M72"/>
  <c r="M70"/>
  <c r="M69"/>
  <c r="M40"/>
  <c r="M66"/>
  <c r="M37"/>
  <c r="M16"/>
  <c r="M61"/>
  <c r="M62"/>
  <c r="M36"/>
  <c r="M63"/>
  <c r="M64"/>
  <c r="M59"/>
  <c r="M65"/>
  <c r="M18"/>
  <c r="L60"/>
  <c r="K60"/>
  <c r="K100"/>
  <c r="M100" s="1"/>
  <c r="K99"/>
  <c r="M99" s="1"/>
  <c r="K98"/>
  <c r="M98" s="1"/>
  <c r="L58"/>
  <c r="K58"/>
  <c r="L57"/>
  <c r="K57"/>
  <c r="K308"/>
  <c r="L308" s="1"/>
  <c r="L12"/>
  <c r="K12"/>
  <c r="L14"/>
  <c r="K14"/>
  <c r="M60" l="1"/>
  <c r="M57"/>
  <c r="M58"/>
  <c r="M12"/>
  <c r="M14"/>
  <c r="K318" l="1"/>
  <c r="L318" s="1"/>
  <c r="L10"/>
  <c r="K10"/>
  <c r="M10" l="1"/>
  <c r="H314" l="1"/>
  <c r="K314" l="1"/>
  <c r="L314" s="1"/>
  <c r="K303"/>
  <c r="L303" s="1"/>
  <c r="K293"/>
  <c r="L293" s="1"/>
  <c r="K309" l="1"/>
  <c r="L309" s="1"/>
  <c r="K310" l="1"/>
  <c r="L310" s="1"/>
  <c r="K307" l="1"/>
  <c r="L307" s="1"/>
  <c r="K286"/>
  <c r="L286" s="1"/>
  <c r="K306"/>
  <c r="L306" s="1"/>
  <c r="K305"/>
  <c r="L305" s="1"/>
  <c r="K304"/>
  <c r="L304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4"/>
  <c r="L284" s="1"/>
  <c r="K283"/>
  <c r="L283" s="1"/>
  <c r="F282"/>
  <c r="K282" s="1"/>
  <c r="L282" s="1"/>
  <c r="K281"/>
  <c r="L281" s="1"/>
  <c r="K280"/>
  <c r="L280" s="1"/>
  <c r="K279"/>
  <c r="L279" s="1"/>
  <c r="K278"/>
  <c r="L278" s="1"/>
  <c r="K277"/>
  <c r="L277" s="1"/>
  <c r="F276"/>
  <c r="K276" s="1"/>
  <c r="L276" s="1"/>
  <c r="F275"/>
  <c r="K275" s="1"/>
  <c r="L275" s="1"/>
  <c r="K274"/>
  <c r="L274" s="1"/>
  <c r="F273"/>
  <c r="K273" s="1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5"/>
  <c r="L255" s="1"/>
  <c r="K254"/>
  <c r="L254" s="1"/>
  <c r="F253"/>
  <c r="K253" s="1"/>
  <c r="L253" s="1"/>
  <c r="K252"/>
  <c r="L252" s="1"/>
  <c r="K249"/>
  <c r="L249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3"/>
  <c r="L223" s="1"/>
  <c r="K221"/>
  <c r="L221" s="1"/>
  <c r="K220"/>
  <c r="L220" s="1"/>
  <c r="K219"/>
  <c r="L219" s="1"/>
  <c r="K217"/>
  <c r="L217" s="1"/>
  <c r="K216"/>
  <c r="L216" s="1"/>
  <c r="K215"/>
  <c r="L215" s="1"/>
  <c r="K214"/>
  <c r="K213"/>
  <c r="L213" s="1"/>
  <c r="K212"/>
  <c r="L212" s="1"/>
  <c r="K210"/>
  <c r="L210" s="1"/>
  <c r="K209"/>
  <c r="L209" s="1"/>
  <c r="K208"/>
  <c r="L208" s="1"/>
  <c r="K207"/>
  <c r="L207" s="1"/>
  <c r="K206"/>
  <c r="L206" s="1"/>
  <c r="F205"/>
  <c r="K205" s="1"/>
  <c r="L205" s="1"/>
  <c r="H204"/>
  <c r="K204" s="1"/>
  <c r="L204" s="1"/>
  <c r="K201"/>
  <c r="L201" s="1"/>
  <c r="K200"/>
  <c r="L200" s="1"/>
  <c r="K199"/>
  <c r="L199" s="1"/>
  <c r="K198"/>
  <c r="L198" s="1"/>
  <c r="K197"/>
  <c r="L197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H170"/>
  <c r="K170" s="1"/>
  <c r="L170" s="1"/>
  <c r="F169"/>
  <c r="K169" s="1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M7"/>
  <c r="D7" i="5"/>
  <c r="K6" i="4"/>
  <c r="K6" i="3"/>
  <c r="L6" i="2"/>
</calcChain>
</file>

<file path=xl/sharedStrings.xml><?xml version="1.0" encoding="utf-8"?>
<sst xmlns="http://schemas.openxmlformats.org/spreadsheetml/2006/main" count="3580" uniqueCount="1277">
  <si>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</si>
  <si>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</si>
  <si>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</si>
  <si>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</si>
  <si>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</si>
  <si>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</si>
  <si>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</si>
  <si>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</si>
  <si>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</si>
  <si>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</si>
  <si>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</si>
  <si>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</si>
  <si>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</si>
  <si>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</si>
  <si>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</si>
  <si>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</si>
  <si>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</si>
  <si>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</si>
  <si>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</si>
  <si>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</si>
  <si>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</si>
  <si>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</si>
  <si>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</si>
  <si>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</si>
  <si>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</si>
  <si>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</si>
  <si>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</si>
  <si>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</si>
  <si>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</si>
  <si>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</si>
  <si>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</si>
  <si>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</si>
  <si>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</si>
  <si>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</si>
  <si>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</si>
  <si>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</si>
  <si>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</si>
  <si>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</si>
  <si>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</si>
  <si>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</si>
  <si>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</si>
  <si>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</si>
  <si>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</si>
  <si>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</si>
  <si>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</si>
  <si>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</si>
  <si>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</si>
  <si>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</si>
  <si>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</si>
  <si>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</si>
  <si>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</si>
  <si>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</si>
  <si>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</si>
  <si>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</si>
  <si>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</si>
  <si>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</si>
  <si>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</si>
  <si>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</si>
  <si>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</si>
  <si>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</si>
  <si>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</si>
  <si>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</si>
  <si>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</si>
  <si>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</si>
  <si>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</si>
  <si>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</si>
  <si>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</si>
  <si>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</si>
  <si>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</si>
  <si>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</si>
  <si>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</si>
  <si>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</si>
  <si>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</si>
  <si>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</si>
  <si>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</si>
  <si>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</si>
  <si>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</si>
  <si>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</si>
  <si>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</si>
  <si>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</si>
  <si>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</si>
  <si>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</si>
  <si>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</si>
  <si>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</si>
  <si>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</si>
  <si>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</si>
  <si>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</si>
  <si>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</si>
  <si>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</si>
  <si>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</si>
  <si>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</si>
  <si>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</si>
  <si>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</si>
  <si>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</si>
  <si>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</si>
  <si>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</si>
  <si>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</si>
  <si>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</si>
  <si>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</si>
  <si>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</si>
  <si>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</si>
  <si>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</si>
  <si>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</si>
  <si>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</si>
  <si>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</si>
  <si>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</si>
  <si>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</si>
  <si>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</si>
  <si>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</si>
  <si>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</si>
  <si>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</si>
  <si>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</si>
  <si>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</si>
  <si>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</si>
  <si>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</si>
  <si>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</si>
  <si>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</si>
  <si>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</si>
  <si>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</si>
  <si>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</si>
  <si>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</si>
  <si>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</si>
  <si>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</si>
  <si>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</si>
  <si>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</si>
  <si>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</si>
  <si>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</si>
  <si>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</si>
  <si>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</si>
  <si>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</si>
  <si>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</si>
  <si>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</si>
  <si>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</si>
  <si>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</si>
  <si>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</si>
  <si>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</si>
  <si>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</si>
  <si>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</si>
  <si>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</si>
  <si>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</si>
  <si>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</si>
  <si>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</si>
  <si>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</si>
  <si>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</si>
  <si>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</si>
  <si>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</si>
  <si>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</si>
  <si>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</si>
  <si>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</si>
  <si>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</si>
  <si>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</si>
  <si>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</si>
  <si>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</si>
  <si>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</si>
  <si>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</si>
  <si>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</si>
  <si>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</si>
  <si>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</si>
  <si>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</si>
  <si>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</si>
  <si>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</si>
  <si>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</si>
  <si>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</si>
  <si>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</si>
  <si>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</si>
  <si>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</si>
  <si>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</si>
  <si>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</si>
  <si>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</si>
  <si>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</si>
  <si>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</si>
  <si>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</si>
  <si>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</si>
  <si>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</si>
  <si>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</si>
  <si>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</si>
  <si>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</si>
  <si>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</si>
  <si>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</si>
  <si>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</si>
  <si>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</si>
  <si>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</si>
  <si>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</si>
  <si>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</si>
  <si>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</si>
  <si>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</si>
  <si>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</si>
  <si>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</si>
  <si>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</si>
  <si>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</si>
  <si>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</si>
  <si>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</si>
  <si>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</si>
  <si>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</si>
  <si>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</si>
  <si>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</si>
  <si>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</si>
  <si>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</si>
  <si>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</si>
  <si>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</si>
  <si>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</si>
  <si>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</si>
  <si>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</si>
  <si>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</si>
  <si>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</si>
  <si>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</si>
  <si>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</si>
  <si>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</si>
  <si>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</si>
  <si>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</si>
  <si>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</si>
  <si>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</si>
  <si>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</si>
  <si>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</si>
  <si>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</si>
  <si>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</si>
  <si>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</si>
  <si>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</si>
  <si>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</si>
  <si>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</si>
  <si>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</si>
  <si>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</si>
  <si>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</si>
  <si>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</si>
  <si>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</si>
  <si>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</si>
  <si>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</si>
  <si>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</si>
  <si>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</si>
  <si>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</si>
  <si>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</si>
  <si>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</si>
  <si>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</si>
  <si>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</si>
  <si>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</si>
  <si>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</si>
  <si>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</si>
  <si>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</si>
  <si>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</si>
  <si>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</si>
  <si>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</si>
  <si>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</si>
  <si>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</si>
  <si>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</si>
  <si>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</si>
  <si>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</si>
  <si>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</si>
  <si>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</si>
  <si>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</si>
  <si>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</si>
  <si>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</si>
  <si>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</si>
  <si>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</si>
  <si>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</si>
  <si>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</si>
  <si>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</si>
  <si>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</si>
  <si>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</si>
  <si>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</si>
  <si>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</si>
  <si>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</si>
  <si>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</si>
  <si>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</si>
  <si>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</si>
  <si>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</si>
  <si>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</si>
  <si>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</si>
  <si>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</si>
  <si>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</si>
  <si>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</si>
  <si>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</si>
  <si>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</si>
  <si>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</si>
  <si>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</si>
  <si>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</si>
  <si>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</si>
  <si>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</si>
  <si>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</si>
  <si>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</si>
  <si>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</si>
  <si>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</si>
  <si>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</si>
  <si>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</si>
  <si>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</si>
  <si>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</si>
  <si>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</si>
  <si>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</si>
  <si>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</si>
  <si>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</si>
  <si>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</si>
  <si>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</si>
  <si>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</si>
  <si>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</si>
  <si>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</si>
  <si>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</si>
  <si>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</si>
  <si>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</si>
  <si>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</si>
  <si>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</si>
  <si>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</si>
  <si>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</si>
  <si>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</si>
  <si>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</si>
  <si>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</si>
  <si>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</si>
  <si>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</si>
  <si>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</si>
  <si>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</si>
  <si>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</si>
  <si>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</si>
  <si>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</si>
  <si>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</si>
  <si>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</si>
  <si>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</si>
  <si>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</si>
  <si>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</si>
  <si>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</si>
  <si>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</si>
  <si>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</si>
  <si>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</si>
  <si>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</si>
  <si>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</si>
  <si>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</si>
  <si>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</si>
  <si>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</si>
  <si>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</si>
  <si>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</si>
  <si>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</si>
  <si>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</si>
  <si>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</si>
  <si>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</si>
  <si>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</si>
  <si>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</si>
  <si>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</si>
  <si>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</si>
  <si>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</si>
  <si>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</si>
  <si>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</si>
  <si>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</si>
  <si>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</si>
  <si>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</si>
  <si>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</si>
  <si>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</si>
  <si>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</si>
  <si>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</si>
  <si>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</si>
  <si>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</si>
  <si>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</si>
  <si>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</si>
  <si>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</si>
  <si>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</si>
  <si>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</si>
  <si>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</si>
  <si>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</si>
  <si>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</si>
  <si>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</si>
  <si>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</si>
  <si>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</si>
  <si>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</si>
  <si>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</si>
  <si>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</si>
  <si>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</si>
  <si>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</si>
  <si>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</si>
  <si>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</si>
  <si>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</si>
  <si>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</si>
  <si>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</si>
  <si>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</si>
  <si>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</si>
  <si>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</si>
  <si>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</si>
  <si>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</si>
  <si>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</si>
  <si>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</si>
  <si>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</si>
  <si>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</si>
  <si>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</si>
  <si>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</si>
  <si>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</si>
  <si>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</si>
  <si>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</si>
  <si>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</si>
  <si>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</si>
  <si>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</si>
  <si>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</si>
  <si>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</si>
  <si>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</si>
  <si>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</si>
  <si>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</si>
  <si>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</si>
  <si>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</si>
  <si>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</si>
  <si>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</si>
  <si>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</si>
  <si>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</si>
  <si>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</si>
  <si>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</si>
  <si>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</si>
  <si>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</si>
  <si>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</si>
  <si>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</si>
  <si>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</si>
  <si>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</si>
  <si>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</si>
  <si>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</si>
  <si>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</si>
  <si>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</si>
  <si>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</si>
  <si>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</si>
  <si>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</si>
  <si>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</si>
  <si>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</si>
  <si>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</si>
  <si>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</si>
  <si>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</si>
  <si>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</si>
  <si>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</si>
  <si>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</si>
  <si>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</si>
  <si>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</si>
  <si>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</si>
  <si>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</si>
  <si>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</si>
  <si>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</si>
  <si>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</si>
  <si>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</si>
  <si>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</si>
  <si>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</si>
  <si>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</si>
  <si>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</si>
  <si>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</si>
  <si>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</si>
  <si>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</si>
  <si>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</si>
  <si>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</si>
  <si>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</si>
  <si>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</si>
  <si>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</si>
  <si>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</si>
  <si>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</si>
  <si>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</si>
  <si>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</si>
  <si>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</si>
  <si>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</si>
  <si>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</si>
  <si>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</si>
  <si>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</si>
  <si>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</si>
  <si>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</si>
  <si>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</si>
  <si>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</si>
  <si>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</si>
  <si>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</si>
  <si>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</si>
  <si>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</si>
  <si>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</si>
  <si>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</si>
  <si>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</si>
  <si>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</si>
  <si>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</si>
  <si>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</si>
  <si>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</si>
  <si>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</si>
  <si>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</si>
  <si>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</si>
  <si>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</si>
  <si>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</si>
  <si>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</si>
  <si>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</si>
  <si>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</si>
  <si>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</si>
  <si>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</si>
  <si>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</si>
  <si>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</si>
  <si>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</si>
  <si>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</si>
  <si>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</si>
  <si>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</si>
  <si>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</si>
  <si>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</si>
  <si>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</si>
  <si>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</si>
  <si>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</si>
  <si>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</si>
  <si>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</si>
  <si>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</si>
  <si>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</si>
  <si>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</si>
  <si>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</si>
  <si>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</si>
  <si>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</si>
  <si>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</si>
  <si>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</si>
  <si>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</si>
  <si>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</si>
  <si>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</si>
  <si>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</si>
  <si>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</si>
  <si>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</si>
  <si>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</si>
  <si>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</si>
  <si>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</si>
  <si>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</si>
  <si>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</si>
  <si>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</si>
  <si>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</si>
  <si>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</si>
  <si>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</si>
  <si>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</si>
  <si>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</si>
  <si>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</si>
  <si>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</si>
  <si>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</si>
  <si>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</si>
  <si>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</si>
  <si>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</si>
  <si>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</si>
  <si>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</si>
  <si>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</si>
  <si>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</si>
  <si>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</si>
  <si>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</si>
  <si>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</si>
  <si>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</si>
  <si>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</si>
  <si>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</si>
  <si>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</si>
  <si>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</si>
  <si>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</si>
  <si>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</si>
  <si>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</si>
  <si>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</si>
  <si>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</si>
  <si>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</si>
  <si>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</si>
  <si>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</si>
  <si>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</si>
  <si>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</si>
  <si>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</si>
  <si>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</si>
  <si>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</si>
  <si>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</si>
  <si>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</si>
  <si>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</si>
  <si>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</si>
  <si>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</si>
  <si>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</si>
  <si>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</si>
  <si>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</si>
  <si>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</si>
  <si>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</si>
  <si>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</si>
  <si>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</si>
  <si>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</si>
  <si>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</si>
  <si>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</si>
  <si>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</si>
  <si>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</si>
  <si>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</si>
  <si>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</si>
  <si>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</si>
  <si>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</si>
  <si>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</si>
  <si>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</si>
  <si>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</si>
  <si>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</si>
  <si>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</si>
  <si>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</si>
  <si>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</si>
  <si>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</si>
  <si>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</si>
  <si>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</si>
  <si>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</si>
  <si>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</si>
  <si>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</si>
  <si>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</si>
  <si>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</si>
  <si>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</si>
  <si>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</si>
  <si>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</si>
  <si>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</si>
  <si>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</si>
  <si>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</si>
  <si>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</si>
  <si>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</si>
  <si>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</si>
  <si>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</si>
  <si>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</si>
  <si>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</si>
  <si>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</si>
  <si>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</si>
  <si>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</si>
  <si>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</si>
  <si>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</si>
  <si>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</si>
  <si>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</si>
  <si>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</si>
  <si>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</si>
  <si>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</si>
  <si>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</si>
  <si>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</si>
  <si>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</si>
  <si>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</si>
  <si>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</si>
  <si>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</si>
  <si>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</si>
  <si>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</si>
  <si>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</si>
  <si>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</si>
  <si>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</si>
  <si>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</si>
  <si>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</si>
  <si>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</si>
  <si>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</si>
  <si>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</si>
  <si>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</si>
  <si>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</si>
  <si>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</si>
  <si>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</si>
  <si>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</si>
  <si>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</si>
  <si>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</si>
  <si>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</si>
  <si>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</si>
  <si>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</si>
  <si>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</si>
  <si>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</si>
  <si>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</si>
  <si>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</si>
  <si>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</si>
  <si>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</si>
  <si>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</si>
  <si>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</si>
  <si>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</si>
  <si>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</si>
  <si>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</si>
  <si>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</si>
  <si>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</si>
  <si>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</si>
  <si>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</si>
  <si>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</si>
  <si>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</si>
  <si>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</si>
  <si>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</si>
  <si>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</si>
  <si>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</si>
  <si>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</si>
  <si>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</si>
  <si>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</si>
  <si>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</si>
  <si>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</si>
  <si>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</si>
  <si>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</si>
  <si>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</si>
  <si>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</si>
  <si>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</si>
  <si>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</si>
  <si>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</si>
  <si>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</si>
  <si>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</si>
  <si>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</si>
  <si>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</si>
  <si>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</si>
  <si>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</si>
  <si>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</si>
  <si>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</si>
  <si>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</si>
  <si>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</si>
  <si>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</si>
  <si>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</si>
  <si>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</si>
  <si>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</si>
  <si>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</si>
  <si>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</si>
  <si>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</si>
  <si>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</si>
  <si>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</si>
  <si>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</si>
  <si>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</si>
  <si>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</si>
  <si>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</si>
  <si>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</si>
  <si>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</si>
  <si>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</si>
  <si>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</si>
  <si>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</si>
  <si>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</si>
  <si>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</si>
  <si>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</si>
  <si>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</si>
  <si>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</si>
  <si>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</si>
  <si>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</si>
  <si>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</si>
  <si>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</si>
  <si>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</si>
  <si>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</si>
  <si>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</si>
  <si>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</si>
  <si>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</si>
  <si>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</si>
  <si>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</si>
  <si>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</si>
  <si>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</si>
  <si>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</si>
  <si>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</si>
  <si>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</si>
  <si>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</si>
  <si>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</si>
  <si>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</si>
  <si>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</si>
  <si>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</si>
  <si>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</si>
  <si>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</si>
  <si>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</si>
  <si>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</si>
  <si>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</si>
  <si>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</si>
  <si>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</si>
  <si>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</si>
  <si>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</si>
  <si>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</si>
  <si>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</si>
  <si>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</si>
  <si>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</si>
  <si>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</si>
  <si>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</si>
  <si>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</si>
  <si>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</si>
  <si>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</si>
  <si>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</si>
  <si>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</si>
  <si>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</si>
  <si>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</si>
  <si>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</si>
  <si>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</si>
  <si>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</si>
  <si>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</si>
  <si>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</si>
  <si>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</si>
  <si>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</si>
  <si>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</si>
  <si>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</si>
  <si>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</si>
  <si>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</si>
  <si>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</si>
  <si>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</si>
  <si>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</si>
  <si>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</si>
  <si>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</si>
  <si>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</si>
  <si>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</si>
  <si>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</si>
  <si>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</si>
  <si>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</si>
  <si>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</si>
  <si>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</si>
  <si>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</si>
  <si>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</si>
  <si>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</si>
  <si>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</si>
  <si>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</si>
  <si>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</si>
  <si>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</si>
  <si>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</si>
  <si>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</si>
  <si>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</si>
  <si>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</si>
  <si>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</si>
  <si>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</si>
  <si>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</si>
  <si>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</si>
  <si>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</si>
  <si>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</si>
  <si>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</si>
  <si>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</si>
  <si>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</si>
  <si>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</si>
  <si>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</si>
  <si>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</si>
  <si>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</si>
  <si>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</si>
  <si>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</si>
  <si>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</si>
  <si>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</si>
  <si>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</si>
  <si>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</si>
  <si>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</si>
  <si>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</si>
  <si>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</si>
  <si>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</si>
  <si>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</si>
  <si>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</si>
  <si>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</si>
  <si>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</si>
  <si>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</si>
  <si>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</si>
  <si>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</si>
  <si>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</si>
  <si>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</si>
  <si>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</si>
  <si>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</si>
  <si>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</si>
  <si>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</si>
  <si>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</si>
  <si>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</si>
  <si>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</si>
  <si>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</si>
  <si>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</si>
  <si>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</si>
  <si>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</si>
  <si>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</si>
  <si>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</si>
  <si>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</si>
  <si>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</si>
  <si>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</si>
  <si>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</si>
  <si>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</si>
  <si>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</si>
  <si>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</si>
  <si>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</si>
  <si>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</si>
  <si>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</si>
  <si>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</si>
  <si>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</si>
  <si>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</si>
  <si>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</si>
  <si>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</si>
  <si>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</si>
  <si>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</si>
  <si>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</si>
  <si>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</si>
  <si>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</si>
  <si>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</si>
  <si>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</si>
  <si>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</si>
  <si>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</si>
  <si>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</si>
  <si>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</si>
  <si>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</si>
  <si>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</si>
  <si>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</si>
  <si>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</si>
  <si>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</si>
  <si>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</si>
  <si>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</si>
  <si>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</si>
  <si>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</si>
  <si>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</si>
  <si>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</si>
  <si>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</si>
  <si>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</si>
  <si>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</si>
  <si>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</si>
  <si>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</si>
  <si>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</si>
  <si>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</si>
  <si>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</si>
  <si>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</si>
  <si>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</si>
  <si>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</si>
  <si>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</si>
  <si>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</si>
  <si>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</si>
  <si>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</si>
  <si>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</si>
  <si>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</si>
  <si>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Part profit of Rs.77.5/-</t>
  </si>
  <si>
    <t>GRAVITON RESEARCH CAPITAL LLP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</si>
  <si>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</si>
  <si>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</si>
  <si>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</si>
  <si>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</si>
  <si>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</si>
  <si>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</si>
  <si>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</si>
  <si>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</si>
  <si>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</si>
  <si>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</si>
  <si>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</si>
  <si>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</si>
  <si>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</si>
  <si>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</si>
  <si>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</si>
  <si>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</si>
  <si>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</si>
  <si>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</si>
  <si>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</si>
  <si>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</si>
  <si>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MINDAIND</t>
  </si>
  <si>
    <t>890-895</t>
  </si>
  <si>
    <t>CONCOR SEP FUT</t>
  </si>
  <si>
    <t>715-720</t>
  </si>
  <si>
    <t>HDFCAMC SEPT FUT</t>
  </si>
  <si>
    <t>2140-2180</t>
  </si>
  <si>
    <t>377-379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</si>
  <si>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</si>
  <si>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</si>
  <si>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</si>
  <si>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</si>
  <si>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</si>
  <si>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</si>
  <si>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</si>
  <si>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</si>
  <si>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</si>
  <si>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</si>
  <si>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</si>
  <si>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</si>
  <si>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</si>
  <si>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</si>
  <si>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</si>
  <si>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</si>
  <si>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</si>
  <si>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</si>
  <si>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</si>
  <si>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</si>
  <si>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</si>
  <si>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</si>
  <si>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</si>
  <si>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</si>
  <si>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</si>
  <si>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</si>
  <si>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</si>
  <si>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SKSE SECURITIES LTD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</si>
  <si>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</si>
  <si>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</si>
  <si>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</si>
  <si>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</si>
  <si>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</si>
  <si>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</si>
  <si>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</si>
  <si>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</si>
  <si>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</si>
  <si>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</si>
  <si>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</si>
  <si>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</si>
  <si>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MANSI SHARE &amp; STOCK ADVISORS PRIVATE LIMITED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</si>
  <si>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</si>
  <si>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</si>
  <si>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</si>
  <si>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</si>
  <si>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</si>
  <si>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</si>
  <si>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</si>
  <si>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</si>
  <si>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</si>
  <si>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</si>
  <si>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</si>
  <si>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1990-2000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</si>
  <si>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</si>
  <si>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</si>
  <si>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</si>
  <si>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</si>
  <si>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</si>
  <si>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</si>
  <si>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</si>
  <si>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</si>
  <si>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</si>
  <si>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</si>
  <si>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</si>
  <si>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</si>
  <si>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YUGA STOCKS AND COMMODITIES PRIVATE LIMITED  .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</si>
  <si>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</si>
  <si>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</si>
  <si>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</si>
  <si>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</si>
  <si>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</si>
  <si>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</si>
  <si>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</si>
  <si>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</si>
  <si>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70.5-71.5</t>
  </si>
  <si>
    <t>80-82</t>
  </si>
  <si>
    <t>Loss of Rs 6/-</t>
  </si>
  <si>
    <t>TTIL</t>
  </si>
  <si>
    <t>Profit of Rs.262.5/-</t>
  </si>
  <si>
    <t>Profit of Rs 34/-</t>
  </si>
  <si>
    <t>560-568</t>
  </si>
  <si>
    <t>241-243</t>
  </si>
  <si>
    <t>NNM SECURITIES PVT LTD</t>
  </si>
  <si>
    <t>2050-2150</t>
  </si>
  <si>
    <t>1400-1430</t>
  </si>
  <si>
    <t>1550-1650</t>
  </si>
  <si>
    <t>205-215</t>
  </si>
  <si>
    <t>ACC SEPT FUT</t>
  </si>
  <si>
    <t>2360-2320</t>
  </si>
  <si>
    <t>Loss of Rs 45/-</t>
  </si>
  <si>
    <t>Profit of Rs 5.5/-</t>
  </si>
  <si>
    <t>2590-2600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</si>
  <si>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</si>
  <si>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</si>
  <si>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</si>
  <si>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</si>
  <si>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</si>
  <si>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</si>
  <si>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</si>
  <si>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</si>
  <si>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</si>
  <si>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12-13.0</t>
  </si>
  <si>
    <t>7.50-8.0</t>
  </si>
  <si>
    <t>NEXT ORBIT VENTURES FUND</t>
  </si>
  <si>
    <t>BRANDBUCKT</t>
  </si>
  <si>
    <t>OLATECH</t>
  </si>
  <si>
    <t>ROLCOEN</t>
  </si>
  <si>
    <t>SCANDENT</t>
  </si>
  <si>
    <t>AJAY RAMESHCHANDRA VAKHARIA</t>
  </si>
  <si>
    <t>MUTHOOTCAP</t>
  </si>
  <si>
    <t>Muthoot Cap Serv Ltd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</si>
  <si>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</si>
  <si>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</si>
  <si>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</si>
  <si>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</si>
  <si>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</si>
  <si>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</si>
  <si>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</si>
  <si>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</si>
  <si>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</si>
  <si>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</si>
  <si>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547-549</t>
  </si>
  <si>
    <t>565-575</t>
  </si>
  <si>
    <t>980-990</t>
  </si>
  <si>
    <t>797-801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</si>
  <si>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</si>
  <si>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</si>
  <si>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</si>
  <si>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</si>
  <si>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</si>
  <si>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</si>
  <si>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</si>
  <si>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</si>
  <si>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</si>
  <si>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SHAIBAL GHOSH</t>
  </si>
  <si>
    <t>DECIPHER</t>
  </si>
  <si>
    <t>BP EQUITIES PVT. LTD.</t>
  </si>
  <si>
    <t>JANAKIRAM AJJARAPU</t>
  </si>
  <si>
    <t>SOFCOM</t>
  </si>
  <si>
    <t>KISHORE MEHTA</t>
  </si>
  <si>
    <t>THINKINK</t>
  </si>
  <si>
    <t>VEERHEALTH</t>
  </si>
  <si>
    <t>RISHABH FINTRADE LIMITED</t>
  </si>
  <si>
    <t>AJOONI</t>
  </si>
  <si>
    <t>Ajooni Biotech Limited</t>
  </si>
  <si>
    <t>AMIT BABULAL KHALAS</t>
  </si>
  <si>
    <t>GAYAPROJ</t>
  </si>
  <si>
    <t>Gayatri Projects Ltd</t>
  </si>
  <si>
    <t>PARTH INFIN BROKERS PVT LTD</t>
  </si>
  <si>
    <t>TOPGAIN FINANCE PRIVATE LIMITED</t>
  </si>
  <si>
    <t>Loss of Rs 19/-</t>
  </si>
  <si>
    <t>Profit of Rs.1.25/-</t>
  </si>
  <si>
    <t>Loss of Rs.14/-</t>
  </si>
  <si>
    <t>Profit of Rs.2/-</t>
  </si>
  <si>
    <t>Profit of Rs.3.25/-</t>
  </si>
  <si>
    <t>OBEROIRLTY 1140 CE SEP</t>
  </si>
  <si>
    <t>30-35</t>
  </si>
  <si>
    <t>Profit of Rs.3.5/-</t>
  </si>
  <si>
    <t xml:space="preserve">INFY 1500 CE SEP </t>
  </si>
  <si>
    <t>25-27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</si>
  <si>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</si>
  <si>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</si>
  <si>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</si>
  <si>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</si>
  <si>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</si>
  <si>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</si>
  <si>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</si>
  <si>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</si>
  <si>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1633-1637</t>
  </si>
  <si>
    <t>1680-1700</t>
  </si>
  <si>
    <t xml:space="preserve">TATASTEEL SEPT FUT </t>
  </si>
  <si>
    <t>GUJGASLTD SEPT FUT</t>
  </si>
  <si>
    <t>525-535</t>
  </si>
  <si>
    <t>115-117</t>
  </si>
  <si>
    <t>BEL SEPT FUT</t>
  </si>
  <si>
    <t xml:space="preserve">COLPAL SEPT FUT </t>
  </si>
  <si>
    <t>Profit of Rs.25.5/-</t>
  </si>
  <si>
    <t>AMITINT</t>
  </si>
  <si>
    <t>CHETNA SHAH</t>
  </si>
  <si>
    <t>KAVITA MAYANK VARIA</t>
  </si>
  <si>
    <t>SETU SECURITIES PVT LTD</t>
  </si>
  <si>
    <t>VIVEKSAWHNEY</t>
  </si>
  <si>
    <t>ZENAB AIYUB YACOOBALI</t>
  </si>
  <si>
    <t>DPL</t>
  </si>
  <si>
    <t>EARUM</t>
  </si>
  <si>
    <t>ANKITA VISHAL SHAH</t>
  </si>
  <si>
    <t>NIRMLABEN SANJAYBHAI PARMAR</t>
  </si>
  <si>
    <t>PALMJEWELS</t>
  </si>
  <si>
    <t>YACOOBALI AIYUB MOHAMMED</t>
  </si>
  <si>
    <t>PANTH</t>
  </si>
  <si>
    <t>GAUTAM MOHAN DESHPANDE</t>
  </si>
  <si>
    <t>STARHFL</t>
  </si>
  <si>
    <t>ANIL KUMAR JAIN</t>
  </si>
  <si>
    <t>AMEYA</t>
  </si>
  <si>
    <t>Ameya Precision Eng Ltd</t>
  </si>
  <si>
    <t>XTX MARKETS LLP</t>
  </si>
  <si>
    <t>HRTI PRIVATE LIMITED</t>
  </si>
  <si>
    <t>NK SECURITIES RESEARCH PRIVATE LIMITED</t>
  </si>
  <si>
    <t>VEENA RAJESH SHAH</t>
  </si>
  <si>
    <t>JFLLIFE</t>
  </si>
  <si>
    <t>JFL Life Sciences Limited</t>
  </si>
  <si>
    <t>ORIENTHOT</t>
  </si>
  <si>
    <t>Oriental Hotels Ltd</t>
  </si>
  <si>
    <t>Part profit of Rs.9.5/-</t>
  </si>
  <si>
    <t>NIFTY 18050 PE 15-SEP</t>
  </si>
  <si>
    <t>90-120</t>
  </si>
  <si>
    <t>BANKNIFTY 41300 CE 15-SEP</t>
  </si>
  <si>
    <t>250-330</t>
  </si>
  <si>
    <t>Profit of Rs.50/-</t>
  </si>
  <si>
    <t>70-80</t>
  </si>
  <si>
    <t>Profit of Rs.11.5/-</t>
  </si>
  <si>
    <t>Profit of Rs.2.5/-</t>
  </si>
  <si>
    <t>Profit of Rs.39/-</t>
  </si>
  <si>
    <t>Loss of Rs 2.75/-</t>
  </si>
  <si>
    <t>Profit of Rs 8/-</t>
  </si>
  <si>
    <t>370-390</t>
  </si>
  <si>
    <t>Part profit of Rs.12.5/-</t>
  </si>
  <si>
    <t>155-157</t>
  </si>
  <si>
    <t>Part profit of Rs.10/-</t>
  </si>
  <si>
    <t>ABHICAP</t>
  </si>
  <si>
    <t>ANAND RATHI GLOBAL FINANCE LTD</t>
  </si>
  <si>
    <t>SURESHPRASAD KAILASHPRASAD CHOKHANI</t>
  </si>
  <si>
    <t>ALAN SCOTT</t>
  </si>
  <si>
    <t>BRIDGESE</t>
  </si>
  <si>
    <t>PARESH SUBHASH CHORDIYA</t>
  </si>
  <si>
    <t>KULDEEPSINGH</t>
  </si>
  <si>
    <t>BHAVISHYA ECOMMERCE PRIVATE LIMITED</t>
  </si>
  <si>
    <t>SUSHANT MOHAN LAL</t>
  </si>
  <si>
    <t>CHETAN RASIKLAL SHAH</t>
  </si>
  <si>
    <t>MAYANKAGRAWAL</t>
  </si>
  <si>
    <t>BP COMTRADE PRIVATE LIMITED</t>
  </si>
  <si>
    <t>EIGHTY</t>
  </si>
  <si>
    <t>EKENNIS</t>
  </si>
  <si>
    <t>RAMESH KUMAR JAIN</t>
  </si>
  <si>
    <t>DARSHAN TRADING COMPANY</t>
  </si>
  <si>
    <t>ETT</t>
  </si>
  <si>
    <t>SATVINDER KAUR</t>
  </si>
  <si>
    <t>ARORA SANJAY</t>
  </si>
  <si>
    <t>DEVAL BIMAL SHAH</t>
  </si>
  <si>
    <t>HELI JATIN SHAH</t>
  </si>
  <si>
    <t>GOEL</t>
  </si>
  <si>
    <t>PIYUSH SECURITIES PVT LTD</t>
  </si>
  <si>
    <t>HCKKVENTURE</t>
  </si>
  <si>
    <t>ATUL CHIMANLAL CHOKSHI</t>
  </si>
  <si>
    <t>RUZBEH DHUN PATEL</t>
  </si>
  <si>
    <t>JAYESH BALVANTRAI DOSHI HUF</t>
  </si>
  <si>
    <t>JAYESH BALVANTRAI DOSHI</t>
  </si>
  <si>
    <t>JASMIN BALVANTRAI DOSHI</t>
  </si>
  <si>
    <t>KUNAL AMIT MAHESHWARI</t>
  </si>
  <si>
    <t>JETMALL</t>
  </si>
  <si>
    <t>RAM KUMAR SHEOKAND</t>
  </si>
  <si>
    <t>KANDY KHERA</t>
  </si>
  <si>
    <t>KUSHBU LODHA</t>
  </si>
  <si>
    <t>JONJUA</t>
  </si>
  <si>
    <t>SURINEEDI PADMASRI</t>
  </si>
  <si>
    <t>KARNAVATI</t>
  </si>
  <si>
    <t>SANJAYKUMAR JIVANBHAI BHATIYA</t>
  </si>
  <si>
    <t>ASHOKKUMAR PANNALAL LAVTI</t>
  </si>
  <si>
    <t>LLFICL</t>
  </si>
  <si>
    <t>MIL</t>
  </si>
  <si>
    <t>DIPAK MATHURBHAI SALVI</t>
  </si>
  <si>
    <t>NATURAL</t>
  </si>
  <si>
    <t>JYOTSNABEN RANCHHODLAL PATEL</t>
  </si>
  <si>
    <t>RIPALBEN DHARMIKKUMAR PARIKH</t>
  </si>
  <si>
    <t>NATURO</t>
  </si>
  <si>
    <t>SANTA GHOSH</t>
  </si>
  <si>
    <t>NIKUNJ STOCK BROKERS LIMITED</t>
  </si>
  <si>
    <t>NCLRESE</t>
  </si>
  <si>
    <t>PMC FINCORP LIMITED</t>
  </si>
  <si>
    <t>KUSHAL JAYESHKUMAR BARBHAYA</t>
  </si>
  <si>
    <t>POORNIMA SHARMA</t>
  </si>
  <si>
    <t>RAJENDRA THAKUR</t>
  </si>
  <si>
    <t>OPTIFIN</t>
  </si>
  <si>
    <t>VENKATESHWARA INDUSTRIAL PROMOTION CO LIMITED</t>
  </si>
  <si>
    <t>ORIBEVER</t>
  </si>
  <si>
    <t>KABRA LAXMIKANT RAMPRASAD HUF</t>
  </si>
  <si>
    <t>JAGRUTIBEN BIRJUBHAI SHAH</t>
  </si>
  <si>
    <t>PRESSURS</t>
  </si>
  <si>
    <t>MANISH MISHRA</t>
  </si>
  <si>
    <t>DEENUBEN GHANSHYAMBHAI THAKKAR</t>
  </si>
  <si>
    <t>PRISMMEDI</t>
  </si>
  <si>
    <t>PHOENIX TRADES</t>
  </si>
  <si>
    <t>PROFINC</t>
  </si>
  <si>
    <t>KULINSHANTILALVORA</t>
  </si>
  <si>
    <t>PLENTY PRIVATE EQUITY FII I LIMITED</t>
  </si>
  <si>
    <t>PLENTY PRIVATE EQUITY FUND I LIMITED</t>
  </si>
  <si>
    <t>GRAY BIRCH INVESTMENT LTD</t>
  </si>
  <si>
    <t>REFNOL</t>
  </si>
  <si>
    <t>SYKES AND RAY EQUITIES (INDIA) LIMITED</t>
  </si>
  <si>
    <t>THE ORIENTAL INSURANCE CO LTD</t>
  </si>
  <si>
    <t>SAGAR</t>
  </si>
  <si>
    <t>JITENDRI HEMCHAND VISARIA</t>
  </si>
  <si>
    <t>SAMPRE</t>
  </si>
  <si>
    <t>SEEMA AGGARWAL . .</t>
  </si>
  <si>
    <t>ERISKA INVESTMENT FUND LTD</t>
  </si>
  <si>
    <t>SUMITSURANA</t>
  </si>
  <si>
    <t>SCPL</t>
  </si>
  <si>
    <t>PATTABIRAMAN R</t>
  </si>
  <si>
    <t>VISAGAR FINANCIAL SERVICES LIMITED</t>
  </si>
  <si>
    <t>STAMPEDE</t>
  </si>
  <si>
    <t>KOTAK MAHINDRA BANK LIMITED</t>
  </si>
  <si>
    <t>STURDY</t>
  </si>
  <si>
    <t>GREENWAY ADVISORS PRIVATE LIMITED</t>
  </si>
  <si>
    <t>KIRAN CHANDRAKANT DARDA</t>
  </si>
  <si>
    <t>TITANIN</t>
  </si>
  <si>
    <t>SUNNY KUMAR</t>
  </si>
  <si>
    <t>TTIENT</t>
  </si>
  <si>
    <t>ANEES ALNASIR GILANI</t>
  </si>
  <si>
    <t>PRAKASH JESHINGLAL SHAH HUF</t>
  </si>
  <si>
    <t>VOEPL</t>
  </si>
  <si>
    <t>INDIA EQUITY FUND 1</t>
  </si>
  <si>
    <t>JINENDRA KUMAR JAIN</t>
  </si>
  <si>
    <t>SUNIL KUMAR GUPTA</t>
  </si>
  <si>
    <t>SHERWOOD SECURITIES PVT LTD</t>
  </si>
  <si>
    <t>VSL</t>
  </si>
  <si>
    <t>WELCURE</t>
  </si>
  <si>
    <t>LATA JAIN</t>
  </si>
  <si>
    <t>NARENDRA MOHANLAL LUNKER</t>
  </si>
  <si>
    <t>7M DEVELOPERS LLP</t>
  </si>
  <si>
    <t>GLOBAL INFOWAYS</t>
  </si>
  <si>
    <t>MADHUDEVI SANJAY BUCHA .</t>
  </si>
  <si>
    <t>SUNIL BHANDARI</t>
  </si>
  <si>
    <t>PAWAN KUMAR KHURANA</t>
  </si>
  <si>
    <t>SOHAM FINCARE INDIA LLP</t>
  </si>
  <si>
    <t>MANSI SHARES &amp; STOCK ADVISORS PVT LTD</t>
  </si>
  <si>
    <t>ANSALHSG</t>
  </si>
  <si>
    <t>Ansal Housing and Constru</t>
  </si>
  <si>
    <t>NIRANJAN MAHANTA</t>
  </si>
  <si>
    <t>BRNL</t>
  </si>
  <si>
    <t>Bharat Road Network Ltd</t>
  </si>
  <si>
    <t>DYNPROPP</t>
  </si>
  <si>
    <t>Dymic Pro Ltd Rs.5 ppd up</t>
  </si>
  <si>
    <t>PRB SECURITIES PVT LTD</t>
  </si>
  <si>
    <t>Fiem Industries Limited</t>
  </si>
  <si>
    <t>KRG POLYCHEM PRIVATE LIMITED</t>
  </si>
  <si>
    <t>YASHWI SECURITIES PVT. LTD.</t>
  </si>
  <si>
    <t>GODHA</t>
  </si>
  <si>
    <t>Godha Cabcon Insulat Ltd</t>
  </si>
  <si>
    <t>HINDCON</t>
  </si>
  <si>
    <t>Hindcon Chemicals Limited</t>
  </si>
  <si>
    <t>MATALIA STOCK BROKING PRIVATE LIMITED</t>
  </si>
  <si>
    <t>INDOTECH</t>
  </si>
  <si>
    <t>Indo Tech Transformers Li</t>
  </si>
  <si>
    <t>MUKUL MAHESHWARI (HUF)</t>
  </si>
  <si>
    <t>IVC</t>
  </si>
  <si>
    <t>IL&amp;FS Investment Managers</t>
  </si>
  <si>
    <t>IZMO</t>
  </si>
  <si>
    <t>IZMO Limited</t>
  </si>
  <si>
    <t>SAJID AHMED ABDUL RAUF SHAIKH</t>
  </si>
  <si>
    <t>KEYFINSERV</t>
  </si>
  <si>
    <t>Keynote Fin Serv Ltd.</t>
  </si>
  <si>
    <t>BHADHA HUTOXY KERSI</t>
  </si>
  <si>
    <t>ORIENTALTL</t>
  </si>
  <si>
    <t>Oriental Trimex Limited</t>
  </si>
  <si>
    <t>GEETIKA</t>
  </si>
  <si>
    <t>PRESSMN</t>
  </si>
  <si>
    <t>Nucent Finance Limited</t>
  </si>
  <si>
    <t>SHAH CHETAN   RASIKLAL</t>
  </si>
  <si>
    <t>SECL</t>
  </si>
  <si>
    <t>Salasar Exterior Cont Ltd</t>
  </si>
  <si>
    <t>SAHNI BALVINDER SINGH</t>
  </si>
  <si>
    <t>SOUTHBANK</t>
  </si>
  <si>
    <t>South Indian Bank Ltd.</t>
  </si>
  <si>
    <t>ACHINTYA COMMODITIES PRIVATE LIMITED</t>
  </si>
  <si>
    <t>TOTAL</t>
  </si>
  <si>
    <t>Total Transport Sys Ltd</t>
  </si>
  <si>
    <t>WEIZMANIND</t>
  </si>
  <si>
    <t>Weizmann Ltd</t>
  </si>
  <si>
    <t>WORTH</t>
  </si>
  <si>
    <t>Worth Peripherals Limited</t>
  </si>
  <si>
    <t>HOUSING DEVELOPMENT FINANCE CORPORATION LIMITED</t>
  </si>
  <si>
    <t>RUN CONSULTANTS LLP</t>
  </si>
  <si>
    <t>ABHISHEK STOCK INVESTMENTS PVT LTD</t>
  </si>
  <si>
    <t>KIRAN DEEP KAUR</t>
  </si>
  <si>
    <t>CHAMPAKLAL AMRUTLAL SHAH</t>
  </si>
  <si>
    <t>MIT JIMIT SANGHVI</t>
  </si>
  <si>
    <t>RIYA RONIT SHAH</t>
  </si>
  <si>
    <t>KALPANABEN CHAMPAKLAL SHAH</t>
  </si>
  <si>
    <t>JIMITKUMAR DILIPKUMAR SANGHVI</t>
  </si>
  <si>
    <t>ROMIT CHAMPAKLAL SHAH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</si>
</sst>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7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0" fontId="32" fillId="23" borderId="2" xfId="0" applyFont="1" applyFill="1" applyBorder="1" applyAlignment="1">
      <alignment horizontal="center" vertical="center"/>
    </xf>
    <xf numFmtId="2" fontId="32" fillId="23" borderId="2" xfId="0" applyNumberFormat="1" applyFont="1" applyFill="1" applyBorder="1" applyAlignment="1">
      <alignment horizontal="center" vertical="center"/>
    </xf>
    <xf numFmtId="10" fontId="32" fillId="23" borderId="5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165" fontId="31" fillId="0" borderId="23" xfId="0" applyNumberFormat="1" applyFont="1" applyFill="1" applyBorder="1" applyAlignment="1">
      <alignment horizontal="center" vertical="center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0" fillId="0" borderId="0" xfId="0"/>
    <xf numFmtId="165" fontId="31" fillId="0" borderId="23" xfId="0" applyNumberFormat="1" applyFont="1" applyFill="1" applyBorder="1" applyAlignment="1">
      <alignment horizontal="center" vertical="center"/>
    </xf>
    <xf numFmtId="1" fontId="31" fillId="22" borderId="23" xfId="0" applyNumberFormat="1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3" xfId="0" applyFont="1" applyFill="1" applyBorder="1" applyAlignment="1">
      <alignment horizontal="center" vertical="center"/>
    </xf>
    <xf numFmtId="165" fontId="31" fillId="28" borderId="23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3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0" fillId="20" borderId="23" xfId="0" applyFont="1" applyFill="1" applyBorder="1" applyAlignment="1">
      <alignment horizontal="center" vertical="center"/>
    </xf>
    <xf numFmtId="165" fontId="40" fillId="20" borderId="20" xfId="0" applyNumberFormat="1" applyFont="1" applyFill="1" applyBorder="1" applyAlignment="1">
      <alignment horizontal="center" vertical="center"/>
    </xf>
    <xf numFmtId="0" fontId="40" fillId="20" borderId="20" xfId="0" applyFont="1" applyFill="1" applyBorder="1"/>
    <xf numFmtId="0" fontId="40" fillId="20" borderId="20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44820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8" sqref="D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44820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7" t="s">
        <v>16</v>
      </c>
      <c r="B9" s="459" t="s">
        <v>17</v>
      </c>
      <c r="C9" s="459" t="s">
        <v>18</v>
      </c>
      <c r="D9" s="459" t="s">
        <v>19</v>
      </c>
      <c r="E9" s="23" t="s">
        <v>20</v>
      </c>
      <c r="F9" s="23" t="s">
        <v>21</v>
      </c>
      <c r="G9" s="454" t="s">
        <v>22</v>
      </c>
      <c r="H9" s="455"/>
      <c r="I9" s="456"/>
      <c r="J9" s="454" t="s">
        <v>23</v>
      </c>
      <c r="K9" s="455"/>
      <c r="L9" s="456"/>
      <c r="M9" s="23"/>
      <c r="N9" s="24"/>
      <c r="O9" s="24"/>
      <c r="P9" s="24"/>
    </row>
    <row r="10" spans="1:16" ht="59.25" customHeight="1">
      <c r="A10" s="458"/>
      <c r="B10" s="460"/>
      <c r="C10" s="460"/>
      <c r="D10" s="46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17891.8</v>
      </c>
      <c r="F11" s="32">
        <v>17952.433333333334</v>
      </c>
      <c r="G11" s="33">
        <v>17805.866666666669</v>
      </c>
      <c r="H11" s="33">
        <v>17719.933333333334</v>
      </c>
      <c r="I11" s="33">
        <v>17573.366666666669</v>
      </c>
      <c r="J11" s="33">
        <v>18038.366666666669</v>
      </c>
      <c r="K11" s="33">
        <v>18184.933333333334</v>
      </c>
      <c r="L11" s="33">
        <v>18270.866666666669</v>
      </c>
      <c r="M11" s="34">
        <v>18099</v>
      </c>
      <c r="N11" s="34">
        <v>17866.5</v>
      </c>
      <c r="O11" s="35">
        <v>14157050</v>
      </c>
      <c r="P11" s="36">
        <v>1.5457864055690759E-3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41302.6</v>
      </c>
      <c r="F12" s="37">
        <v>41449.366666666669</v>
      </c>
      <c r="G12" s="38">
        <v>41043.333333333336</v>
      </c>
      <c r="H12" s="38">
        <v>40784.066666666666</v>
      </c>
      <c r="I12" s="38">
        <v>40378.033333333333</v>
      </c>
      <c r="J12" s="38">
        <v>41708.633333333339</v>
      </c>
      <c r="K12" s="38">
        <v>42114.666666666664</v>
      </c>
      <c r="L12" s="38">
        <v>42373.933333333342</v>
      </c>
      <c r="M12" s="28">
        <v>41855.4</v>
      </c>
      <c r="N12" s="28">
        <v>41190.1</v>
      </c>
      <c r="O12" s="39">
        <v>2631100</v>
      </c>
      <c r="P12" s="40">
        <v>-6.1695374630006065E-2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18682.05</v>
      </c>
      <c r="F13" s="37">
        <v>18749.2</v>
      </c>
      <c r="G13" s="38">
        <v>18572.95</v>
      </c>
      <c r="H13" s="38">
        <v>18463.849999999999</v>
      </c>
      <c r="I13" s="38">
        <v>18287.599999999999</v>
      </c>
      <c r="J13" s="38">
        <v>18858.300000000003</v>
      </c>
      <c r="K13" s="38">
        <v>19034.550000000003</v>
      </c>
      <c r="L13" s="38">
        <v>19143.650000000005</v>
      </c>
      <c r="M13" s="28">
        <v>18925.45</v>
      </c>
      <c r="N13" s="28">
        <v>18640.099999999999</v>
      </c>
      <c r="O13" s="39">
        <v>5280</v>
      </c>
      <c r="P13" s="40">
        <v>9.0909090909090912E-2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7630</v>
      </c>
      <c r="F14" s="37">
        <v>7630</v>
      </c>
      <c r="G14" s="38">
        <v>7630</v>
      </c>
      <c r="H14" s="38">
        <v>7630</v>
      </c>
      <c r="I14" s="38">
        <v>7630</v>
      </c>
      <c r="J14" s="38">
        <v>7630</v>
      </c>
      <c r="K14" s="38">
        <v>7630</v>
      </c>
      <c r="L14" s="38">
        <v>7630</v>
      </c>
      <c r="M14" s="28">
        <v>7630</v>
      </c>
      <c r="N14" s="28">
        <v>7630</v>
      </c>
      <c r="O14" s="39">
        <v>525</v>
      </c>
      <c r="P14" s="40">
        <v>-0.125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909.6</v>
      </c>
      <c r="F15" s="37">
        <v>908.80000000000007</v>
      </c>
      <c r="G15" s="38">
        <v>897.95000000000016</v>
      </c>
      <c r="H15" s="38">
        <v>886.30000000000007</v>
      </c>
      <c r="I15" s="38">
        <v>875.45000000000016</v>
      </c>
      <c r="J15" s="38">
        <v>920.45000000000016</v>
      </c>
      <c r="K15" s="38">
        <v>931.30000000000007</v>
      </c>
      <c r="L15" s="38">
        <v>942.95000000000016</v>
      </c>
      <c r="M15" s="28">
        <v>919.65</v>
      </c>
      <c r="N15" s="28">
        <v>897.15</v>
      </c>
      <c r="O15" s="39">
        <v>2949500</v>
      </c>
      <c r="P15" s="40">
        <v>-1.0268111808328579E-2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3305.75</v>
      </c>
      <c r="F16" s="37">
        <v>3310.4666666666667</v>
      </c>
      <c r="G16" s="38">
        <v>3268.2333333333336</v>
      </c>
      <c r="H16" s="38">
        <v>3230.7166666666667</v>
      </c>
      <c r="I16" s="38">
        <v>3188.4833333333336</v>
      </c>
      <c r="J16" s="38">
        <v>3347.9833333333336</v>
      </c>
      <c r="K16" s="38">
        <v>3390.2166666666662</v>
      </c>
      <c r="L16" s="38">
        <v>3427.7333333333336</v>
      </c>
      <c r="M16" s="28">
        <v>3352.7</v>
      </c>
      <c r="N16" s="28">
        <v>3272.95</v>
      </c>
      <c r="O16" s="39">
        <v>1262500</v>
      </c>
      <c r="P16" s="40">
        <v>1.0606363818290974E-2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17975.150000000001</v>
      </c>
      <c r="F17" s="37">
        <v>18026.149999999998</v>
      </c>
      <c r="G17" s="38">
        <v>17851.499999999996</v>
      </c>
      <c r="H17" s="38">
        <v>17727.849999999999</v>
      </c>
      <c r="I17" s="38">
        <v>17553.199999999997</v>
      </c>
      <c r="J17" s="38">
        <v>18149.799999999996</v>
      </c>
      <c r="K17" s="38">
        <v>18324.449999999997</v>
      </c>
      <c r="L17" s="38">
        <v>18448.099999999995</v>
      </c>
      <c r="M17" s="28">
        <v>18200.8</v>
      </c>
      <c r="N17" s="28">
        <v>17902.5</v>
      </c>
      <c r="O17" s="39">
        <v>62120</v>
      </c>
      <c r="P17" s="40">
        <v>1.1067708333333334E-2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120.3</v>
      </c>
      <c r="F18" s="37">
        <v>120.75</v>
      </c>
      <c r="G18" s="38">
        <v>118.05</v>
      </c>
      <c r="H18" s="38">
        <v>115.8</v>
      </c>
      <c r="I18" s="38">
        <v>113.1</v>
      </c>
      <c r="J18" s="38">
        <v>123</v>
      </c>
      <c r="K18" s="38">
        <v>125.69999999999999</v>
      </c>
      <c r="L18" s="38">
        <v>127.95</v>
      </c>
      <c r="M18" s="28">
        <v>123.45</v>
      </c>
      <c r="N18" s="28">
        <v>118.5</v>
      </c>
      <c r="O18" s="39">
        <v>28463400</v>
      </c>
      <c r="P18" s="40">
        <v>8.4567901234567908E-2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340.85</v>
      </c>
      <c r="F19" s="37">
        <v>338.91666666666669</v>
      </c>
      <c r="G19" s="38">
        <v>334.93333333333339</v>
      </c>
      <c r="H19" s="38">
        <v>329.01666666666671</v>
      </c>
      <c r="I19" s="38">
        <v>325.03333333333342</v>
      </c>
      <c r="J19" s="38">
        <v>344.83333333333337</v>
      </c>
      <c r="K19" s="38">
        <v>348.81666666666661</v>
      </c>
      <c r="L19" s="38">
        <v>354.73333333333335</v>
      </c>
      <c r="M19" s="28">
        <v>342.9</v>
      </c>
      <c r="N19" s="28">
        <v>333</v>
      </c>
      <c r="O19" s="39">
        <v>9986600</v>
      </c>
      <c r="P19" s="40">
        <v>2.4266666666666666E-2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2756.3</v>
      </c>
      <c r="F20" s="37">
        <v>2746.0666666666671</v>
      </c>
      <c r="G20" s="38">
        <v>2702.1333333333341</v>
      </c>
      <c r="H20" s="38">
        <v>2647.9666666666672</v>
      </c>
      <c r="I20" s="38">
        <v>2604.0333333333342</v>
      </c>
      <c r="J20" s="38">
        <v>2800.233333333334</v>
      </c>
      <c r="K20" s="38">
        <v>2844.1666666666674</v>
      </c>
      <c r="L20" s="38">
        <v>2898.3333333333339</v>
      </c>
      <c r="M20" s="28">
        <v>2790</v>
      </c>
      <c r="N20" s="28">
        <v>2691.9</v>
      </c>
      <c r="O20" s="39">
        <v>5286000</v>
      </c>
      <c r="P20" s="40">
        <v>-4.0305010893246188E-2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3760.8</v>
      </c>
      <c r="F21" s="37">
        <v>3708.7999999999997</v>
      </c>
      <c r="G21" s="38">
        <v>3639.4999999999995</v>
      </c>
      <c r="H21" s="38">
        <v>3518.2</v>
      </c>
      <c r="I21" s="38">
        <v>3448.8999999999996</v>
      </c>
      <c r="J21" s="38">
        <v>3830.0999999999995</v>
      </c>
      <c r="K21" s="38">
        <v>3899.3999999999996</v>
      </c>
      <c r="L21" s="38">
        <v>4020.6999999999994</v>
      </c>
      <c r="M21" s="28">
        <v>3778.1</v>
      </c>
      <c r="N21" s="28">
        <v>3587.5</v>
      </c>
      <c r="O21" s="39">
        <v>17076000</v>
      </c>
      <c r="P21" s="40">
        <v>3.5149384885764501E-4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970.1</v>
      </c>
      <c r="F22" s="37">
        <v>965.88333333333333</v>
      </c>
      <c r="G22" s="38">
        <v>956.9666666666667</v>
      </c>
      <c r="H22" s="38">
        <v>943.83333333333337</v>
      </c>
      <c r="I22" s="38">
        <v>934.91666666666674</v>
      </c>
      <c r="J22" s="38">
        <v>979.01666666666665</v>
      </c>
      <c r="K22" s="38">
        <v>987.93333333333339</v>
      </c>
      <c r="L22" s="38">
        <v>1001.0666666666666</v>
      </c>
      <c r="M22" s="28">
        <v>974.8</v>
      </c>
      <c r="N22" s="28">
        <v>952.75</v>
      </c>
      <c r="O22" s="39">
        <v>72186250</v>
      </c>
      <c r="P22" s="40">
        <v>-1.038471424899323E-2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3196.3</v>
      </c>
      <c r="F23" s="37">
        <v>3199.35</v>
      </c>
      <c r="G23" s="38">
        <v>3169.5</v>
      </c>
      <c r="H23" s="38">
        <v>3142.7000000000003</v>
      </c>
      <c r="I23" s="38">
        <v>3112.8500000000004</v>
      </c>
      <c r="J23" s="38">
        <v>3226.1499999999996</v>
      </c>
      <c r="K23" s="38">
        <v>3255.9999999999991</v>
      </c>
      <c r="L23" s="38">
        <v>3282.7999999999993</v>
      </c>
      <c r="M23" s="28">
        <v>3229.2</v>
      </c>
      <c r="N23" s="28">
        <v>3172.55</v>
      </c>
      <c r="O23" s="39">
        <v>438200</v>
      </c>
      <c r="P23" s="40">
        <v>1.4821676702176934E-2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539.35</v>
      </c>
      <c r="F24" s="37">
        <v>540.43333333333339</v>
      </c>
      <c r="G24" s="38">
        <v>536.16666666666674</v>
      </c>
      <c r="H24" s="38">
        <v>532.98333333333335</v>
      </c>
      <c r="I24" s="38">
        <v>528.7166666666667</v>
      </c>
      <c r="J24" s="38">
        <v>543.61666666666679</v>
      </c>
      <c r="K24" s="38">
        <v>547.88333333333344</v>
      </c>
      <c r="L24" s="38">
        <v>551.06666666666683</v>
      </c>
      <c r="M24" s="28">
        <v>544.70000000000005</v>
      </c>
      <c r="N24" s="28">
        <v>537.25</v>
      </c>
      <c r="O24" s="39">
        <v>6871000</v>
      </c>
      <c r="P24" s="40">
        <v>7.3303034745638472E-3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541</v>
      </c>
      <c r="F25" s="37">
        <v>532.80000000000007</v>
      </c>
      <c r="G25" s="38">
        <v>518.70000000000016</v>
      </c>
      <c r="H25" s="38">
        <v>496.40000000000009</v>
      </c>
      <c r="I25" s="38">
        <v>482.30000000000018</v>
      </c>
      <c r="J25" s="38">
        <v>555.10000000000014</v>
      </c>
      <c r="K25" s="38">
        <v>569.20000000000005</v>
      </c>
      <c r="L25" s="38">
        <v>591.50000000000011</v>
      </c>
      <c r="M25" s="28">
        <v>546.9</v>
      </c>
      <c r="N25" s="28">
        <v>510.5</v>
      </c>
      <c r="O25" s="39">
        <v>75184200</v>
      </c>
      <c r="P25" s="40">
        <v>0.10957921581128467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4360.1499999999996</v>
      </c>
      <c r="F26" s="37">
        <v>4389.0666666666666</v>
      </c>
      <c r="G26" s="38">
        <v>4315.3833333333332</v>
      </c>
      <c r="H26" s="38">
        <v>4270.6166666666668</v>
      </c>
      <c r="I26" s="38">
        <v>4196.9333333333334</v>
      </c>
      <c r="J26" s="38">
        <v>4433.833333333333</v>
      </c>
      <c r="K26" s="38">
        <v>4507.5166666666655</v>
      </c>
      <c r="L26" s="38">
        <v>4552.2833333333328</v>
      </c>
      <c r="M26" s="28">
        <v>4462.75</v>
      </c>
      <c r="N26" s="28">
        <v>4344.3</v>
      </c>
      <c r="O26" s="39">
        <v>1566500</v>
      </c>
      <c r="P26" s="40">
        <v>-1.7637375558516893E-2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300.85000000000002</v>
      </c>
      <c r="F27" s="37">
        <v>294.66666666666669</v>
      </c>
      <c r="G27" s="38">
        <v>286.98333333333335</v>
      </c>
      <c r="H27" s="38">
        <v>273.11666666666667</v>
      </c>
      <c r="I27" s="38">
        <v>265.43333333333334</v>
      </c>
      <c r="J27" s="38">
        <v>308.53333333333336</v>
      </c>
      <c r="K27" s="38">
        <v>316.21666666666664</v>
      </c>
      <c r="L27" s="38">
        <v>330.08333333333337</v>
      </c>
      <c r="M27" s="28">
        <v>302.35000000000002</v>
      </c>
      <c r="N27" s="28">
        <v>280.8</v>
      </c>
      <c r="O27" s="39">
        <v>15179500</v>
      </c>
      <c r="P27" s="40">
        <v>0.15776828617191671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165.9</v>
      </c>
      <c r="F28" s="37">
        <v>166.16666666666666</v>
      </c>
      <c r="G28" s="38">
        <v>163.63333333333333</v>
      </c>
      <c r="H28" s="38">
        <v>161.36666666666667</v>
      </c>
      <c r="I28" s="38">
        <v>158.83333333333334</v>
      </c>
      <c r="J28" s="38">
        <v>168.43333333333331</v>
      </c>
      <c r="K28" s="38">
        <v>170.96666666666667</v>
      </c>
      <c r="L28" s="38">
        <v>173.23333333333329</v>
      </c>
      <c r="M28" s="28">
        <v>168.7</v>
      </c>
      <c r="N28" s="28">
        <v>163.9</v>
      </c>
      <c r="O28" s="39">
        <v>53345000</v>
      </c>
      <c r="P28" s="40">
        <v>6.0348892032060352E-3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3401.95</v>
      </c>
      <c r="F29" s="37">
        <v>3420.2833333333328</v>
      </c>
      <c r="G29" s="38">
        <v>3377.6166666666659</v>
      </c>
      <c r="H29" s="38">
        <v>3353.2833333333328</v>
      </c>
      <c r="I29" s="38">
        <v>3310.6166666666659</v>
      </c>
      <c r="J29" s="38">
        <v>3444.6166666666659</v>
      </c>
      <c r="K29" s="38">
        <v>3487.2833333333328</v>
      </c>
      <c r="L29" s="38">
        <v>3511.6166666666659</v>
      </c>
      <c r="M29" s="28">
        <v>3462.95</v>
      </c>
      <c r="N29" s="28">
        <v>3395.95</v>
      </c>
      <c r="O29" s="39">
        <v>5464000</v>
      </c>
      <c r="P29" s="40">
        <v>-4.1917258975760893E-3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2503.25</v>
      </c>
      <c r="F30" s="37">
        <v>2483.35</v>
      </c>
      <c r="G30" s="38">
        <v>2429.9499999999998</v>
      </c>
      <c r="H30" s="38">
        <v>2356.65</v>
      </c>
      <c r="I30" s="38">
        <v>2303.25</v>
      </c>
      <c r="J30" s="38">
        <v>2556.6499999999996</v>
      </c>
      <c r="K30" s="38">
        <v>2610.0500000000002</v>
      </c>
      <c r="L30" s="38">
        <v>2683.3499999999995</v>
      </c>
      <c r="M30" s="28">
        <v>2536.75</v>
      </c>
      <c r="N30" s="28">
        <v>2410.0500000000002</v>
      </c>
      <c r="O30" s="39">
        <v>1653300</v>
      </c>
      <c r="P30" s="40">
        <v>4.1580041580041582E-2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9589.85</v>
      </c>
      <c r="F31" s="37">
        <v>9588.2833333333328</v>
      </c>
      <c r="G31" s="38">
        <v>9426.5666666666657</v>
      </c>
      <c r="H31" s="38">
        <v>9263.2833333333328</v>
      </c>
      <c r="I31" s="38">
        <v>9101.5666666666657</v>
      </c>
      <c r="J31" s="38">
        <v>9751.5666666666657</v>
      </c>
      <c r="K31" s="38">
        <v>9913.2833333333328</v>
      </c>
      <c r="L31" s="38">
        <v>10076.566666666666</v>
      </c>
      <c r="M31" s="28">
        <v>9750</v>
      </c>
      <c r="N31" s="28">
        <v>9425</v>
      </c>
      <c r="O31" s="39">
        <v>197625</v>
      </c>
      <c r="P31" s="40">
        <v>-1.8256333830104322E-2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682.7</v>
      </c>
      <c r="F32" s="37">
        <v>682.33333333333337</v>
      </c>
      <c r="G32" s="38">
        <v>676.61666666666679</v>
      </c>
      <c r="H32" s="38">
        <v>670.53333333333342</v>
      </c>
      <c r="I32" s="38">
        <v>664.81666666666683</v>
      </c>
      <c r="J32" s="38">
        <v>688.41666666666674</v>
      </c>
      <c r="K32" s="38">
        <v>694.13333333333321</v>
      </c>
      <c r="L32" s="38">
        <v>700.2166666666667</v>
      </c>
      <c r="M32" s="28">
        <v>688.05</v>
      </c>
      <c r="N32" s="28">
        <v>676.25</v>
      </c>
      <c r="O32" s="39">
        <v>6269000</v>
      </c>
      <c r="P32" s="40">
        <v>-3.3605672884229998E-2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548.85</v>
      </c>
      <c r="F33" s="37">
        <v>549.55000000000007</v>
      </c>
      <c r="G33" s="38">
        <v>541.80000000000018</v>
      </c>
      <c r="H33" s="38">
        <v>534.75000000000011</v>
      </c>
      <c r="I33" s="38">
        <v>527.00000000000023</v>
      </c>
      <c r="J33" s="38">
        <v>556.60000000000014</v>
      </c>
      <c r="K33" s="38">
        <v>564.34999999999991</v>
      </c>
      <c r="L33" s="38">
        <v>571.40000000000009</v>
      </c>
      <c r="M33" s="28">
        <v>557.29999999999995</v>
      </c>
      <c r="N33" s="28">
        <v>542.5</v>
      </c>
      <c r="O33" s="39">
        <v>13411000</v>
      </c>
      <c r="P33" s="40">
        <v>1.7603763563244557E-2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793.25</v>
      </c>
      <c r="F34" s="37">
        <v>797.4666666666667</v>
      </c>
      <c r="G34" s="38">
        <v>786.93333333333339</v>
      </c>
      <c r="H34" s="38">
        <v>780.61666666666667</v>
      </c>
      <c r="I34" s="38">
        <v>770.08333333333337</v>
      </c>
      <c r="J34" s="38">
        <v>803.78333333333342</v>
      </c>
      <c r="K34" s="38">
        <v>814.31666666666672</v>
      </c>
      <c r="L34" s="38">
        <v>820.63333333333344</v>
      </c>
      <c r="M34" s="28">
        <v>808</v>
      </c>
      <c r="N34" s="28">
        <v>791.15</v>
      </c>
      <c r="O34" s="39">
        <v>40892400</v>
      </c>
      <c r="P34" s="40">
        <v>1.302060108802283E-2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3754.25</v>
      </c>
      <c r="F35" s="37">
        <v>3786.5499999999997</v>
      </c>
      <c r="G35" s="38">
        <v>3708.1499999999996</v>
      </c>
      <c r="H35" s="38">
        <v>3662.0499999999997</v>
      </c>
      <c r="I35" s="38">
        <v>3583.6499999999996</v>
      </c>
      <c r="J35" s="38">
        <v>3832.6499999999996</v>
      </c>
      <c r="K35" s="38">
        <v>3911.05</v>
      </c>
      <c r="L35" s="38">
        <v>3957.1499999999996</v>
      </c>
      <c r="M35" s="28">
        <v>3864.95</v>
      </c>
      <c r="N35" s="28">
        <v>3740.45</v>
      </c>
      <c r="O35" s="39">
        <v>3496500</v>
      </c>
      <c r="P35" s="40">
        <v>4.1322314049586778E-2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1754.65</v>
      </c>
      <c r="F36" s="37">
        <v>1763.55</v>
      </c>
      <c r="G36" s="38">
        <v>1741.1</v>
      </c>
      <c r="H36" s="38">
        <v>1727.55</v>
      </c>
      <c r="I36" s="38">
        <v>1705.1</v>
      </c>
      <c r="J36" s="38">
        <v>1777.1</v>
      </c>
      <c r="K36" s="38">
        <v>1799.5500000000002</v>
      </c>
      <c r="L36" s="38">
        <v>1813.1</v>
      </c>
      <c r="M36" s="28">
        <v>1786</v>
      </c>
      <c r="N36" s="28">
        <v>1750</v>
      </c>
      <c r="O36" s="39">
        <v>9999000</v>
      </c>
      <c r="P36" s="40">
        <v>7.1531908053367621E-2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7400.1</v>
      </c>
      <c r="F37" s="37">
        <v>7444.5333333333328</v>
      </c>
      <c r="G37" s="38">
        <v>7344.0666666666657</v>
      </c>
      <c r="H37" s="38">
        <v>7288.0333333333328</v>
      </c>
      <c r="I37" s="38">
        <v>7187.5666666666657</v>
      </c>
      <c r="J37" s="38">
        <v>7500.5666666666657</v>
      </c>
      <c r="K37" s="38">
        <v>7601.0333333333328</v>
      </c>
      <c r="L37" s="38">
        <v>7657.0666666666657</v>
      </c>
      <c r="M37" s="28">
        <v>7545</v>
      </c>
      <c r="N37" s="28">
        <v>7388.5</v>
      </c>
      <c r="O37" s="39">
        <v>4370625</v>
      </c>
      <c r="P37" s="40">
        <v>-1.3430772269405492E-2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2041.1</v>
      </c>
      <c r="F38" s="37">
        <v>2005.7</v>
      </c>
      <c r="G38" s="38">
        <v>1963.4</v>
      </c>
      <c r="H38" s="38">
        <v>1885.7</v>
      </c>
      <c r="I38" s="38">
        <v>1843.4</v>
      </c>
      <c r="J38" s="38">
        <v>2083.4</v>
      </c>
      <c r="K38" s="38">
        <v>2125.6999999999998</v>
      </c>
      <c r="L38" s="38">
        <v>2203.4</v>
      </c>
      <c r="M38" s="28">
        <v>2048</v>
      </c>
      <c r="N38" s="28">
        <v>1928</v>
      </c>
      <c r="O38" s="39">
        <v>3280200</v>
      </c>
      <c r="P38" s="40">
        <v>8.4507042253521125E-2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376.2</v>
      </c>
      <c r="F39" s="37">
        <v>376.68333333333339</v>
      </c>
      <c r="G39" s="38">
        <v>372.61666666666679</v>
      </c>
      <c r="H39" s="38">
        <v>369.03333333333342</v>
      </c>
      <c r="I39" s="38">
        <v>364.96666666666681</v>
      </c>
      <c r="J39" s="38">
        <v>380.26666666666677</v>
      </c>
      <c r="K39" s="38">
        <v>384.33333333333337</v>
      </c>
      <c r="L39" s="38">
        <v>387.91666666666674</v>
      </c>
      <c r="M39" s="28">
        <v>380.75</v>
      </c>
      <c r="N39" s="28">
        <v>373.1</v>
      </c>
      <c r="O39" s="39">
        <v>7625600</v>
      </c>
      <c r="P39" s="40">
        <v>2.3133543638275498E-3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305.39999999999998</v>
      </c>
      <c r="F40" s="37">
        <v>308.3</v>
      </c>
      <c r="G40" s="38">
        <v>301.35000000000002</v>
      </c>
      <c r="H40" s="38">
        <v>297.3</v>
      </c>
      <c r="I40" s="38">
        <v>290.35000000000002</v>
      </c>
      <c r="J40" s="38">
        <v>312.35000000000002</v>
      </c>
      <c r="K40" s="38">
        <v>319.29999999999995</v>
      </c>
      <c r="L40" s="38">
        <v>323.35000000000002</v>
      </c>
      <c r="M40" s="28">
        <v>315.25</v>
      </c>
      <c r="N40" s="28">
        <v>304.25</v>
      </c>
      <c r="O40" s="39">
        <v>27876600</v>
      </c>
      <c r="P40" s="40">
        <v>-0.10345027208521478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140.5</v>
      </c>
      <c r="F41" s="37">
        <v>140.51666666666665</v>
      </c>
      <c r="G41" s="38">
        <v>139.08333333333331</v>
      </c>
      <c r="H41" s="38">
        <v>137.66666666666666</v>
      </c>
      <c r="I41" s="38">
        <v>136.23333333333332</v>
      </c>
      <c r="J41" s="38">
        <v>141.93333333333331</v>
      </c>
      <c r="K41" s="38">
        <v>143.36666666666665</v>
      </c>
      <c r="L41" s="38">
        <v>144.7833333333333</v>
      </c>
      <c r="M41" s="28">
        <v>141.94999999999999</v>
      </c>
      <c r="N41" s="28">
        <v>139.1</v>
      </c>
      <c r="O41" s="39">
        <v>89873550</v>
      </c>
      <c r="P41" s="40">
        <v>-3.1031220435193945E-2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1893.35</v>
      </c>
      <c r="F42" s="37">
        <v>1901.1499999999999</v>
      </c>
      <c r="G42" s="38">
        <v>1875.6999999999998</v>
      </c>
      <c r="H42" s="38">
        <v>1858.05</v>
      </c>
      <c r="I42" s="38">
        <v>1832.6</v>
      </c>
      <c r="J42" s="38">
        <v>1918.7999999999997</v>
      </c>
      <c r="K42" s="38">
        <v>1944.25</v>
      </c>
      <c r="L42" s="38">
        <v>1961.8999999999996</v>
      </c>
      <c r="M42" s="28">
        <v>1926.6</v>
      </c>
      <c r="N42" s="28">
        <v>1883.5</v>
      </c>
      <c r="O42" s="39">
        <v>2264625</v>
      </c>
      <c r="P42" s="40">
        <v>-7.8313253012048199E-3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111.1</v>
      </c>
      <c r="F43" s="37">
        <v>111.25</v>
      </c>
      <c r="G43" s="38">
        <v>108.5</v>
      </c>
      <c r="H43" s="38">
        <v>105.9</v>
      </c>
      <c r="I43" s="38">
        <v>103.15</v>
      </c>
      <c r="J43" s="38">
        <v>113.85</v>
      </c>
      <c r="K43" s="38">
        <v>116.6</v>
      </c>
      <c r="L43" s="38">
        <v>119.19999999999999</v>
      </c>
      <c r="M43" s="28">
        <v>114</v>
      </c>
      <c r="N43" s="28">
        <v>108.65</v>
      </c>
      <c r="O43" s="39">
        <v>85408800</v>
      </c>
      <c r="P43" s="40">
        <v>1.781338943200099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657.35</v>
      </c>
      <c r="F44" s="37">
        <v>658.55</v>
      </c>
      <c r="G44" s="38">
        <v>652.09999999999991</v>
      </c>
      <c r="H44" s="38">
        <v>646.84999999999991</v>
      </c>
      <c r="I44" s="38">
        <v>640.39999999999986</v>
      </c>
      <c r="J44" s="38">
        <v>663.8</v>
      </c>
      <c r="K44" s="38">
        <v>670.25</v>
      </c>
      <c r="L44" s="38">
        <v>675.5</v>
      </c>
      <c r="M44" s="28">
        <v>665</v>
      </c>
      <c r="N44" s="28">
        <v>653.29999999999995</v>
      </c>
      <c r="O44" s="39">
        <v>7168700</v>
      </c>
      <c r="P44" s="40">
        <v>1.5741895261845388E-2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787</v>
      </c>
      <c r="F45" s="37">
        <v>784.69999999999993</v>
      </c>
      <c r="G45" s="38">
        <v>777.54999999999984</v>
      </c>
      <c r="H45" s="38">
        <v>768.09999999999991</v>
      </c>
      <c r="I45" s="38">
        <v>760.94999999999982</v>
      </c>
      <c r="J45" s="38">
        <v>794.14999999999986</v>
      </c>
      <c r="K45" s="38">
        <v>801.3</v>
      </c>
      <c r="L45" s="38">
        <v>810.74999999999989</v>
      </c>
      <c r="M45" s="28">
        <v>791.85</v>
      </c>
      <c r="N45" s="28">
        <v>775.25</v>
      </c>
      <c r="O45" s="39">
        <v>7386000</v>
      </c>
      <c r="P45" s="40">
        <v>-8.0580177276390001E-3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781.85</v>
      </c>
      <c r="F46" s="37">
        <v>782.25</v>
      </c>
      <c r="G46" s="38">
        <v>777.7</v>
      </c>
      <c r="H46" s="38">
        <v>773.55000000000007</v>
      </c>
      <c r="I46" s="38">
        <v>769.00000000000011</v>
      </c>
      <c r="J46" s="38">
        <v>786.4</v>
      </c>
      <c r="K46" s="38">
        <v>790.94999999999993</v>
      </c>
      <c r="L46" s="38">
        <v>795.09999999999991</v>
      </c>
      <c r="M46" s="28">
        <v>786.8</v>
      </c>
      <c r="N46" s="28">
        <v>778.1</v>
      </c>
      <c r="O46" s="39">
        <v>48471850</v>
      </c>
      <c r="P46" s="40">
        <v>-4.2544056517242052E-3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62</v>
      </c>
      <c r="F47" s="37">
        <v>62.366666666666674</v>
      </c>
      <c r="G47" s="38">
        <v>61.33333333333335</v>
      </c>
      <c r="H47" s="38">
        <v>60.666666666666679</v>
      </c>
      <c r="I47" s="38">
        <v>59.633333333333354</v>
      </c>
      <c r="J47" s="38">
        <v>63.033333333333346</v>
      </c>
      <c r="K47" s="38">
        <v>64.066666666666677</v>
      </c>
      <c r="L47" s="38">
        <v>64.733333333333348</v>
      </c>
      <c r="M47" s="28">
        <v>63.4</v>
      </c>
      <c r="N47" s="28">
        <v>61.7</v>
      </c>
      <c r="O47" s="39">
        <v>120277500</v>
      </c>
      <c r="P47" s="40">
        <v>1.7137275794707866E-2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299.95</v>
      </c>
      <c r="F48" s="37">
        <v>301.81666666666666</v>
      </c>
      <c r="G48" s="38">
        <v>295.63333333333333</v>
      </c>
      <c r="H48" s="38">
        <v>291.31666666666666</v>
      </c>
      <c r="I48" s="38">
        <v>285.13333333333333</v>
      </c>
      <c r="J48" s="38">
        <v>306.13333333333333</v>
      </c>
      <c r="K48" s="38">
        <v>312.31666666666661</v>
      </c>
      <c r="L48" s="38">
        <v>316.63333333333333</v>
      </c>
      <c r="M48" s="28">
        <v>308</v>
      </c>
      <c r="N48" s="28">
        <v>297.5</v>
      </c>
      <c r="O48" s="39">
        <v>20516000</v>
      </c>
      <c r="P48" s="40">
        <v>6.0515990964213527E-2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17392</v>
      </c>
      <c r="F49" s="37">
        <v>17484</v>
      </c>
      <c r="G49" s="38">
        <v>17238</v>
      </c>
      <c r="H49" s="38">
        <v>17084</v>
      </c>
      <c r="I49" s="38">
        <v>16838</v>
      </c>
      <c r="J49" s="38">
        <v>17638</v>
      </c>
      <c r="K49" s="38">
        <v>17884</v>
      </c>
      <c r="L49" s="38">
        <v>18038</v>
      </c>
      <c r="M49" s="28">
        <v>17730</v>
      </c>
      <c r="N49" s="28">
        <v>17330</v>
      </c>
      <c r="O49" s="39">
        <v>207800</v>
      </c>
      <c r="P49" s="40">
        <v>4.6851385390428213E-2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332.5</v>
      </c>
      <c r="F50" s="37">
        <v>334.7833333333333</v>
      </c>
      <c r="G50" s="38">
        <v>329.41666666666663</v>
      </c>
      <c r="H50" s="38">
        <v>326.33333333333331</v>
      </c>
      <c r="I50" s="38">
        <v>320.96666666666664</v>
      </c>
      <c r="J50" s="38">
        <v>337.86666666666662</v>
      </c>
      <c r="K50" s="38">
        <v>343.23333333333329</v>
      </c>
      <c r="L50" s="38">
        <v>346.31666666666661</v>
      </c>
      <c r="M50" s="28">
        <v>340.15</v>
      </c>
      <c r="N50" s="28">
        <v>331.7</v>
      </c>
      <c r="O50" s="39">
        <v>14914800</v>
      </c>
      <c r="P50" s="40">
        <v>2.4100852799406748E-2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3724.7</v>
      </c>
      <c r="F51" s="37">
        <v>3745.3666666666663</v>
      </c>
      <c r="G51" s="38">
        <v>3699.8833333333328</v>
      </c>
      <c r="H51" s="38">
        <v>3675.0666666666666</v>
      </c>
      <c r="I51" s="38">
        <v>3629.583333333333</v>
      </c>
      <c r="J51" s="38">
        <v>3770.1833333333325</v>
      </c>
      <c r="K51" s="38">
        <v>3815.6666666666661</v>
      </c>
      <c r="L51" s="38">
        <v>3840.4833333333322</v>
      </c>
      <c r="M51" s="28">
        <v>3790.85</v>
      </c>
      <c r="N51" s="28">
        <v>3720.55</v>
      </c>
      <c r="O51" s="39">
        <v>1462000</v>
      </c>
      <c r="P51" s="40">
        <v>-7.1981529267961426E-3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320.55</v>
      </c>
      <c r="F52" s="37">
        <v>322.59999999999997</v>
      </c>
      <c r="G52" s="38">
        <v>316.94999999999993</v>
      </c>
      <c r="H52" s="38">
        <v>313.34999999999997</v>
      </c>
      <c r="I52" s="38">
        <v>307.69999999999993</v>
      </c>
      <c r="J52" s="38">
        <v>326.19999999999993</v>
      </c>
      <c r="K52" s="38">
        <v>331.84999999999991</v>
      </c>
      <c r="L52" s="38">
        <v>335.44999999999993</v>
      </c>
      <c r="M52" s="28">
        <v>328.25</v>
      </c>
      <c r="N52" s="28">
        <v>319</v>
      </c>
      <c r="O52" s="39">
        <v>9720100</v>
      </c>
      <c r="P52" s="40">
        <v>1.7417335691930876E-2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253.55</v>
      </c>
      <c r="F53" s="37">
        <v>254.51666666666665</v>
      </c>
      <c r="G53" s="38">
        <v>250.73333333333329</v>
      </c>
      <c r="H53" s="38">
        <v>247.91666666666663</v>
      </c>
      <c r="I53" s="38">
        <v>244.13333333333327</v>
      </c>
      <c r="J53" s="38">
        <v>257.33333333333331</v>
      </c>
      <c r="K53" s="38">
        <v>261.11666666666662</v>
      </c>
      <c r="L53" s="38">
        <v>263.93333333333334</v>
      </c>
      <c r="M53" s="28">
        <v>258.3</v>
      </c>
      <c r="N53" s="28">
        <v>251.7</v>
      </c>
      <c r="O53" s="39">
        <v>43329600</v>
      </c>
      <c r="P53" s="40">
        <v>-1.1944341829823913E-2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667.3</v>
      </c>
      <c r="F54" s="37">
        <v>667.61666666666667</v>
      </c>
      <c r="G54" s="38">
        <v>654.73333333333335</v>
      </c>
      <c r="H54" s="38">
        <v>642.16666666666663</v>
      </c>
      <c r="I54" s="38">
        <v>629.2833333333333</v>
      </c>
      <c r="J54" s="38">
        <v>680.18333333333339</v>
      </c>
      <c r="K54" s="38">
        <v>693.06666666666683</v>
      </c>
      <c r="L54" s="38">
        <v>705.63333333333344</v>
      </c>
      <c r="M54" s="28">
        <v>680.5</v>
      </c>
      <c r="N54" s="28">
        <v>655.04999999999995</v>
      </c>
      <c r="O54" s="39">
        <v>2108925</v>
      </c>
      <c r="P54" s="40">
        <v>3.6415908001916623E-2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355.65</v>
      </c>
      <c r="F55" s="37">
        <v>356.41666666666669</v>
      </c>
      <c r="G55" s="38">
        <v>350.43333333333339</v>
      </c>
      <c r="H55" s="38">
        <v>345.2166666666667</v>
      </c>
      <c r="I55" s="38">
        <v>339.23333333333341</v>
      </c>
      <c r="J55" s="38">
        <v>361.63333333333338</v>
      </c>
      <c r="K55" s="38">
        <v>367.61666666666662</v>
      </c>
      <c r="L55" s="38">
        <v>372.83333333333337</v>
      </c>
      <c r="M55" s="28">
        <v>362.4</v>
      </c>
      <c r="N55" s="28">
        <v>351.2</v>
      </c>
      <c r="O55" s="39">
        <v>6600000</v>
      </c>
      <c r="P55" s="40">
        <v>-9.2321549200630494E-3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796.2</v>
      </c>
      <c r="F56" s="37">
        <v>801.2166666666667</v>
      </c>
      <c r="G56" s="38">
        <v>786.63333333333344</v>
      </c>
      <c r="H56" s="38">
        <v>777.06666666666672</v>
      </c>
      <c r="I56" s="38">
        <v>762.48333333333346</v>
      </c>
      <c r="J56" s="38">
        <v>810.78333333333342</v>
      </c>
      <c r="K56" s="38">
        <v>825.36666666666667</v>
      </c>
      <c r="L56" s="38">
        <v>834.93333333333339</v>
      </c>
      <c r="M56" s="28">
        <v>815.8</v>
      </c>
      <c r="N56" s="28">
        <v>791.65</v>
      </c>
      <c r="O56" s="39">
        <v>6962500</v>
      </c>
      <c r="P56" s="40">
        <v>2.4273630011033467E-2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1036.9000000000001</v>
      </c>
      <c r="F57" s="37">
        <v>1044.7833333333333</v>
      </c>
      <c r="G57" s="38">
        <v>1024.0166666666667</v>
      </c>
      <c r="H57" s="38">
        <v>1011.1333333333334</v>
      </c>
      <c r="I57" s="38">
        <v>990.36666666666679</v>
      </c>
      <c r="J57" s="38">
        <v>1057.6666666666665</v>
      </c>
      <c r="K57" s="38">
        <v>1078.4333333333329</v>
      </c>
      <c r="L57" s="38">
        <v>1091.3166666666664</v>
      </c>
      <c r="M57" s="28">
        <v>1065.55</v>
      </c>
      <c r="N57" s="28">
        <v>1031.9000000000001</v>
      </c>
      <c r="O57" s="39">
        <v>7722650</v>
      </c>
      <c r="P57" s="40">
        <v>2.5993091537132987E-2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235</v>
      </c>
      <c r="F58" s="37">
        <v>234.61666666666665</v>
      </c>
      <c r="G58" s="38">
        <v>233.33333333333329</v>
      </c>
      <c r="H58" s="38">
        <v>231.66666666666663</v>
      </c>
      <c r="I58" s="38">
        <v>230.38333333333327</v>
      </c>
      <c r="J58" s="38">
        <v>236.2833333333333</v>
      </c>
      <c r="K58" s="38">
        <v>237.56666666666666</v>
      </c>
      <c r="L58" s="38">
        <v>239.23333333333332</v>
      </c>
      <c r="M58" s="28">
        <v>235.9</v>
      </c>
      <c r="N58" s="28">
        <v>232.95</v>
      </c>
      <c r="O58" s="39">
        <v>35515200</v>
      </c>
      <c r="P58" s="40">
        <v>-3.138602520045819E-2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3410.6</v>
      </c>
      <c r="F59" s="37">
        <v>3429.1166666666668</v>
      </c>
      <c r="G59" s="38">
        <v>3368.2333333333336</v>
      </c>
      <c r="H59" s="38">
        <v>3325.8666666666668</v>
      </c>
      <c r="I59" s="38">
        <v>3264.9833333333336</v>
      </c>
      <c r="J59" s="38">
        <v>3471.4833333333336</v>
      </c>
      <c r="K59" s="38">
        <v>3532.3666666666668</v>
      </c>
      <c r="L59" s="38">
        <v>3574.7333333333336</v>
      </c>
      <c r="M59" s="28">
        <v>3490</v>
      </c>
      <c r="N59" s="28">
        <v>3386.75</v>
      </c>
      <c r="O59" s="39">
        <v>945600</v>
      </c>
      <c r="P59" s="40">
        <v>2.0064724919093852E-2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1638.55</v>
      </c>
      <c r="F60" s="37">
        <v>1639.3500000000001</v>
      </c>
      <c r="G60" s="38">
        <v>1626.7000000000003</v>
      </c>
      <c r="H60" s="38">
        <v>1614.8500000000001</v>
      </c>
      <c r="I60" s="38">
        <v>1602.2000000000003</v>
      </c>
      <c r="J60" s="38">
        <v>1651.2000000000003</v>
      </c>
      <c r="K60" s="38">
        <v>1663.8500000000004</v>
      </c>
      <c r="L60" s="38">
        <v>1675.7000000000003</v>
      </c>
      <c r="M60" s="28">
        <v>1652</v>
      </c>
      <c r="N60" s="28">
        <v>1627.5</v>
      </c>
      <c r="O60" s="39">
        <v>2730700</v>
      </c>
      <c r="P60" s="40">
        <v>1.8404907975460124E-2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763.85</v>
      </c>
      <c r="F61" s="37">
        <v>764.80000000000007</v>
      </c>
      <c r="G61" s="38">
        <v>756.05000000000018</v>
      </c>
      <c r="H61" s="38">
        <v>748.25000000000011</v>
      </c>
      <c r="I61" s="38">
        <v>739.50000000000023</v>
      </c>
      <c r="J61" s="38">
        <v>772.60000000000014</v>
      </c>
      <c r="K61" s="38">
        <v>781.34999999999991</v>
      </c>
      <c r="L61" s="38">
        <v>789.15000000000009</v>
      </c>
      <c r="M61" s="28">
        <v>773.55</v>
      </c>
      <c r="N61" s="28">
        <v>757</v>
      </c>
      <c r="O61" s="39">
        <v>7936000</v>
      </c>
      <c r="P61" s="40">
        <v>2.4528789052414148E-2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1029.95</v>
      </c>
      <c r="F62" s="37">
        <v>1030.95</v>
      </c>
      <c r="G62" s="38">
        <v>1021.0500000000002</v>
      </c>
      <c r="H62" s="38">
        <v>1012.1500000000001</v>
      </c>
      <c r="I62" s="38">
        <v>1002.2500000000002</v>
      </c>
      <c r="J62" s="38">
        <v>1039.8500000000001</v>
      </c>
      <c r="K62" s="38">
        <v>1049.7500000000002</v>
      </c>
      <c r="L62" s="38">
        <v>1058.6500000000001</v>
      </c>
      <c r="M62" s="28">
        <v>1040.8499999999999</v>
      </c>
      <c r="N62" s="28">
        <v>1022.05</v>
      </c>
      <c r="O62" s="39">
        <v>1547700</v>
      </c>
      <c r="P62" s="40">
        <v>-3.2808398950131233E-2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405.9</v>
      </c>
      <c r="F63" s="37">
        <v>404.25</v>
      </c>
      <c r="G63" s="38">
        <v>399.6</v>
      </c>
      <c r="H63" s="38">
        <v>393.3</v>
      </c>
      <c r="I63" s="38">
        <v>388.65000000000003</v>
      </c>
      <c r="J63" s="38">
        <v>410.55</v>
      </c>
      <c r="K63" s="38">
        <v>415.2</v>
      </c>
      <c r="L63" s="38">
        <v>421.5</v>
      </c>
      <c r="M63" s="28">
        <v>408.9</v>
      </c>
      <c r="N63" s="28">
        <v>397.95</v>
      </c>
      <c r="O63" s="39">
        <v>4407000</v>
      </c>
      <c r="P63" s="40">
        <v>-6.0893098782138022E-3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183.1</v>
      </c>
      <c r="F64" s="37">
        <v>184.43333333333331</v>
      </c>
      <c r="G64" s="38">
        <v>181.01666666666662</v>
      </c>
      <c r="H64" s="38">
        <v>178.93333333333331</v>
      </c>
      <c r="I64" s="38">
        <v>175.51666666666662</v>
      </c>
      <c r="J64" s="38">
        <v>186.51666666666662</v>
      </c>
      <c r="K64" s="38">
        <v>189.93333333333331</v>
      </c>
      <c r="L64" s="38">
        <v>192.01666666666662</v>
      </c>
      <c r="M64" s="28">
        <v>187.85</v>
      </c>
      <c r="N64" s="28">
        <v>182.35</v>
      </c>
      <c r="O64" s="39">
        <v>7890000</v>
      </c>
      <c r="P64" s="40">
        <v>1.6097875080489377E-2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1250.8</v>
      </c>
      <c r="F65" s="37">
        <v>1242.8</v>
      </c>
      <c r="G65" s="38">
        <v>1229.5999999999999</v>
      </c>
      <c r="H65" s="38">
        <v>1208.3999999999999</v>
      </c>
      <c r="I65" s="38">
        <v>1195.1999999999998</v>
      </c>
      <c r="J65" s="38">
        <v>1264</v>
      </c>
      <c r="K65" s="38">
        <v>1277.2000000000003</v>
      </c>
      <c r="L65" s="38">
        <v>1298.4000000000001</v>
      </c>
      <c r="M65" s="28">
        <v>1256</v>
      </c>
      <c r="N65" s="28">
        <v>1221.5999999999999</v>
      </c>
      <c r="O65" s="39">
        <v>3573000</v>
      </c>
      <c r="P65" s="40">
        <v>-6.5065065065065065E-3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565.35</v>
      </c>
      <c r="F66" s="37">
        <v>566.53333333333342</v>
      </c>
      <c r="G66" s="38">
        <v>560.86666666666679</v>
      </c>
      <c r="H66" s="38">
        <v>556.38333333333333</v>
      </c>
      <c r="I66" s="38">
        <v>550.7166666666667</v>
      </c>
      <c r="J66" s="38">
        <v>571.01666666666688</v>
      </c>
      <c r="K66" s="38">
        <v>576.68333333333362</v>
      </c>
      <c r="L66" s="38">
        <v>581.16666666666697</v>
      </c>
      <c r="M66" s="28">
        <v>572.20000000000005</v>
      </c>
      <c r="N66" s="28">
        <v>562.04999999999995</v>
      </c>
      <c r="O66" s="39">
        <v>9973750</v>
      </c>
      <c r="P66" s="40">
        <v>5.9253656076651536E-3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1773.25</v>
      </c>
      <c r="F67" s="37">
        <v>1777.3500000000001</v>
      </c>
      <c r="G67" s="38">
        <v>1754.1500000000003</v>
      </c>
      <c r="H67" s="38">
        <v>1735.0500000000002</v>
      </c>
      <c r="I67" s="38">
        <v>1711.8500000000004</v>
      </c>
      <c r="J67" s="38">
        <v>1796.4500000000003</v>
      </c>
      <c r="K67" s="38">
        <v>1819.65</v>
      </c>
      <c r="L67" s="38">
        <v>1838.7500000000002</v>
      </c>
      <c r="M67" s="28">
        <v>1800.55</v>
      </c>
      <c r="N67" s="28">
        <v>1758.25</v>
      </c>
      <c r="O67" s="39">
        <v>1529500</v>
      </c>
      <c r="P67" s="40">
        <v>1.3093289689034371E-3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2237.5</v>
      </c>
      <c r="F68" s="37">
        <v>2247.2999999999997</v>
      </c>
      <c r="G68" s="38">
        <v>2208.1999999999994</v>
      </c>
      <c r="H68" s="38">
        <v>2178.8999999999996</v>
      </c>
      <c r="I68" s="38">
        <v>2139.7999999999993</v>
      </c>
      <c r="J68" s="38">
        <v>2276.5999999999995</v>
      </c>
      <c r="K68" s="38">
        <v>2315.6999999999998</v>
      </c>
      <c r="L68" s="38">
        <v>2344.9999999999995</v>
      </c>
      <c r="M68" s="28">
        <v>2286.4</v>
      </c>
      <c r="N68" s="28">
        <v>2218</v>
      </c>
      <c r="O68" s="39">
        <v>2086000</v>
      </c>
      <c r="P68" s="40">
        <v>-1.6269747701013911E-2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222.1</v>
      </c>
      <c r="F69" s="37">
        <v>219.53333333333333</v>
      </c>
      <c r="G69" s="38">
        <v>214.56666666666666</v>
      </c>
      <c r="H69" s="38">
        <v>207.03333333333333</v>
      </c>
      <c r="I69" s="38">
        <v>202.06666666666666</v>
      </c>
      <c r="J69" s="38">
        <v>227.06666666666666</v>
      </c>
      <c r="K69" s="38">
        <v>232.0333333333333</v>
      </c>
      <c r="L69" s="38">
        <v>239.56666666666666</v>
      </c>
      <c r="M69" s="28">
        <v>224.5</v>
      </c>
      <c r="N69" s="28">
        <v>212</v>
      </c>
      <c r="O69" s="39">
        <v>17611100</v>
      </c>
      <c r="P69" s="40">
        <v>-9.7796630140214447E-2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3610.05</v>
      </c>
      <c r="F70" s="37">
        <v>3632.3833333333332</v>
      </c>
      <c r="G70" s="38">
        <v>3572.0666666666666</v>
      </c>
      <c r="H70" s="38">
        <v>3534.0833333333335</v>
      </c>
      <c r="I70" s="38">
        <v>3473.7666666666669</v>
      </c>
      <c r="J70" s="38">
        <v>3670.3666666666663</v>
      </c>
      <c r="K70" s="38">
        <v>3730.6833333333329</v>
      </c>
      <c r="L70" s="38">
        <v>3768.6666666666661</v>
      </c>
      <c r="M70" s="28">
        <v>3692.7</v>
      </c>
      <c r="N70" s="28">
        <v>3594.4</v>
      </c>
      <c r="O70" s="39">
        <v>2944350</v>
      </c>
      <c r="P70" s="40">
        <v>1.4261354828708727E-2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4579.25</v>
      </c>
      <c r="F71" s="37">
        <v>4591.9833333333336</v>
      </c>
      <c r="G71" s="38">
        <v>4544.3166666666675</v>
      </c>
      <c r="H71" s="38">
        <v>4509.3833333333341</v>
      </c>
      <c r="I71" s="38">
        <v>4461.7166666666681</v>
      </c>
      <c r="J71" s="38">
        <v>4626.916666666667</v>
      </c>
      <c r="K71" s="38">
        <v>4674.583333333333</v>
      </c>
      <c r="L71" s="38">
        <v>4709.5166666666664</v>
      </c>
      <c r="M71" s="28">
        <v>4639.6499999999996</v>
      </c>
      <c r="N71" s="28">
        <v>4557.05</v>
      </c>
      <c r="O71" s="39">
        <v>636250</v>
      </c>
      <c r="P71" s="40">
        <v>-2.9382957884427031E-3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412.7</v>
      </c>
      <c r="F72" s="37">
        <v>410.16666666666669</v>
      </c>
      <c r="G72" s="38">
        <v>405.18333333333339</v>
      </c>
      <c r="H72" s="38">
        <v>397.66666666666669</v>
      </c>
      <c r="I72" s="38">
        <v>392.68333333333339</v>
      </c>
      <c r="J72" s="38">
        <v>417.68333333333339</v>
      </c>
      <c r="K72" s="38">
        <v>422.66666666666663</v>
      </c>
      <c r="L72" s="38">
        <v>430.18333333333339</v>
      </c>
      <c r="M72" s="28">
        <v>415.15</v>
      </c>
      <c r="N72" s="28">
        <v>402.65</v>
      </c>
      <c r="O72" s="39">
        <v>44927850</v>
      </c>
      <c r="P72" s="40">
        <v>3.3711704187388482E-2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4178.55</v>
      </c>
      <c r="F73" s="37">
        <v>4192.2</v>
      </c>
      <c r="G73" s="38">
        <v>4139.3999999999996</v>
      </c>
      <c r="H73" s="38">
        <v>4100.25</v>
      </c>
      <c r="I73" s="38">
        <v>4047.45</v>
      </c>
      <c r="J73" s="38">
        <v>4231.3499999999995</v>
      </c>
      <c r="K73" s="38">
        <v>4284.1500000000005</v>
      </c>
      <c r="L73" s="38">
        <v>4323.2999999999993</v>
      </c>
      <c r="M73" s="28">
        <v>4245</v>
      </c>
      <c r="N73" s="28">
        <v>4153.05</v>
      </c>
      <c r="O73" s="39">
        <v>2116125</v>
      </c>
      <c r="P73" s="40">
        <v>1.9082590898145919E-2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3605.55</v>
      </c>
      <c r="F74" s="37">
        <v>3597.65</v>
      </c>
      <c r="G74" s="38">
        <v>3552.2000000000003</v>
      </c>
      <c r="H74" s="38">
        <v>3498.8500000000004</v>
      </c>
      <c r="I74" s="38">
        <v>3453.4000000000005</v>
      </c>
      <c r="J74" s="38">
        <v>3651</v>
      </c>
      <c r="K74" s="38">
        <v>3696.45</v>
      </c>
      <c r="L74" s="38">
        <v>3749.7999999999997</v>
      </c>
      <c r="M74" s="28">
        <v>3643.1</v>
      </c>
      <c r="N74" s="28">
        <v>3544.3</v>
      </c>
      <c r="O74" s="39">
        <v>3682000</v>
      </c>
      <c r="P74" s="40">
        <v>8.2861554297478129E-2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2004.05</v>
      </c>
      <c r="F75" s="37">
        <v>2010.4166666666667</v>
      </c>
      <c r="G75" s="38">
        <v>1990.8833333333334</v>
      </c>
      <c r="H75" s="38">
        <v>1977.7166666666667</v>
      </c>
      <c r="I75" s="38">
        <v>1958.1833333333334</v>
      </c>
      <c r="J75" s="38">
        <v>2023.5833333333335</v>
      </c>
      <c r="K75" s="38">
        <v>2043.1166666666668</v>
      </c>
      <c r="L75" s="38">
        <v>2056.2833333333338</v>
      </c>
      <c r="M75" s="28">
        <v>2029.95</v>
      </c>
      <c r="N75" s="28">
        <v>1997.25</v>
      </c>
      <c r="O75" s="39">
        <v>1703900</v>
      </c>
      <c r="P75" s="40">
        <v>-2.2404544020195646E-2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174.4</v>
      </c>
      <c r="F76" s="37">
        <v>173.78333333333333</v>
      </c>
      <c r="G76" s="38">
        <v>172.11666666666667</v>
      </c>
      <c r="H76" s="38">
        <v>169.83333333333334</v>
      </c>
      <c r="I76" s="38">
        <v>168.16666666666669</v>
      </c>
      <c r="J76" s="38">
        <v>176.06666666666666</v>
      </c>
      <c r="K76" s="38">
        <v>177.73333333333335</v>
      </c>
      <c r="L76" s="38">
        <v>180.01666666666665</v>
      </c>
      <c r="M76" s="28">
        <v>175.45</v>
      </c>
      <c r="N76" s="28">
        <v>171.5</v>
      </c>
      <c r="O76" s="39">
        <v>30708000</v>
      </c>
      <c r="P76" s="40">
        <v>3.5571203107927642E-2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122.3</v>
      </c>
      <c r="F77" s="37">
        <v>122.68333333333334</v>
      </c>
      <c r="G77" s="38">
        <v>120.56666666666668</v>
      </c>
      <c r="H77" s="38">
        <v>118.83333333333334</v>
      </c>
      <c r="I77" s="38">
        <v>116.71666666666668</v>
      </c>
      <c r="J77" s="38">
        <v>124.41666666666667</v>
      </c>
      <c r="K77" s="38">
        <v>126.53333333333335</v>
      </c>
      <c r="L77" s="38">
        <v>128.26666666666665</v>
      </c>
      <c r="M77" s="28">
        <v>124.8</v>
      </c>
      <c r="N77" s="28">
        <v>120.95</v>
      </c>
      <c r="O77" s="39">
        <v>101490000</v>
      </c>
      <c r="P77" s="40">
        <v>2.6811007689194657E-2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113.6</v>
      </c>
      <c r="F78" s="37">
        <v>113.66666666666667</v>
      </c>
      <c r="G78" s="38">
        <v>112.23333333333335</v>
      </c>
      <c r="H78" s="38">
        <v>110.86666666666667</v>
      </c>
      <c r="I78" s="38">
        <v>109.43333333333335</v>
      </c>
      <c r="J78" s="38">
        <v>115.03333333333335</v>
      </c>
      <c r="K78" s="38">
        <v>116.46666666666665</v>
      </c>
      <c r="L78" s="38">
        <v>117.83333333333334</v>
      </c>
      <c r="M78" s="28">
        <v>115.1</v>
      </c>
      <c r="N78" s="28">
        <v>112.3</v>
      </c>
      <c r="O78" s="39">
        <v>18694000</v>
      </c>
      <c r="P78" s="40">
        <v>1.0399100618324901E-2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91.65</v>
      </c>
      <c r="F79" s="37">
        <v>92.233333333333348</v>
      </c>
      <c r="G79" s="38">
        <v>90.816666666666691</v>
      </c>
      <c r="H79" s="38">
        <v>89.983333333333348</v>
      </c>
      <c r="I79" s="38">
        <v>88.566666666666691</v>
      </c>
      <c r="J79" s="38">
        <v>93.066666666666691</v>
      </c>
      <c r="K79" s="38">
        <v>94.483333333333348</v>
      </c>
      <c r="L79" s="38">
        <v>95.316666666666691</v>
      </c>
      <c r="M79" s="28">
        <v>93.65</v>
      </c>
      <c r="N79" s="28">
        <v>91.4</v>
      </c>
      <c r="O79" s="39">
        <v>59804400</v>
      </c>
      <c r="P79" s="40">
        <v>2.0771513353115726E-2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395.4</v>
      </c>
      <c r="F80" s="37">
        <v>393.2833333333333</v>
      </c>
      <c r="G80" s="38">
        <v>388.86666666666662</v>
      </c>
      <c r="H80" s="38">
        <v>382.33333333333331</v>
      </c>
      <c r="I80" s="38">
        <v>377.91666666666663</v>
      </c>
      <c r="J80" s="38">
        <v>399.81666666666661</v>
      </c>
      <c r="K80" s="38">
        <v>404.23333333333335</v>
      </c>
      <c r="L80" s="38">
        <v>410.76666666666659</v>
      </c>
      <c r="M80" s="28">
        <v>397.7</v>
      </c>
      <c r="N80" s="28">
        <v>386.75</v>
      </c>
      <c r="O80" s="39">
        <v>7967200</v>
      </c>
      <c r="P80" s="40">
        <v>4.2588412340105346E-2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40.299999999999997</v>
      </c>
      <c r="F81" s="37">
        <v>40.733333333333327</v>
      </c>
      <c r="G81" s="38">
        <v>39.566666666666656</v>
      </c>
      <c r="H81" s="38">
        <v>38.833333333333329</v>
      </c>
      <c r="I81" s="38">
        <v>37.666666666666657</v>
      </c>
      <c r="J81" s="38">
        <v>41.466666666666654</v>
      </c>
      <c r="K81" s="38">
        <v>42.633333333333326</v>
      </c>
      <c r="L81" s="38">
        <v>43.366666666666653</v>
      </c>
      <c r="M81" s="28">
        <v>41.9</v>
      </c>
      <c r="N81" s="28">
        <v>40</v>
      </c>
      <c r="O81" s="39">
        <v>139590000</v>
      </c>
      <c r="P81" s="40">
        <v>3.5553329994992486E-2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765</v>
      </c>
      <c r="F82" s="37">
        <v>768.85</v>
      </c>
      <c r="G82" s="38">
        <v>757.75</v>
      </c>
      <c r="H82" s="38">
        <v>750.5</v>
      </c>
      <c r="I82" s="38">
        <v>739.4</v>
      </c>
      <c r="J82" s="38">
        <v>776.1</v>
      </c>
      <c r="K82" s="38">
        <v>787.20000000000016</v>
      </c>
      <c r="L82" s="38">
        <v>794.45</v>
      </c>
      <c r="M82" s="28">
        <v>779.95</v>
      </c>
      <c r="N82" s="28">
        <v>761.6</v>
      </c>
      <c r="O82" s="39">
        <v>6362200</v>
      </c>
      <c r="P82" s="40">
        <v>1.2621560107593627E-2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931</v>
      </c>
      <c r="F83" s="37">
        <v>933.23333333333323</v>
      </c>
      <c r="G83" s="38">
        <v>924.76666666666642</v>
      </c>
      <c r="H83" s="38">
        <v>918.53333333333319</v>
      </c>
      <c r="I83" s="38">
        <v>910.06666666666638</v>
      </c>
      <c r="J83" s="38">
        <v>939.46666666666647</v>
      </c>
      <c r="K83" s="38">
        <v>947.93333333333339</v>
      </c>
      <c r="L83" s="38">
        <v>954.16666666666652</v>
      </c>
      <c r="M83" s="28">
        <v>941.7</v>
      </c>
      <c r="N83" s="28">
        <v>927</v>
      </c>
      <c r="O83" s="39">
        <v>5734000</v>
      </c>
      <c r="P83" s="40">
        <v>-2.7476255088195387E-2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1394.85</v>
      </c>
      <c r="F84" s="37">
        <v>1398.9166666666667</v>
      </c>
      <c r="G84" s="38">
        <v>1371.4333333333334</v>
      </c>
      <c r="H84" s="38">
        <v>1348.0166666666667</v>
      </c>
      <c r="I84" s="38">
        <v>1320.5333333333333</v>
      </c>
      <c r="J84" s="38">
        <v>1422.3333333333335</v>
      </c>
      <c r="K84" s="38">
        <v>1449.8166666666666</v>
      </c>
      <c r="L84" s="38">
        <v>1473.2333333333336</v>
      </c>
      <c r="M84" s="28">
        <v>1426.4</v>
      </c>
      <c r="N84" s="28">
        <v>1375.5</v>
      </c>
      <c r="O84" s="39">
        <v>4257825</v>
      </c>
      <c r="P84" s="40">
        <v>2.2636796503005228E-2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319.60000000000002</v>
      </c>
      <c r="F85" s="37">
        <v>315.25</v>
      </c>
      <c r="G85" s="38">
        <v>308.60000000000002</v>
      </c>
      <c r="H85" s="38">
        <v>297.60000000000002</v>
      </c>
      <c r="I85" s="38">
        <v>290.95000000000005</v>
      </c>
      <c r="J85" s="38">
        <v>326.25</v>
      </c>
      <c r="K85" s="38">
        <v>332.9</v>
      </c>
      <c r="L85" s="38">
        <v>343.9</v>
      </c>
      <c r="M85" s="28">
        <v>321.89999999999998</v>
      </c>
      <c r="N85" s="28">
        <v>304.25</v>
      </c>
      <c r="O85" s="39">
        <v>10676000</v>
      </c>
      <c r="P85" s="40">
        <v>9.3180421871800118E-2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1809.65</v>
      </c>
      <c r="F86" s="37">
        <v>1802.9166666666667</v>
      </c>
      <c r="G86" s="38">
        <v>1786.7833333333335</v>
      </c>
      <c r="H86" s="38">
        <v>1763.9166666666667</v>
      </c>
      <c r="I86" s="38">
        <v>1747.7833333333335</v>
      </c>
      <c r="J86" s="38">
        <v>1825.7833333333335</v>
      </c>
      <c r="K86" s="38">
        <v>1841.9166666666667</v>
      </c>
      <c r="L86" s="38">
        <v>1864.7833333333335</v>
      </c>
      <c r="M86" s="28">
        <v>1819.05</v>
      </c>
      <c r="N86" s="28">
        <v>1780.05</v>
      </c>
      <c r="O86" s="39">
        <v>7973350</v>
      </c>
      <c r="P86" s="40">
        <v>-5.6865300319867314E-3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253.9</v>
      </c>
      <c r="F87" s="37">
        <v>253.46666666666667</v>
      </c>
      <c r="G87" s="38">
        <v>249.93333333333334</v>
      </c>
      <c r="H87" s="38">
        <v>245.96666666666667</v>
      </c>
      <c r="I87" s="38">
        <v>242.43333333333334</v>
      </c>
      <c r="J87" s="38">
        <v>257.43333333333334</v>
      </c>
      <c r="K87" s="38">
        <v>260.9666666666667</v>
      </c>
      <c r="L87" s="38">
        <v>264.93333333333334</v>
      </c>
      <c r="M87" s="28">
        <v>257</v>
      </c>
      <c r="N87" s="28">
        <v>249.5</v>
      </c>
      <c r="O87" s="39">
        <v>5420000</v>
      </c>
      <c r="P87" s="40">
        <v>-6.416131989000917E-3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527.54999999999995</v>
      </c>
      <c r="F88" s="37">
        <v>522.51666666666654</v>
      </c>
      <c r="G88" s="38">
        <v>515.6333333333331</v>
      </c>
      <c r="H88" s="38">
        <v>503.71666666666658</v>
      </c>
      <c r="I88" s="38">
        <v>496.83333333333314</v>
      </c>
      <c r="J88" s="38">
        <v>534.43333333333305</v>
      </c>
      <c r="K88" s="38">
        <v>541.31666666666649</v>
      </c>
      <c r="L88" s="38">
        <v>553.23333333333301</v>
      </c>
      <c r="M88" s="28">
        <v>529.4</v>
      </c>
      <c r="N88" s="28">
        <v>510.6</v>
      </c>
      <c r="O88" s="39">
        <v>5497500</v>
      </c>
      <c r="P88" s="40">
        <v>8.0058939096267184E-2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2556.3000000000002</v>
      </c>
      <c r="F89" s="37">
        <v>2559.2333333333336</v>
      </c>
      <c r="G89" s="38">
        <v>2524.0666666666671</v>
      </c>
      <c r="H89" s="38">
        <v>2491.8333333333335</v>
      </c>
      <c r="I89" s="38">
        <v>2456.666666666667</v>
      </c>
      <c r="J89" s="38">
        <v>2591.4666666666672</v>
      </c>
      <c r="K89" s="38">
        <v>2626.6333333333332</v>
      </c>
      <c r="L89" s="38">
        <v>2658.8666666666672</v>
      </c>
      <c r="M89" s="28">
        <v>2594.4</v>
      </c>
      <c r="N89" s="28">
        <v>2527</v>
      </c>
      <c r="O89" s="39">
        <v>4332000</v>
      </c>
      <c r="P89" s="40">
        <v>3.074141048824593E-2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1363.35</v>
      </c>
      <c r="F90" s="37">
        <v>1366.6833333333334</v>
      </c>
      <c r="G90" s="38">
        <v>1353.3666666666668</v>
      </c>
      <c r="H90" s="38">
        <v>1343.3833333333334</v>
      </c>
      <c r="I90" s="38">
        <v>1330.0666666666668</v>
      </c>
      <c r="J90" s="38">
        <v>1376.6666666666667</v>
      </c>
      <c r="K90" s="38">
        <v>1389.9833333333333</v>
      </c>
      <c r="L90" s="38">
        <v>1399.9666666666667</v>
      </c>
      <c r="M90" s="28">
        <v>1380</v>
      </c>
      <c r="N90" s="28">
        <v>1356.7</v>
      </c>
      <c r="O90" s="39">
        <v>4440000</v>
      </c>
      <c r="P90" s="40">
        <v>-1.1576135351736421E-2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922.05</v>
      </c>
      <c r="F91" s="37">
        <v>927.41666666666663</v>
      </c>
      <c r="G91" s="38">
        <v>914.23333333333323</v>
      </c>
      <c r="H91" s="38">
        <v>906.41666666666663</v>
      </c>
      <c r="I91" s="38">
        <v>893.23333333333323</v>
      </c>
      <c r="J91" s="38">
        <v>935.23333333333323</v>
      </c>
      <c r="K91" s="38">
        <v>948.41666666666663</v>
      </c>
      <c r="L91" s="38">
        <v>956.23333333333323</v>
      </c>
      <c r="M91" s="28">
        <v>940.6</v>
      </c>
      <c r="N91" s="28">
        <v>919.6</v>
      </c>
      <c r="O91" s="39">
        <v>21087500</v>
      </c>
      <c r="P91" s="40">
        <v>3.2066874507519959E-2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2464.75</v>
      </c>
      <c r="F92" s="37">
        <v>2465.8833333333337</v>
      </c>
      <c r="G92" s="38">
        <v>2445.4166666666674</v>
      </c>
      <c r="H92" s="38">
        <v>2426.0833333333339</v>
      </c>
      <c r="I92" s="38">
        <v>2405.6166666666677</v>
      </c>
      <c r="J92" s="38">
        <v>2485.2166666666672</v>
      </c>
      <c r="K92" s="38">
        <v>2505.6833333333334</v>
      </c>
      <c r="L92" s="38">
        <v>2525.0166666666669</v>
      </c>
      <c r="M92" s="28">
        <v>2486.35</v>
      </c>
      <c r="N92" s="28">
        <v>2446.5500000000002</v>
      </c>
      <c r="O92" s="39">
        <v>17997900</v>
      </c>
      <c r="P92" s="40">
        <v>6.9149561101693492E-3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2016.4</v>
      </c>
      <c r="F93" s="37">
        <v>2029.2</v>
      </c>
      <c r="G93" s="38">
        <v>2000.6</v>
      </c>
      <c r="H93" s="38">
        <v>1984.8</v>
      </c>
      <c r="I93" s="38">
        <v>1956.1999999999998</v>
      </c>
      <c r="J93" s="38">
        <v>2045</v>
      </c>
      <c r="K93" s="38">
        <v>2073.6</v>
      </c>
      <c r="L93" s="38">
        <v>2089.4</v>
      </c>
      <c r="M93" s="28">
        <v>2057.8000000000002</v>
      </c>
      <c r="N93" s="28">
        <v>2013.4</v>
      </c>
      <c r="O93" s="39">
        <v>2463000</v>
      </c>
      <c r="P93" s="40">
        <v>1.0337189269013045E-2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1525.95</v>
      </c>
      <c r="F94" s="37">
        <v>1529.1166666666668</v>
      </c>
      <c r="G94" s="38">
        <v>1514.4333333333336</v>
      </c>
      <c r="H94" s="38">
        <v>1502.9166666666667</v>
      </c>
      <c r="I94" s="38">
        <v>1488.2333333333336</v>
      </c>
      <c r="J94" s="38">
        <v>1540.6333333333337</v>
      </c>
      <c r="K94" s="38">
        <v>1555.3166666666671</v>
      </c>
      <c r="L94" s="38">
        <v>1566.8333333333337</v>
      </c>
      <c r="M94" s="28">
        <v>1543.8</v>
      </c>
      <c r="N94" s="28">
        <v>1517.6</v>
      </c>
      <c r="O94" s="39">
        <v>57254450</v>
      </c>
      <c r="P94" s="40">
        <v>7.1107929259703571E-3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569</v>
      </c>
      <c r="F95" s="37">
        <v>573.93333333333339</v>
      </c>
      <c r="G95" s="38">
        <v>563.16666666666674</v>
      </c>
      <c r="H95" s="38">
        <v>557.33333333333337</v>
      </c>
      <c r="I95" s="38">
        <v>546.56666666666672</v>
      </c>
      <c r="J95" s="38">
        <v>579.76666666666677</v>
      </c>
      <c r="K95" s="38">
        <v>590.53333333333342</v>
      </c>
      <c r="L95" s="38">
        <v>596.36666666666679</v>
      </c>
      <c r="M95" s="28">
        <v>584.70000000000005</v>
      </c>
      <c r="N95" s="28">
        <v>568.1</v>
      </c>
      <c r="O95" s="39">
        <v>23173700</v>
      </c>
      <c r="P95" s="40">
        <v>1.9255890463979873E-2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2793.25</v>
      </c>
      <c r="F96" s="37">
        <v>2808.3833333333337</v>
      </c>
      <c r="G96" s="38">
        <v>2757.9166666666674</v>
      </c>
      <c r="H96" s="38">
        <v>2722.5833333333339</v>
      </c>
      <c r="I96" s="38">
        <v>2672.1166666666677</v>
      </c>
      <c r="J96" s="38">
        <v>2843.7166666666672</v>
      </c>
      <c r="K96" s="38">
        <v>2894.1833333333334</v>
      </c>
      <c r="L96" s="38">
        <v>2929.5166666666669</v>
      </c>
      <c r="M96" s="28">
        <v>2858.85</v>
      </c>
      <c r="N96" s="28">
        <v>2773.05</v>
      </c>
      <c r="O96" s="39">
        <v>2842500</v>
      </c>
      <c r="P96" s="40">
        <v>-5.4581715125432981E-3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425.2</v>
      </c>
      <c r="F97" s="37">
        <v>430.55</v>
      </c>
      <c r="G97" s="38">
        <v>419.1</v>
      </c>
      <c r="H97" s="38">
        <v>413</v>
      </c>
      <c r="I97" s="38">
        <v>401.55</v>
      </c>
      <c r="J97" s="38">
        <v>436.65000000000003</v>
      </c>
      <c r="K97" s="38">
        <v>448.09999999999997</v>
      </c>
      <c r="L97" s="38">
        <v>454.20000000000005</v>
      </c>
      <c r="M97" s="28">
        <v>442</v>
      </c>
      <c r="N97" s="28">
        <v>424.45</v>
      </c>
      <c r="O97" s="39">
        <v>29701175</v>
      </c>
      <c r="P97" s="40">
        <v>3.68521784816302E-2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121.45</v>
      </c>
      <c r="F98" s="37">
        <v>121.46666666666665</v>
      </c>
      <c r="G98" s="38">
        <v>119.73333333333331</v>
      </c>
      <c r="H98" s="38">
        <v>118.01666666666665</v>
      </c>
      <c r="I98" s="38">
        <v>116.2833333333333</v>
      </c>
      <c r="J98" s="38">
        <v>123.18333333333331</v>
      </c>
      <c r="K98" s="38">
        <v>124.91666666666666</v>
      </c>
      <c r="L98" s="38">
        <v>126.63333333333331</v>
      </c>
      <c r="M98" s="28">
        <v>123.2</v>
      </c>
      <c r="N98" s="28">
        <v>119.75</v>
      </c>
      <c r="O98" s="39">
        <v>21246300</v>
      </c>
      <c r="P98" s="40">
        <v>-9.0252707581227436E-3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238.85</v>
      </c>
      <c r="F99" s="37">
        <v>240.29999999999998</v>
      </c>
      <c r="G99" s="38">
        <v>236.49999999999997</v>
      </c>
      <c r="H99" s="38">
        <v>234.14999999999998</v>
      </c>
      <c r="I99" s="38">
        <v>230.34999999999997</v>
      </c>
      <c r="J99" s="38">
        <v>242.64999999999998</v>
      </c>
      <c r="K99" s="38">
        <v>246.45</v>
      </c>
      <c r="L99" s="38">
        <v>248.79999999999998</v>
      </c>
      <c r="M99" s="28">
        <v>244.1</v>
      </c>
      <c r="N99" s="28">
        <v>237.95</v>
      </c>
      <c r="O99" s="39">
        <v>20682000</v>
      </c>
      <c r="P99" s="40">
        <v>1.1087645195353749E-2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2571.1</v>
      </c>
      <c r="F100" s="37">
        <v>2579.6833333333334</v>
      </c>
      <c r="G100" s="38">
        <v>2553.4666666666667</v>
      </c>
      <c r="H100" s="38">
        <v>2535.8333333333335</v>
      </c>
      <c r="I100" s="38">
        <v>2509.6166666666668</v>
      </c>
      <c r="J100" s="38">
        <v>2597.3166666666666</v>
      </c>
      <c r="K100" s="38">
        <v>2623.5333333333338</v>
      </c>
      <c r="L100" s="38">
        <v>2641.1666666666665</v>
      </c>
      <c r="M100" s="28">
        <v>2605.9</v>
      </c>
      <c r="N100" s="28">
        <v>2562.0500000000002</v>
      </c>
      <c r="O100" s="39">
        <v>9247800</v>
      </c>
      <c r="P100" s="40">
        <v>5.3916373209340493E-2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42065.75</v>
      </c>
      <c r="F101" s="37">
        <v>42327.566666666673</v>
      </c>
      <c r="G101" s="38">
        <v>41549.333333333343</v>
      </c>
      <c r="H101" s="38">
        <v>41032.916666666672</v>
      </c>
      <c r="I101" s="38">
        <v>40254.683333333342</v>
      </c>
      <c r="J101" s="38">
        <v>42843.983333333344</v>
      </c>
      <c r="K101" s="38">
        <v>43622.216666666667</v>
      </c>
      <c r="L101" s="38">
        <v>44138.633333333346</v>
      </c>
      <c r="M101" s="28">
        <v>43105.8</v>
      </c>
      <c r="N101" s="28">
        <v>41811.15</v>
      </c>
      <c r="O101" s="39">
        <v>14025</v>
      </c>
      <c r="P101" s="40">
        <v>3.5437430786267994E-2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137.65</v>
      </c>
      <c r="F102" s="37">
        <v>138.9</v>
      </c>
      <c r="G102" s="38">
        <v>135.35000000000002</v>
      </c>
      <c r="H102" s="38">
        <v>133.05000000000001</v>
      </c>
      <c r="I102" s="38">
        <v>129.50000000000003</v>
      </c>
      <c r="J102" s="38">
        <v>141.20000000000002</v>
      </c>
      <c r="K102" s="38">
        <v>144.75000000000003</v>
      </c>
      <c r="L102" s="38">
        <v>147.05000000000001</v>
      </c>
      <c r="M102" s="28">
        <v>142.44999999999999</v>
      </c>
      <c r="N102" s="28">
        <v>136.6</v>
      </c>
      <c r="O102" s="39">
        <v>42268000</v>
      </c>
      <c r="P102" s="40">
        <v>-3.2945913791525581E-2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921.55</v>
      </c>
      <c r="F103" s="37">
        <v>926.36666666666667</v>
      </c>
      <c r="G103" s="38">
        <v>914.7833333333333</v>
      </c>
      <c r="H103" s="38">
        <v>908.01666666666665</v>
      </c>
      <c r="I103" s="38">
        <v>896.43333333333328</v>
      </c>
      <c r="J103" s="38">
        <v>933.13333333333333</v>
      </c>
      <c r="K103" s="38">
        <v>944.71666666666658</v>
      </c>
      <c r="L103" s="38">
        <v>951.48333333333335</v>
      </c>
      <c r="M103" s="28">
        <v>937.95</v>
      </c>
      <c r="N103" s="28">
        <v>919.6</v>
      </c>
      <c r="O103" s="39">
        <v>89354375</v>
      </c>
      <c r="P103" s="40">
        <v>3.1540683831232735E-2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1241.0999999999999</v>
      </c>
      <c r="F104" s="37">
        <v>1241.0666666666666</v>
      </c>
      <c r="G104" s="38">
        <v>1230.9833333333331</v>
      </c>
      <c r="H104" s="38">
        <v>1220.8666666666666</v>
      </c>
      <c r="I104" s="38">
        <v>1210.7833333333331</v>
      </c>
      <c r="J104" s="38">
        <v>1251.1833333333332</v>
      </c>
      <c r="K104" s="38">
        <v>1261.2666666666667</v>
      </c>
      <c r="L104" s="38">
        <v>1271.3833333333332</v>
      </c>
      <c r="M104" s="28">
        <v>1251.1500000000001</v>
      </c>
      <c r="N104" s="28">
        <v>1230.95</v>
      </c>
      <c r="O104" s="39">
        <v>4323100</v>
      </c>
      <c r="P104" s="40">
        <v>3.0806647750304013E-2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575.85</v>
      </c>
      <c r="F105" s="37">
        <v>579.23333333333323</v>
      </c>
      <c r="G105" s="38">
        <v>570.46666666666647</v>
      </c>
      <c r="H105" s="38">
        <v>565.08333333333326</v>
      </c>
      <c r="I105" s="38">
        <v>556.31666666666649</v>
      </c>
      <c r="J105" s="38">
        <v>584.61666666666645</v>
      </c>
      <c r="K105" s="38">
        <v>593.3833333333331</v>
      </c>
      <c r="L105" s="38">
        <v>598.76666666666642</v>
      </c>
      <c r="M105" s="28">
        <v>588</v>
      </c>
      <c r="N105" s="28">
        <v>573.85</v>
      </c>
      <c r="O105" s="39">
        <v>8517000</v>
      </c>
      <c r="P105" s="40">
        <v>-9.2479497469900532E-3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9.6999999999999993</v>
      </c>
      <c r="F106" s="37">
        <v>9.75</v>
      </c>
      <c r="G106" s="38">
        <v>9.5500000000000007</v>
      </c>
      <c r="H106" s="38">
        <v>9.4</v>
      </c>
      <c r="I106" s="38">
        <v>9.2000000000000011</v>
      </c>
      <c r="J106" s="38">
        <v>9.9</v>
      </c>
      <c r="K106" s="38">
        <v>10.1</v>
      </c>
      <c r="L106" s="38">
        <v>10.25</v>
      </c>
      <c r="M106" s="28">
        <v>9.9499999999999993</v>
      </c>
      <c r="N106" s="28">
        <v>9.6</v>
      </c>
      <c r="O106" s="39">
        <v>672070000</v>
      </c>
      <c r="P106" s="40">
        <v>9.7812368531762731E-3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70.099999999999994</v>
      </c>
      <c r="F107" s="37">
        <v>70.499999999999986</v>
      </c>
      <c r="G107" s="38">
        <v>68.949999999999974</v>
      </c>
      <c r="H107" s="38">
        <v>67.799999999999983</v>
      </c>
      <c r="I107" s="38">
        <v>66.249999999999972</v>
      </c>
      <c r="J107" s="38">
        <v>71.649999999999977</v>
      </c>
      <c r="K107" s="38">
        <v>73.199999999999989</v>
      </c>
      <c r="L107" s="38">
        <v>74.34999999999998</v>
      </c>
      <c r="M107" s="28">
        <v>72.05</v>
      </c>
      <c r="N107" s="28">
        <v>69.349999999999994</v>
      </c>
      <c r="O107" s="39">
        <v>126180000</v>
      </c>
      <c r="P107" s="40">
        <v>-3.3175355450236967E-3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52.85</v>
      </c>
      <c r="F108" s="37">
        <v>52.683333333333337</v>
      </c>
      <c r="G108" s="38">
        <v>51.566666666666677</v>
      </c>
      <c r="H108" s="38">
        <v>50.283333333333339</v>
      </c>
      <c r="I108" s="38">
        <v>49.166666666666679</v>
      </c>
      <c r="J108" s="38">
        <v>53.966666666666676</v>
      </c>
      <c r="K108" s="38">
        <v>55.083333333333336</v>
      </c>
      <c r="L108" s="38">
        <v>56.366666666666674</v>
      </c>
      <c r="M108" s="28">
        <v>53.8</v>
      </c>
      <c r="N108" s="28">
        <v>51.4</v>
      </c>
      <c r="O108" s="39">
        <v>167865000</v>
      </c>
      <c r="P108" s="40">
        <v>2.4816849816849815E-2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163.4</v>
      </c>
      <c r="F109" s="37">
        <v>163.63333333333333</v>
      </c>
      <c r="G109" s="38">
        <v>162.16666666666666</v>
      </c>
      <c r="H109" s="38">
        <v>160.93333333333334</v>
      </c>
      <c r="I109" s="38">
        <v>159.46666666666667</v>
      </c>
      <c r="J109" s="38">
        <v>164.86666666666665</v>
      </c>
      <c r="K109" s="38">
        <v>166.33333333333334</v>
      </c>
      <c r="L109" s="38">
        <v>167.56666666666663</v>
      </c>
      <c r="M109" s="28">
        <v>165.1</v>
      </c>
      <c r="N109" s="28">
        <v>162.4</v>
      </c>
      <c r="O109" s="39">
        <v>61410000</v>
      </c>
      <c r="P109" s="40">
        <v>-8.2964936716526366E-3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436.85</v>
      </c>
      <c r="F110" s="37">
        <v>436.75</v>
      </c>
      <c r="G110" s="38">
        <v>424.9</v>
      </c>
      <c r="H110" s="38">
        <v>412.95</v>
      </c>
      <c r="I110" s="38">
        <v>401.09999999999997</v>
      </c>
      <c r="J110" s="38">
        <v>448.7</v>
      </c>
      <c r="K110" s="38">
        <v>460.55</v>
      </c>
      <c r="L110" s="38">
        <v>472.5</v>
      </c>
      <c r="M110" s="28">
        <v>448.6</v>
      </c>
      <c r="N110" s="28">
        <v>424.8</v>
      </c>
      <c r="O110" s="39">
        <v>13582250</v>
      </c>
      <c r="P110" s="40">
        <v>1.2401352874859075E-2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334.65</v>
      </c>
      <c r="F111" s="37">
        <v>330.58333333333331</v>
      </c>
      <c r="G111" s="38">
        <v>325.31666666666661</v>
      </c>
      <c r="H111" s="38">
        <v>315.98333333333329</v>
      </c>
      <c r="I111" s="38">
        <v>310.71666666666658</v>
      </c>
      <c r="J111" s="38">
        <v>339.91666666666663</v>
      </c>
      <c r="K111" s="38">
        <v>345.18333333333339</v>
      </c>
      <c r="L111" s="38">
        <v>354.51666666666665</v>
      </c>
      <c r="M111" s="28">
        <v>335.85</v>
      </c>
      <c r="N111" s="28">
        <v>321.25</v>
      </c>
      <c r="O111" s="39">
        <v>27985076</v>
      </c>
      <c r="P111" s="40">
        <v>9.1370558375634525E-3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269.85000000000002</v>
      </c>
      <c r="F112" s="37">
        <v>266.2</v>
      </c>
      <c r="G112" s="38">
        <v>259.64999999999998</v>
      </c>
      <c r="H112" s="38">
        <v>249.45</v>
      </c>
      <c r="I112" s="38">
        <v>242.89999999999998</v>
      </c>
      <c r="J112" s="38">
        <v>276.39999999999998</v>
      </c>
      <c r="K112" s="38">
        <v>282.95000000000005</v>
      </c>
      <c r="L112" s="38">
        <v>293.14999999999998</v>
      </c>
      <c r="M112" s="28">
        <v>272.75</v>
      </c>
      <c r="N112" s="28">
        <v>256</v>
      </c>
      <c r="O112" s="39">
        <v>15077100</v>
      </c>
      <c r="P112" s="40">
        <v>-4.5879977977610571E-2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4710.25</v>
      </c>
      <c r="F113" s="37">
        <v>4722.3166666666666</v>
      </c>
      <c r="G113" s="38">
        <v>4658.9333333333334</v>
      </c>
      <c r="H113" s="38">
        <v>4607.6166666666668</v>
      </c>
      <c r="I113" s="38">
        <v>4544.2333333333336</v>
      </c>
      <c r="J113" s="38">
        <v>4773.6333333333332</v>
      </c>
      <c r="K113" s="38">
        <v>4837.0166666666664</v>
      </c>
      <c r="L113" s="38">
        <v>4888.333333333333</v>
      </c>
      <c r="M113" s="28">
        <v>4785.7</v>
      </c>
      <c r="N113" s="28">
        <v>4671</v>
      </c>
      <c r="O113" s="39">
        <v>369300</v>
      </c>
      <c r="P113" s="40">
        <v>-1.2434817488969114E-2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1911.4</v>
      </c>
      <c r="F114" s="37">
        <v>1909.5666666666668</v>
      </c>
      <c r="G114" s="38">
        <v>1892.4333333333336</v>
      </c>
      <c r="H114" s="38">
        <v>1873.4666666666667</v>
      </c>
      <c r="I114" s="38">
        <v>1856.3333333333335</v>
      </c>
      <c r="J114" s="38">
        <v>1928.5333333333338</v>
      </c>
      <c r="K114" s="38">
        <v>1945.666666666667</v>
      </c>
      <c r="L114" s="38">
        <v>1964.6333333333339</v>
      </c>
      <c r="M114" s="28">
        <v>1926.7</v>
      </c>
      <c r="N114" s="28">
        <v>1890.6</v>
      </c>
      <c r="O114" s="39">
        <v>4882800</v>
      </c>
      <c r="P114" s="40">
        <v>6.1477929423337018E-4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1199.3499999999999</v>
      </c>
      <c r="F115" s="37">
        <v>1203.3833333333332</v>
      </c>
      <c r="G115" s="38">
        <v>1185.0166666666664</v>
      </c>
      <c r="H115" s="38">
        <v>1170.6833333333332</v>
      </c>
      <c r="I115" s="38">
        <v>1152.3166666666664</v>
      </c>
      <c r="J115" s="38">
        <v>1217.7166666666665</v>
      </c>
      <c r="K115" s="38">
        <v>1236.0833333333333</v>
      </c>
      <c r="L115" s="38">
        <v>1250.4166666666665</v>
      </c>
      <c r="M115" s="28">
        <v>1221.75</v>
      </c>
      <c r="N115" s="28">
        <v>1189.05</v>
      </c>
      <c r="O115" s="39">
        <v>22042800</v>
      </c>
      <c r="P115" s="40">
        <v>-3.6051637279596975E-2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204.35</v>
      </c>
      <c r="F116" s="37">
        <v>205.7166666666667</v>
      </c>
      <c r="G116" s="38">
        <v>202.68333333333339</v>
      </c>
      <c r="H116" s="38">
        <v>201.01666666666671</v>
      </c>
      <c r="I116" s="38">
        <v>197.98333333333341</v>
      </c>
      <c r="J116" s="38">
        <v>207.38333333333338</v>
      </c>
      <c r="K116" s="38">
        <v>210.41666666666669</v>
      </c>
      <c r="L116" s="38">
        <v>212.08333333333337</v>
      </c>
      <c r="M116" s="28">
        <v>208.75</v>
      </c>
      <c r="N116" s="28">
        <v>204.05</v>
      </c>
      <c r="O116" s="39">
        <v>15388800</v>
      </c>
      <c r="P116" s="40">
        <v>-9.9081246622230237E-3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1432.5</v>
      </c>
      <c r="F117" s="37">
        <v>1444.5666666666666</v>
      </c>
      <c r="G117" s="38">
        <v>1412.6333333333332</v>
      </c>
      <c r="H117" s="38">
        <v>1392.7666666666667</v>
      </c>
      <c r="I117" s="38">
        <v>1360.8333333333333</v>
      </c>
      <c r="J117" s="38">
        <v>1464.4333333333332</v>
      </c>
      <c r="K117" s="38">
        <v>1496.3666666666666</v>
      </c>
      <c r="L117" s="38">
        <v>1516.2333333333331</v>
      </c>
      <c r="M117" s="28">
        <v>1476.5</v>
      </c>
      <c r="N117" s="28">
        <v>1424.7</v>
      </c>
      <c r="O117" s="39">
        <v>47070300</v>
      </c>
      <c r="P117" s="40">
        <v>9.0052035931887819E-2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585.29999999999995</v>
      </c>
      <c r="F118" s="37">
        <v>591.58333333333337</v>
      </c>
      <c r="G118" s="38">
        <v>574.81666666666672</v>
      </c>
      <c r="H118" s="38">
        <v>564.33333333333337</v>
      </c>
      <c r="I118" s="38">
        <v>547.56666666666672</v>
      </c>
      <c r="J118" s="38">
        <v>602.06666666666672</v>
      </c>
      <c r="K118" s="38">
        <v>618.83333333333337</v>
      </c>
      <c r="L118" s="38">
        <v>629.31666666666672</v>
      </c>
      <c r="M118" s="28">
        <v>608.35</v>
      </c>
      <c r="N118" s="28">
        <v>581.1</v>
      </c>
      <c r="O118" s="39">
        <v>1972500</v>
      </c>
      <c r="P118" s="40">
        <v>3.5840882237101218E-2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71.849999999999994</v>
      </c>
      <c r="F119" s="37">
        <v>72</v>
      </c>
      <c r="G119" s="38">
        <v>71.5</v>
      </c>
      <c r="H119" s="38">
        <v>71.150000000000006</v>
      </c>
      <c r="I119" s="38">
        <v>70.650000000000006</v>
      </c>
      <c r="J119" s="38">
        <v>72.349999999999994</v>
      </c>
      <c r="K119" s="38">
        <v>72.849999999999994</v>
      </c>
      <c r="L119" s="38">
        <v>73.199999999999989</v>
      </c>
      <c r="M119" s="28">
        <v>72.5</v>
      </c>
      <c r="N119" s="28">
        <v>71.650000000000006</v>
      </c>
      <c r="O119" s="39">
        <v>102911250</v>
      </c>
      <c r="P119" s="40">
        <v>-1.7682643089809214E-2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877.35</v>
      </c>
      <c r="F120" s="37">
        <v>877.54999999999984</v>
      </c>
      <c r="G120" s="38">
        <v>872.09999999999968</v>
      </c>
      <c r="H120" s="38">
        <v>866.8499999999998</v>
      </c>
      <c r="I120" s="38">
        <v>861.39999999999964</v>
      </c>
      <c r="J120" s="38">
        <v>882.79999999999973</v>
      </c>
      <c r="K120" s="38">
        <v>888.24999999999977</v>
      </c>
      <c r="L120" s="38">
        <v>893.49999999999977</v>
      </c>
      <c r="M120" s="28">
        <v>883</v>
      </c>
      <c r="N120" s="28">
        <v>872.3</v>
      </c>
      <c r="O120" s="39">
        <v>1694550</v>
      </c>
      <c r="P120" s="40">
        <v>1.8757327080890972E-2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726.7</v>
      </c>
      <c r="F121" s="37">
        <v>727.76666666666677</v>
      </c>
      <c r="G121" s="38">
        <v>714.08333333333348</v>
      </c>
      <c r="H121" s="38">
        <v>701.4666666666667</v>
      </c>
      <c r="I121" s="38">
        <v>687.78333333333342</v>
      </c>
      <c r="J121" s="38">
        <v>740.38333333333355</v>
      </c>
      <c r="K121" s="38">
        <v>754.06666666666672</v>
      </c>
      <c r="L121" s="38">
        <v>766.68333333333362</v>
      </c>
      <c r="M121" s="28">
        <v>741.45</v>
      </c>
      <c r="N121" s="28">
        <v>715.15</v>
      </c>
      <c r="O121" s="39">
        <v>13832000</v>
      </c>
      <c r="P121" s="40">
        <v>7.3475485535787047E-2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334.2</v>
      </c>
      <c r="F122" s="37">
        <v>335</v>
      </c>
      <c r="G122" s="38">
        <v>332.45</v>
      </c>
      <c r="H122" s="38">
        <v>330.7</v>
      </c>
      <c r="I122" s="38">
        <v>328.15</v>
      </c>
      <c r="J122" s="38">
        <v>336.75</v>
      </c>
      <c r="K122" s="38">
        <v>339.29999999999995</v>
      </c>
      <c r="L122" s="38">
        <v>341.05</v>
      </c>
      <c r="M122" s="28">
        <v>337.55</v>
      </c>
      <c r="N122" s="28">
        <v>333.25</v>
      </c>
      <c r="O122" s="39">
        <v>82902400</v>
      </c>
      <c r="P122" s="40">
        <v>6.4879564879564882E-3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446.4</v>
      </c>
      <c r="F123" s="37">
        <v>449.8</v>
      </c>
      <c r="G123" s="38">
        <v>440.70000000000005</v>
      </c>
      <c r="H123" s="38">
        <v>435.00000000000006</v>
      </c>
      <c r="I123" s="38">
        <v>425.90000000000009</v>
      </c>
      <c r="J123" s="38">
        <v>455.5</v>
      </c>
      <c r="K123" s="38">
        <v>464.6</v>
      </c>
      <c r="L123" s="38">
        <v>470.29999999999995</v>
      </c>
      <c r="M123" s="28">
        <v>458.9</v>
      </c>
      <c r="N123" s="28">
        <v>444.1</v>
      </c>
      <c r="O123" s="39">
        <v>28906250</v>
      </c>
      <c r="P123" s="40">
        <v>1.4032010524007894E-2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2921.75</v>
      </c>
      <c r="F124" s="37">
        <v>2915.9166666666665</v>
      </c>
      <c r="G124" s="38">
        <v>2885.8833333333332</v>
      </c>
      <c r="H124" s="38">
        <v>2850.0166666666669</v>
      </c>
      <c r="I124" s="38">
        <v>2819.9833333333336</v>
      </c>
      <c r="J124" s="38">
        <v>2951.7833333333328</v>
      </c>
      <c r="K124" s="38">
        <v>2981.8166666666666</v>
      </c>
      <c r="L124" s="38">
        <v>3017.6833333333325</v>
      </c>
      <c r="M124" s="28">
        <v>2945.95</v>
      </c>
      <c r="N124" s="28">
        <v>2880.05</v>
      </c>
      <c r="O124" s="39">
        <v>431250</v>
      </c>
      <c r="P124" s="40">
        <v>-3.6850921273031828E-2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689.9</v>
      </c>
      <c r="F125" s="37">
        <v>691.06666666666661</v>
      </c>
      <c r="G125" s="38">
        <v>683.63333333333321</v>
      </c>
      <c r="H125" s="38">
        <v>677.36666666666656</v>
      </c>
      <c r="I125" s="38">
        <v>669.93333333333317</v>
      </c>
      <c r="J125" s="38">
        <v>697.33333333333326</v>
      </c>
      <c r="K125" s="38">
        <v>704.76666666666665</v>
      </c>
      <c r="L125" s="38">
        <v>711.0333333333333</v>
      </c>
      <c r="M125" s="28">
        <v>698.5</v>
      </c>
      <c r="N125" s="28">
        <v>684.8</v>
      </c>
      <c r="O125" s="39">
        <v>29195100</v>
      </c>
      <c r="P125" s="40">
        <v>-4.0985493898227036E-3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635.20000000000005</v>
      </c>
      <c r="F126" s="37">
        <v>634.85</v>
      </c>
      <c r="G126" s="38">
        <v>627.70000000000005</v>
      </c>
      <c r="H126" s="38">
        <v>620.20000000000005</v>
      </c>
      <c r="I126" s="38">
        <v>613.05000000000007</v>
      </c>
      <c r="J126" s="38">
        <v>642.35</v>
      </c>
      <c r="K126" s="38">
        <v>649.49999999999989</v>
      </c>
      <c r="L126" s="38">
        <v>657</v>
      </c>
      <c r="M126" s="28">
        <v>642</v>
      </c>
      <c r="N126" s="28">
        <v>627.35</v>
      </c>
      <c r="O126" s="39">
        <v>10370000</v>
      </c>
      <c r="P126" s="40">
        <v>-1.3437983113330955E-2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1942.6</v>
      </c>
      <c r="F127" s="37">
        <v>1956.2833333333335</v>
      </c>
      <c r="G127" s="38">
        <v>1918.666666666667</v>
      </c>
      <c r="H127" s="38">
        <v>1894.7333333333333</v>
      </c>
      <c r="I127" s="38">
        <v>1857.1166666666668</v>
      </c>
      <c r="J127" s="38">
        <v>1980.2166666666672</v>
      </c>
      <c r="K127" s="38">
        <v>2017.8333333333335</v>
      </c>
      <c r="L127" s="38">
        <v>2041.7666666666673</v>
      </c>
      <c r="M127" s="28">
        <v>1993.9</v>
      </c>
      <c r="N127" s="28">
        <v>1932.35</v>
      </c>
      <c r="O127" s="39">
        <v>21655600</v>
      </c>
      <c r="P127" s="40">
        <v>3.3265898160164897E-2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84.95</v>
      </c>
      <c r="F128" s="37">
        <v>85.283333333333331</v>
      </c>
      <c r="G128" s="38">
        <v>84.066666666666663</v>
      </c>
      <c r="H128" s="38">
        <v>83.183333333333337</v>
      </c>
      <c r="I128" s="38">
        <v>81.966666666666669</v>
      </c>
      <c r="J128" s="38">
        <v>86.166666666666657</v>
      </c>
      <c r="K128" s="38">
        <v>87.383333333333326</v>
      </c>
      <c r="L128" s="38">
        <v>88.266666666666652</v>
      </c>
      <c r="M128" s="28">
        <v>86.5</v>
      </c>
      <c r="N128" s="28">
        <v>84.4</v>
      </c>
      <c r="O128" s="39">
        <v>64029700</v>
      </c>
      <c r="P128" s="40">
        <v>-2.2878932316491896E-2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2266.8000000000002</v>
      </c>
      <c r="F129" s="37">
        <v>2280.6</v>
      </c>
      <c r="G129" s="38">
        <v>2236.1999999999998</v>
      </c>
      <c r="H129" s="38">
        <v>2205.6</v>
      </c>
      <c r="I129" s="38">
        <v>2161.1999999999998</v>
      </c>
      <c r="J129" s="38">
        <v>2311.1999999999998</v>
      </c>
      <c r="K129" s="38">
        <v>2355.6000000000004</v>
      </c>
      <c r="L129" s="38">
        <v>2386.1999999999998</v>
      </c>
      <c r="M129" s="28">
        <v>2325</v>
      </c>
      <c r="N129" s="28">
        <v>2250</v>
      </c>
      <c r="O129" s="39">
        <v>1620750</v>
      </c>
      <c r="P129" s="40">
        <v>6.8333592172697627E-3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532.70000000000005</v>
      </c>
      <c r="F130" s="37">
        <v>538.98333333333335</v>
      </c>
      <c r="G130" s="38">
        <v>524.16666666666674</v>
      </c>
      <c r="H130" s="38">
        <v>515.63333333333344</v>
      </c>
      <c r="I130" s="38">
        <v>500.81666666666683</v>
      </c>
      <c r="J130" s="38">
        <v>547.51666666666665</v>
      </c>
      <c r="K130" s="38">
        <v>562.33333333333326</v>
      </c>
      <c r="L130" s="38">
        <v>570.86666666666656</v>
      </c>
      <c r="M130" s="28">
        <v>553.79999999999995</v>
      </c>
      <c r="N130" s="28">
        <v>530.45000000000005</v>
      </c>
      <c r="O130" s="39">
        <v>6212700</v>
      </c>
      <c r="P130" s="40">
        <v>2.9223199642164903E-2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433.55</v>
      </c>
      <c r="F131" s="37">
        <v>434.2166666666667</v>
      </c>
      <c r="G131" s="38">
        <v>431.33333333333337</v>
      </c>
      <c r="H131" s="38">
        <v>429.11666666666667</v>
      </c>
      <c r="I131" s="38">
        <v>426.23333333333335</v>
      </c>
      <c r="J131" s="38">
        <v>436.43333333333339</v>
      </c>
      <c r="K131" s="38">
        <v>439.31666666666672</v>
      </c>
      <c r="L131" s="38">
        <v>441.53333333333342</v>
      </c>
      <c r="M131" s="28">
        <v>437.1</v>
      </c>
      <c r="N131" s="28">
        <v>432</v>
      </c>
      <c r="O131" s="39">
        <v>15678000</v>
      </c>
      <c r="P131" s="40">
        <v>9.7900296277212417E-3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1966.05</v>
      </c>
      <c r="F132" s="37">
        <v>1973.6499999999999</v>
      </c>
      <c r="G132" s="38">
        <v>1955.0999999999997</v>
      </c>
      <c r="H132" s="38">
        <v>1944.1499999999999</v>
      </c>
      <c r="I132" s="38">
        <v>1925.5999999999997</v>
      </c>
      <c r="J132" s="38">
        <v>1984.5999999999997</v>
      </c>
      <c r="K132" s="38">
        <v>2003.1499999999999</v>
      </c>
      <c r="L132" s="38">
        <v>2014.0999999999997</v>
      </c>
      <c r="M132" s="28">
        <v>1992.2</v>
      </c>
      <c r="N132" s="28">
        <v>1962.7</v>
      </c>
      <c r="O132" s="39">
        <v>9797100</v>
      </c>
      <c r="P132" s="40">
        <v>-5.7541253120623513E-3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4611.25</v>
      </c>
      <c r="F133" s="37">
        <v>4602.7666666666664</v>
      </c>
      <c r="G133" s="38">
        <v>4542.8833333333332</v>
      </c>
      <c r="H133" s="38">
        <v>4474.5166666666664</v>
      </c>
      <c r="I133" s="38">
        <v>4414.6333333333332</v>
      </c>
      <c r="J133" s="38">
        <v>4671.1333333333332</v>
      </c>
      <c r="K133" s="38">
        <v>4731.0166666666664</v>
      </c>
      <c r="L133" s="38">
        <v>4799.3833333333332</v>
      </c>
      <c r="M133" s="28">
        <v>4662.6499999999996</v>
      </c>
      <c r="N133" s="28">
        <v>4534.3999999999996</v>
      </c>
      <c r="O133" s="39">
        <v>1417800</v>
      </c>
      <c r="P133" s="40">
        <v>4.7836717338152436E-3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3645.7</v>
      </c>
      <c r="F134" s="37">
        <v>3672.8833333333332</v>
      </c>
      <c r="G134" s="38">
        <v>3607.8166666666666</v>
      </c>
      <c r="H134" s="38">
        <v>3569.9333333333334</v>
      </c>
      <c r="I134" s="38">
        <v>3504.8666666666668</v>
      </c>
      <c r="J134" s="38">
        <v>3710.7666666666664</v>
      </c>
      <c r="K134" s="38">
        <v>3775.833333333333</v>
      </c>
      <c r="L134" s="38">
        <v>3813.7166666666662</v>
      </c>
      <c r="M134" s="28">
        <v>3737.95</v>
      </c>
      <c r="N134" s="28">
        <v>3635</v>
      </c>
      <c r="O134" s="39">
        <v>1009400</v>
      </c>
      <c r="P134" s="40">
        <v>1.0410410410410411E-2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664.6</v>
      </c>
      <c r="F135" s="37">
        <v>664.69999999999993</v>
      </c>
      <c r="G135" s="38">
        <v>657.99999999999989</v>
      </c>
      <c r="H135" s="38">
        <v>651.4</v>
      </c>
      <c r="I135" s="38">
        <v>644.69999999999993</v>
      </c>
      <c r="J135" s="38">
        <v>671.29999999999984</v>
      </c>
      <c r="K135" s="38">
        <v>677.99999999999989</v>
      </c>
      <c r="L135" s="38">
        <v>684.5999999999998</v>
      </c>
      <c r="M135" s="28">
        <v>671.4</v>
      </c>
      <c r="N135" s="28">
        <v>658.1</v>
      </c>
      <c r="O135" s="39">
        <v>8460050</v>
      </c>
      <c r="P135" s="40">
        <v>-3.4044257534795236E-3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1299.75</v>
      </c>
      <c r="F136" s="37">
        <v>1303.3500000000001</v>
      </c>
      <c r="G136" s="38">
        <v>1289.6500000000003</v>
      </c>
      <c r="H136" s="38">
        <v>1279.5500000000002</v>
      </c>
      <c r="I136" s="38">
        <v>1265.8500000000004</v>
      </c>
      <c r="J136" s="38">
        <v>1313.4500000000003</v>
      </c>
      <c r="K136" s="38">
        <v>1327.15</v>
      </c>
      <c r="L136" s="38">
        <v>1337.2500000000002</v>
      </c>
      <c r="M136" s="28">
        <v>1317.05</v>
      </c>
      <c r="N136" s="28">
        <v>1293.25</v>
      </c>
      <c r="O136" s="39">
        <v>11636100</v>
      </c>
      <c r="P136" s="40">
        <v>3.9197299324831208E-2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230.05</v>
      </c>
      <c r="F137" s="37">
        <v>231.65</v>
      </c>
      <c r="G137" s="38">
        <v>227.70000000000002</v>
      </c>
      <c r="H137" s="38">
        <v>225.35000000000002</v>
      </c>
      <c r="I137" s="38">
        <v>221.40000000000003</v>
      </c>
      <c r="J137" s="38">
        <v>234</v>
      </c>
      <c r="K137" s="38">
        <v>237.95</v>
      </c>
      <c r="L137" s="38">
        <v>240.29999999999998</v>
      </c>
      <c r="M137" s="28">
        <v>235.6</v>
      </c>
      <c r="N137" s="28">
        <v>229.3</v>
      </c>
      <c r="O137" s="39">
        <v>20864000</v>
      </c>
      <c r="P137" s="40">
        <v>-2.7591349739000747E-2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103.1</v>
      </c>
      <c r="F138" s="37">
        <v>104.2</v>
      </c>
      <c r="G138" s="38">
        <v>101.45</v>
      </c>
      <c r="H138" s="38">
        <v>99.8</v>
      </c>
      <c r="I138" s="38">
        <v>97.05</v>
      </c>
      <c r="J138" s="38">
        <v>105.85000000000001</v>
      </c>
      <c r="K138" s="38">
        <v>108.60000000000001</v>
      </c>
      <c r="L138" s="38">
        <v>110.25000000000001</v>
      </c>
      <c r="M138" s="28">
        <v>106.95</v>
      </c>
      <c r="N138" s="28">
        <v>102.55</v>
      </c>
      <c r="O138" s="39">
        <v>36114000</v>
      </c>
      <c r="P138" s="40">
        <v>3.2772820864790664E-2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524.65</v>
      </c>
      <c r="F139" s="37">
        <v>528.86666666666667</v>
      </c>
      <c r="G139" s="38">
        <v>518.18333333333339</v>
      </c>
      <c r="H139" s="38">
        <v>511.7166666666667</v>
      </c>
      <c r="I139" s="38">
        <v>501.03333333333342</v>
      </c>
      <c r="J139" s="38">
        <v>535.33333333333337</v>
      </c>
      <c r="K139" s="38">
        <v>546.01666666666654</v>
      </c>
      <c r="L139" s="38">
        <v>552.48333333333335</v>
      </c>
      <c r="M139" s="28">
        <v>539.54999999999995</v>
      </c>
      <c r="N139" s="28">
        <v>522.4</v>
      </c>
      <c r="O139" s="39">
        <v>8227200</v>
      </c>
      <c r="P139" s="40">
        <v>2.6808446907293695E-2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9236.1</v>
      </c>
      <c r="F140" s="37">
        <v>9215.3166666666675</v>
      </c>
      <c r="G140" s="38">
        <v>9069.7333333333354</v>
      </c>
      <c r="H140" s="38">
        <v>8903.3666666666686</v>
      </c>
      <c r="I140" s="38">
        <v>8757.7833333333365</v>
      </c>
      <c r="J140" s="38">
        <v>9381.6833333333343</v>
      </c>
      <c r="K140" s="38">
        <v>9527.2666666666664</v>
      </c>
      <c r="L140" s="38">
        <v>9693.6333333333332</v>
      </c>
      <c r="M140" s="28">
        <v>9360.9</v>
      </c>
      <c r="N140" s="28">
        <v>9048.9500000000007</v>
      </c>
      <c r="O140" s="39">
        <v>4084300</v>
      </c>
      <c r="P140" s="40">
        <v>2.6154464599768855E-2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855.35</v>
      </c>
      <c r="F141" s="37">
        <v>852.5</v>
      </c>
      <c r="G141" s="38">
        <v>839.1</v>
      </c>
      <c r="H141" s="38">
        <v>822.85</v>
      </c>
      <c r="I141" s="38">
        <v>809.45</v>
      </c>
      <c r="J141" s="38">
        <v>868.75</v>
      </c>
      <c r="K141" s="38">
        <v>882.15000000000009</v>
      </c>
      <c r="L141" s="38">
        <v>898.4</v>
      </c>
      <c r="M141" s="28">
        <v>865.9</v>
      </c>
      <c r="N141" s="28">
        <v>836.25</v>
      </c>
      <c r="O141" s="39">
        <v>18080000</v>
      </c>
      <c r="P141" s="40">
        <v>3.4066130473637178E-2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1282.0999999999999</v>
      </c>
      <c r="F142" s="37">
        <v>1276.2666666666667</v>
      </c>
      <c r="G142" s="38">
        <v>1263.8833333333332</v>
      </c>
      <c r="H142" s="38">
        <v>1245.6666666666665</v>
      </c>
      <c r="I142" s="38">
        <v>1233.2833333333331</v>
      </c>
      <c r="J142" s="38">
        <v>1294.4833333333333</v>
      </c>
      <c r="K142" s="38">
        <v>1306.866666666667</v>
      </c>
      <c r="L142" s="38">
        <v>1325.0833333333335</v>
      </c>
      <c r="M142" s="28">
        <v>1288.6500000000001</v>
      </c>
      <c r="N142" s="28">
        <v>1258.05</v>
      </c>
      <c r="O142" s="39">
        <v>3508400</v>
      </c>
      <c r="P142" s="40">
        <v>4.5625641610585148E-4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1419.5</v>
      </c>
      <c r="F143" s="37">
        <v>1437.75</v>
      </c>
      <c r="G143" s="38">
        <v>1386.9</v>
      </c>
      <c r="H143" s="38">
        <v>1354.3000000000002</v>
      </c>
      <c r="I143" s="38">
        <v>1303.4500000000003</v>
      </c>
      <c r="J143" s="38">
        <v>1470.35</v>
      </c>
      <c r="K143" s="38">
        <v>1521.1999999999998</v>
      </c>
      <c r="L143" s="38">
        <v>1553.7999999999997</v>
      </c>
      <c r="M143" s="28">
        <v>1488.6</v>
      </c>
      <c r="N143" s="28">
        <v>1405.15</v>
      </c>
      <c r="O143" s="39">
        <v>1201800</v>
      </c>
      <c r="P143" s="40">
        <v>1.4948061819103116E-2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815.95</v>
      </c>
      <c r="F144" s="37">
        <v>811.58333333333337</v>
      </c>
      <c r="G144" s="38">
        <v>804.16666666666674</v>
      </c>
      <c r="H144" s="38">
        <v>792.38333333333333</v>
      </c>
      <c r="I144" s="38">
        <v>784.9666666666667</v>
      </c>
      <c r="J144" s="38">
        <v>823.36666666666679</v>
      </c>
      <c r="K144" s="38">
        <v>830.78333333333353</v>
      </c>
      <c r="L144" s="38">
        <v>842.56666666666683</v>
      </c>
      <c r="M144" s="28">
        <v>819</v>
      </c>
      <c r="N144" s="28">
        <v>799.8</v>
      </c>
      <c r="O144" s="39">
        <v>2177500</v>
      </c>
      <c r="P144" s="40">
        <v>-1.4705882352941176E-2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899.85</v>
      </c>
      <c r="F145" s="37">
        <v>894.11666666666667</v>
      </c>
      <c r="G145" s="38">
        <v>880.23333333333335</v>
      </c>
      <c r="H145" s="38">
        <v>860.61666666666667</v>
      </c>
      <c r="I145" s="38">
        <v>846.73333333333335</v>
      </c>
      <c r="J145" s="38">
        <v>913.73333333333335</v>
      </c>
      <c r="K145" s="38">
        <v>927.61666666666679</v>
      </c>
      <c r="L145" s="38">
        <v>947.23333333333335</v>
      </c>
      <c r="M145" s="28">
        <v>908</v>
      </c>
      <c r="N145" s="28">
        <v>874.5</v>
      </c>
      <c r="O145" s="39">
        <v>3040000</v>
      </c>
      <c r="P145" s="40">
        <v>0.1286011286011286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3274.4</v>
      </c>
      <c r="F146" s="37">
        <v>3268.9333333333329</v>
      </c>
      <c r="G146" s="38">
        <v>3224.4666666666658</v>
      </c>
      <c r="H146" s="38">
        <v>3174.5333333333328</v>
      </c>
      <c r="I146" s="38">
        <v>3130.0666666666657</v>
      </c>
      <c r="J146" s="38">
        <v>3318.8666666666659</v>
      </c>
      <c r="K146" s="38">
        <v>3363.333333333333</v>
      </c>
      <c r="L146" s="38">
        <v>3413.266666666666</v>
      </c>
      <c r="M146" s="28">
        <v>3313.4</v>
      </c>
      <c r="N146" s="28">
        <v>3219</v>
      </c>
      <c r="O146" s="39">
        <v>2882800</v>
      </c>
      <c r="P146" s="40">
        <v>7.6197133869276481E-3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129.35</v>
      </c>
      <c r="F147" s="37">
        <v>129.03333333333333</v>
      </c>
      <c r="G147" s="38">
        <v>127.76666666666665</v>
      </c>
      <c r="H147" s="38">
        <v>126.18333333333332</v>
      </c>
      <c r="I147" s="38">
        <v>124.91666666666664</v>
      </c>
      <c r="J147" s="38">
        <v>130.61666666666667</v>
      </c>
      <c r="K147" s="38">
        <v>131.88333333333338</v>
      </c>
      <c r="L147" s="38">
        <v>133.46666666666667</v>
      </c>
      <c r="M147" s="28">
        <v>130.30000000000001</v>
      </c>
      <c r="N147" s="28">
        <v>127.45</v>
      </c>
      <c r="O147" s="39">
        <v>45985500</v>
      </c>
      <c r="P147" s="40">
        <v>1.9609765663300325E-3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2105.1</v>
      </c>
      <c r="F148" s="37">
        <v>2098.2666666666664</v>
      </c>
      <c r="G148" s="38">
        <v>2080.333333333333</v>
      </c>
      <c r="H148" s="38">
        <v>2055.5666666666666</v>
      </c>
      <c r="I148" s="38">
        <v>2037.6333333333332</v>
      </c>
      <c r="J148" s="38">
        <v>2123.0333333333328</v>
      </c>
      <c r="K148" s="38">
        <v>2140.9666666666662</v>
      </c>
      <c r="L148" s="38">
        <v>2165.7333333333327</v>
      </c>
      <c r="M148" s="28">
        <v>2116.1999999999998</v>
      </c>
      <c r="N148" s="28">
        <v>2073.5</v>
      </c>
      <c r="O148" s="39">
        <v>2166675</v>
      </c>
      <c r="P148" s="40">
        <v>-1.9326732673267327E-2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93187.75</v>
      </c>
      <c r="F149" s="37">
        <v>91155.099999999991</v>
      </c>
      <c r="G149" s="38">
        <v>87943.64999999998</v>
      </c>
      <c r="H149" s="38">
        <v>82699.549999999988</v>
      </c>
      <c r="I149" s="38">
        <v>79488.099999999977</v>
      </c>
      <c r="J149" s="38">
        <v>96399.199999999983</v>
      </c>
      <c r="K149" s="38">
        <v>99610.65</v>
      </c>
      <c r="L149" s="38">
        <v>104854.74999999999</v>
      </c>
      <c r="M149" s="28">
        <v>94366.55</v>
      </c>
      <c r="N149" s="28">
        <v>85911</v>
      </c>
      <c r="O149" s="39">
        <v>69010</v>
      </c>
      <c r="P149" s="40">
        <v>0.10222009263695896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1059.3</v>
      </c>
      <c r="F150" s="37">
        <v>1053.8333333333333</v>
      </c>
      <c r="G150" s="38">
        <v>1040.6666666666665</v>
      </c>
      <c r="H150" s="38">
        <v>1022.0333333333333</v>
      </c>
      <c r="I150" s="38">
        <v>1008.8666666666666</v>
      </c>
      <c r="J150" s="38">
        <v>1072.4666666666665</v>
      </c>
      <c r="K150" s="38">
        <v>1085.633333333333</v>
      </c>
      <c r="L150" s="38">
        <v>1104.2666666666664</v>
      </c>
      <c r="M150" s="28">
        <v>1067</v>
      </c>
      <c r="N150" s="28">
        <v>1035.2</v>
      </c>
      <c r="O150" s="39">
        <v>6357750</v>
      </c>
      <c r="P150" s="40">
        <v>1.496647509578544E-2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79.400000000000006</v>
      </c>
      <c r="F151" s="37">
        <v>80.083333333333329</v>
      </c>
      <c r="G151" s="38">
        <v>78.516666666666652</v>
      </c>
      <c r="H151" s="38">
        <v>77.633333333333326</v>
      </c>
      <c r="I151" s="38">
        <v>76.066666666666649</v>
      </c>
      <c r="J151" s="38">
        <v>80.966666666666654</v>
      </c>
      <c r="K151" s="38">
        <v>82.533333333333346</v>
      </c>
      <c r="L151" s="38">
        <v>83.416666666666657</v>
      </c>
      <c r="M151" s="28">
        <v>81.650000000000006</v>
      </c>
      <c r="N151" s="28">
        <v>79.2</v>
      </c>
      <c r="O151" s="39">
        <v>67005500</v>
      </c>
      <c r="P151" s="40">
        <v>6.1263560944479897E-3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4210.6499999999996</v>
      </c>
      <c r="F152" s="37">
        <v>4225.9999999999991</v>
      </c>
      <c r="G152" s="38">
        <v>4153.0499999999984</v>
      </c>
      <c r="H152" s="38">
        <v>4095.4499999999989</v>
      </c>
      <c r="I152" s="38">
        <v>4022.4999999999982</v>
      </c>
      <c r="J152" s="38">
        <v>4283.5999999999985</v>
      </c>
      <c r="K152" s="38">
        <v>4356.5499999999993</v>
      </c>
      <c r="L152" s="38">
        <v>4414.1499999999987</v>
      </c>
      <c r="M152" s="28">
        <v>4298.95</v>
      </c>
      <c r="N152" s="28">
        <v>4168.3999999999996</v>
      </c>
      <c r="O152" s="39">
        <v>1856875</v>
      </c>
      <c r="P152" s="40">
        <v>8.8285229202037345E-3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4811.6000000000004</v>
      </c>
      <c r="F153" s="37">
        <v>4799.3666666666668</v>
      </c>
      <c r="G153" s="38">
        <v>4732.3333333333339</v>
      </c>
      <c r="H153" s="38">
        <v>4653.0666666666675</v>
      </c>
      <c r="I153" s="38">
        <v>4586.0333333333347</v>
      </c>
      <c r="J153" s="38">
        <v>4878.6333333333332</v>
      </c>
      <c r="K153" s="38">
        <v>4945.6666666666661</v>
      </c>
      <c r="L153" s="38">
        <v>5024.9333333333325</v>
      </c>
      <c r="M153" s="28">
        <v>4866.3999999999996</v>
      </c>
      <c r="N153" s="28">
        <v>4720.1000000000004</v>
      </c>
      <c r="O153" s="39">
        <v>576900</v>
      </c>
      <c r="P153" s="40">
        <v>-3.1722054380664652E-2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19046.849999999999</v>
      </c>
      <c r="F154" s="37">
        <v>19112.833333333332</v>
      </c>
      <c r="G154" s="38">
        <v>18939.066666666666</v>
      </c>
      <c r="H154" s="38">
        <v>18831.283333333333</v>
      </c>
      <c r="I154" s="38">
        <v>18657.516666666666</v>
      </c>
      <c r="J154" s="38">
        <v>19220.616666666665</v>
      </c>
      <c r="K154" s="38">
        <v>19394.383333333335</v>
      </c>
      <c r="L154" s="38">
        <v>19502.166666666664</v>
      </c>
      <c r="M154" s="28">
        <v>19286.599999999999</v>
      </c>
      <c r="N154" s="28">
        <v>19005.05</v>
      </c>
      <c r="O154" s="39">
        <v>294680</v>
      </c>
      <c r="P154" s="40">
        <v>-9.4123974720989653E-3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126.2</v>
      </c>
      <c r="F155" s="37">
        <v>126.2</v>
      </c>
      <c r="G155" s="38">
        <v>124.85000000000001</v>
      </c>
      <c r="H155" s="38">
        <v>123.5</v>
      </c>
      <c r="I155" s="38">
        <v>122.15</v>
      </c>
      <c r="J155" s="38">
        <v>127.55000000000001</v>
      </c>
      <c r="K155" s="38">
        <v>128.9</v>
      </c>
      <c r="L155" s="38">
        <v>130.25</v>
      </c>
      <c r="M155" s="28">
        <v>127.55</v>
      </c>
      <c r="N155" s="28">
        <v>124.85</v>
      </c>
      <c r="O155" s="39">
        <v>56521200</v>
      </c>
      <c r="P155" s="40">
        <v>5.7224606580829757E-3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175.35</v>
      </c>
      <c r="F156" s="37">
        <v>174.86666666666665</v>
      </c>
      <c r="G156" s="38">
        <v>173.43333333333328</v>
      </c>
      <c r="H156" s="38">
        <v>171.51666666666662</v>
      </c>
      <c r="I156" s="38">
        <v>170.08333333333326</v>
      </c>
      <c r="J156" s="38">
        <v>176.7833333333333</v>
      </c>
      <c r="K156" s="38">
        <v>178.21666666666664</v>
      </c>
      <c r="L156" s="38">
        <v>180.13333333333333</v>
      </c>
      <c r="M156" s="28">
        <v>176.3</v>
      </c>
      <c r="N156" s="28">
        <v>172.95</v>
      </c>
      <c r="O156" s="39">
        <v>80387100</v>
      </c>
      <c r="P156" s="40">
        <v>-6.2711386696730556E-3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1082.25</v>
      </c>
      <c r="F157" s="37">
        <v>1081.9666666666665</v>
      </c>
      <c r="G157" s="38">
        <v>1071.083333333333</v>
      </c>
      <c r="H157" s="38">
        <v>1059.9166666666665</v>
      </c>
      <c r="I157" s="38">
        <v>1049.0333333333331</v>
      </c>
      <c r="J157" s="38">
        <v>1093.133333333333</v>
      </c>
      <c r="K157" s="38">
        <v>1104.0166666666667</v>
      </c>
      <c r="L157" s="38">
        <v>1115.1833333333329</v>
      </c>
      <c r="M157" s="28">
        <v>1092.8499999999999</v>
      </c>
      <c r="N157" s="28">
        <v>1070.8</v>
      </c>
      <c r="O157" s="39">
        <v>4909800</v>
      </c>
      <c r="P157" s="40">
        <v>7.903434401494467E-3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3114.6</v>
      </c>
      <c r="F158" s="37">
        <v>3123.9166666666665</v>
      </c>
      <c r="G158" s="38">
        <v>3093.2833333333328</v>
      </c>
      <c r="H158" s="38">
        <v>3071.9666666666662</v>
      </c>
      <c r="I158" s="38">
        <v>3041.3333333333326</v>
      </c>
      <c r="J158" s="38">
        <v>3145.2333333333331</v>
      </c>
      <c r="K158" s="38">
        <v>3175.8666666666672</v>
      </c>
      <c r="L158" s="38">
        <v>3197.1833333333334</v>
      </c>
      <c r="M158" s="28">
        <v>3154.55</v>
      </c>
      <c r="N158" s="28">
        <v>3102.6</v>
      </c>
      <c r="O158" s="39">
        <v>568600</v>
      </c>
      <c r="P158" s="40">
        <v>-5.2484254723582924E-3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132.80000000000001</v>
      </c>
      <c r="F159" s="37">
        <v>133.26666666666668</v>
      </c>
      <c r="G159" s="38">
        <v>131.73333333333335</v>
      </c>
      <c r="H159" s="38">
        <v>130.66666666666666</v>
      </c>
      <c r="I159" s="38">
        <v>129.13333333333333</v>
      </c>
      <c r="J159" s="38">
        <v>134.33333333333337</v>
      </c>
      <c r="K159" s="38">
        <v>135.86666666666673</v>
      </c>
      <c r="L159" s="38">
        <v>136.93333333333339</v>
      </c>
      <c r="M159" s="28">
        <v>134.80000000000001</v>
      </c>
      <c r="N159" s="28">
        <v>132.19999999999999</v>
      </c>
      <c r="O159" s="39">
        <v>51539950</v>
      </c>
      <c r="P159" s="40">
        <v>3.7363622776864444E-4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49311.199999999997</v>
      </c>
      <c r="F160" s="37">
        <v>49218.716666666667</v>
      </c>
      <c r="G160" s="38">
        <v>48865.433333333334</v>
      </c>
      <c r="H160" s="38">
        <v>48419.666666666664</v>
      </c>
      <c r="I160" s="38">
        <v>48066.383333333331</v>
      </c>
      <c r="J160" s="38">
        <v>49664.483333333337</v>
      </c>
      <c r="K160" s="38">
        <v>50017.766666666677</v>
      </c>
      <c r="L160" s="38">
        <v>50463.53333333334</v>
      </c>
      <c r="M160" s="28">
        <v>49572</v>
      </c>
      <c r="N160" s="28">
        <v>48772.95</v>
      </c>
      <c r="O160" s="39">
        <v>106335</v>
      </c>
      <c r="P160" s="40">
        <v>-7.97649034424853E-3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989.7</v>
      </c>
      <c r="F161" s="37">
        <v>993.85</v>
      </c>
      <c r="G161" s="38">
        <v>978.6</v>
      </c>
      <c r="H161" s="38">
        <v>967.5</v>
      </c>
      <c r="I161" s="38">
        <v>952.25</v>
      </c>
      <c r="J161" s="38">
        <v>1004.95</v>
      </c>
      <c r="K161" s="38">
        <v>1020.2</v>
      </c>
      <c r="L161" s="38">
        <v>1031.3000000000002</v>
      </c>
      <c r="M161" s="28">
        <v>1009.1</v>
      </c>
      <c r="N161" s="28">
        <v>982.75</v>
      </c>
      <c r="O161" s="39">
        <v>6933575</v>
      </c>
      <c r="P161" s="40">
        <v>-1.6615312609696165E-2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3260.45</v>
      </c>
      <c r="F162" s="37">
        <v>3284.8166666666662</v>
      </c>
      <c r="G162" s="38">
        <v>3225.7833333333324</v>
      </c>
      <c r="H162" s="38">
        <v>3191.1166666666663</v>
      </c>
      <c r="I162" s="38">
        <v>3132.0833333333326</v>
      </c>
      <c r="J162" s="38">
        <v>3319.4833333333322</v>
      </c>
      <c r="K162" s="38">
        <v>3378.516666666666</v>
      </c>
      <c r="L162" s="38">
        <v>3413.183333333332</v>
      </c>
      <c r="M162" s="28">
        <v>3343.85</v>
      </c>
      <c r="N162" s="28">
        <v>3250.15</v>
      </c>
      <c r="O162" s="39">
        <v>775350</v>
      </c>
      <c r="P162" s="40">
        <v>1.2536728697355533E-2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215.9</v>
      </c>
      <c r="F163" s="37">
        <v>217.31666666666669</v>
      </c>
      <c r="G163" s="38">
        <v>213.88333333333338</v>
      </c>
      <c r="H163" s="38">
        <v>211.8666666666667</v>
      </c>
      <c r="I163" s="38">
        <v>208.43333333333339</v>
      </c>
      <c r="J163" s="38">
        <v>219.33333333333337</v>
      </c>
      <c r="K163" s="38">
        <v>222.76666666666671</v>
      </c>
      <c r="L163" s="38">
        <v>224.78333333333336</v>
      </c>
      <c r="M163" s="28">
        <v>220.75</v>
      </c>
      <c r="N163" s="28">
        <v>215.3</v>
      </c>
      <c r="O163" s="39">
        <v>15384000</v>
      </c>
      <c r="P163" s="40">
        <v>3.0753768844221107E-2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118.85</v>
      </c>
      <c r="F164" s="37">
        <v>117.8</v>
      </c>
      <c r="G164" s="38">
        <v>116.19999999999999</v>
      </c>
      <c r="H164" s="38">
        <v>113.55</v>
      </c>
      <c r="I164" s="38">
        <v>111.94999999999999</v>
      </c>
      <c r="J164" s="38">
        <v>120.44999999999999</v>
      </c>
      <c r="K164" s="38">
        <v>122.04999999999998</v>
      </c>
      <c r="L164" s="38">
        <v>124.69999999999999</v>
      </c>
      <c r="M164" s="28">
        <v>119.4</v>
      </c>
      <c r="N164" s="28">
        <v>115.15</v>
      </c>
      <c r="O164" s="39">
        <v>55626400</v>
      </c>
      <c r="P164" s="40">
        <v>-1.6335928078061616E-2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2904.25</v>
      </c>
      <c r="F165" s="37">
        <v>2898.8666666666668</v>
      </c>
      <c r="G165" s="38">
        <v>2875.6333333333337</v>
      </c>
      <c r="H165" s="38">
        <v>2847.0166666666669</v>
      </c>
      <c r="I165" s="38">
        <v>2823.7833333333338</v>
      </c>
      <c r="J165" s="38">
        <v>2927.4833333333336</v>
      </c>
      <c r="K165" s="38">
        <v>2950.7166666666672</v>
      </c>
      <c r="L165" s="38">
        <v>2979.3333333333335</v>
      </c>
      <c r="M165" s="28">
        <v>2922.1</v>
      </c>
      <c r="N165" s="28">
        <v>2870.25</v>
      </c>
      <c r="O165" s="39">
        <v>2633250</v>
      </c>
      <c r="P165" s="40">
        <v>1.9256822140507064E-2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3293.55</v>
      </c>
      <c r="F166" s="37">
        <v>3315.5833333333335</v>
      </c>
      <c r="G166" s="38">
        <v>3250.0166666666669</v>
      </c>
      <c r="H166" s="38">
        <v>3206.4833333333336</v>
      </c>
      <c r="I166" s="38">
        <v>3140.916666666667</v>
      </c>
      <c r="J166" s="38">
        <v>3359.1166666666668</v>
      </c>
      <c r="K166" s="38">
        <v>3424.6833333333334</v>
      </c>
      <c r="L166" s="38">
        <v>3468.2166666666667</v>
      </c>
      <c r="M166" s="28">
        <v>3381.15</v>
      </c>
      <c r="N166" s="28">
        <v>3272.05</v>
      </c>
      <c r="O166" s="39">
        <v>1669250</v>
      </c>
      <c r="P166" s="40">
        <v>-9.6410560664491243E-3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40.6</v>
      </c>
      <c r="F167" s="37">
        <v>40.483333333333334</v>
      </c>
      <c r="G167" s="38">
        <v>40.06666666666667</v>
      </c>
      <c r="H167" s="38">
        <v>39.533333333333339</v>
      </c>
      <c r="I167" s="38">
        <v>39.116666666666674</v>
      </c>
      <c r="J167" s="38">
        <v>41.016666666666666</v>
      </c>
      <c r="K167" s="38">
        <v>41.433333333333323</v>
      </c>
      <c r="L167" s="38">
        <v>41.966666666666661</v>
      </c>
      <c r="M167" s="28">
        <v>40.9</v>
      </c>
      <c r="N167" s="28">
        <v>39.950000000000003</v>
      </c>
      <c r="O167" s="39">
        <v>256528000</v>
      </c>
      <c r="P167" s="40">
        <v>-7.490404853287112E-3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2649.2</v>
      </c>
      <c r="F168" s="37">
        <v>2668.65</v>
      </c>
      <c r="G168" s="38">
        <v>2621.55</v>
      </c>
      <c r="H168" s="38">
        <v>2593.9</v>
      </c>
      <c r="I168" s="38">
        <v>2546.8000000000002</v>
      </c>
      <c r="J168" s="38">
        <v>2696.3</v>
      </c>
      <c r="K168" s="38">
        <v>2743.3999999999996</v>
      </c>
      <c r="L168" s="38">
        <v>2771.05</v>
      </c>
      <c r="M168" s="28">
        <v>2715.75</v>
      </c>
      <c r="N168" s="28">
        <v>2641</v>
      </c>
      <c r="O168" s="39">
        <v>954000</v>
      </c>
      <c r="P168" s="40">
        <v>5.8588548601864181E-2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238</v>
      </c>
      <c r="F169" s="37">
        <v>236.58333333333334</v>
      </c>
      <c r="G169" s="38">
        <v>234.41666666666669</v>
      </c>
      <c r="H169" s="38">
        <v>230.83333333333334</v>
      </c>
      <c r="I169" s="38">
        <v>228.66666666666669</v>
      </c>
      <c r="J169" s="38">
        <v>240.16666666666669</v>
      </c>
      <c r="K169" s="38">
        <v>242.33333333333337</v>
      </c>
      <c r="L169" s="38">
        <v>245.91666666666669</v>
      </c>
      <c r="M169" s="28">
        <v>238.75</v>
      </c>
      <c r="N169" s="28">
        <v>233</v>
      </c>
      <c r="O169" s="39">
        <v>45689400</v>
      </c>
      <c r="P169" s="40">
        <v>1.111376673040153E-2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1854.75</v>
      </c>
      <c r="F170" s="37">
        <v>1866.6000000000001</v>
      </c>
      <c r="G170" s="38">
        <v>1830.1000000000004</v>
      </c>
      <c r="H170" s="38">
        <v>1805.4500000000003</v>
      </c>
      <c r="I170" s="38">
        <v>1768.9500000000005</v>
      </c>
      <c r="J170" s="38">
        <v>1891.2500000000002</v>
      </c>
      <c r="K170" s="38">
        <v>1927.7499999999998</v>
      </c>
      <c r="L170" s="38">
        <v>1952.4</v>
      </c>
      <c r="M170" s="28">
        <v>1903.1</v>
      </c>
      <c r="N170" s="28">
        <v>1841.95</v>
      </c>
      <c r="O170" s="39">
        <v>4684977</v>
      </c>
      <c r="P170" s="40">
        <v>0.58400990780239437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185.15</v>
      </c>
      <c r="F171" s="37">
        <v>185.7833333333333</v>
      </c>
      <c r="G171" s="38">
        <v>182.81666666666661</v>
      </c>
      <c r="H171" s="38">
        <v>180.48333333333329</v>
      </c>
      <c r="I171" s="38">
        <v>177.51666666666659</v>
      </c>
      <c r="J171" s="38">
        <v>188.11666666666662</v>
      </c>
      <c r="K171" s="38">
        <v>191.08333333333331</v>
      </c>
      <c r="L171" s="38">
        <v>193.41666666666663</v>
      </c>
      <c r="M171" s="28">
        <v>188.75</v>
      </c>
      <c r="N171" s="28">
        <v>183.45</v>
      </c>
      <c r="O171" s="39">
        <v>12407500</v>
      </c>
      <c r="P171" s="40">
        <v>-2.0176893311221668E-2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792</v>
      </c>
      <c r="F172" s="37">
        <v>794.18333333333339</v>
      </c>
      <c r="G172" s="38">
        <v>782.81666666666683</v>
      </c>
      <c r="H172" s="38">
        <v>773.63333333333344</v>
      </c>
      <c r="I172" s="38">
        <v>762.26666666666688</v>
      </c>
      <c r="J172" s="38">
        <v>803.36666666666679</v>
      </c>
      <c r="K172" s="38">
        <v>814.73333333333335</v>
      </c>
      <c r="L172" s="38">
        <v>823.91666666666674</v>
      </c>
      <c r="M172" s="28">
        <v>805.55</v>
      </c>
      <c r="N172" s="28">
        <v>785</v>
      </c>
      <c r="O172" s="39">
        <v>4610400</v>
      </c>
      <c r="P172" s="40">
        <v>-2.9695885509838999E-2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130.85</v>
      </c>
      <c r="F173" s="37">
        <v>131.71666666666667</v>
      </c>
      <c r="G173" s="38">
        <v>128.68333333333334</v>
      </c>
      <c r="H173" s="38">
        <v>126.51666666666668</v>
      </c>
      <c r="I173" s="38">
        <v>123.48333333333335</v>
      </c>
      <c r="J173" s="38">
        <v>133.88333333333333</v>
      </c>
      <c r="K173" s="38">
        <v>136.91666666666669</v>
      </c>
      <c r="L173" s="38">
        <v>139.08333333333331</v>
      </c>
      <c r="M173" s="28">
        <v>134.75</v>
      </c>
      <c r="N173" s="28">
        <v>129.55000000000001</v>
      </c>
      <c r="O173" s="39">
        <v>66960000</v>
      </c>
      <c r="P173" s="40">
        <v>-5.0885896527285611E-2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106.9</v>
      </c>
      <c r="F174" s="37">
        <v>106.45</v>
      </c>
      <c r="G174" s="38">
        <v>105.5</v>
      </c>
      <c r="H174" s="38">
        <v>104.1</v>
      </c>
      <c r="I174" s="38">
        <v>103.14999999999999</v>
      </c>
      <c r="J174" s="38">
        <v>107.85000000000001</v>
      </c>
      <c r="K174" s="38">
        <v>108.80000000000003</v>
      </c>
      <c r="L174" s="38">
        <v>110.20000000000002</v>
      </c>
      <c r="M174" s="28">
        <v>107.4</v>
      </c>
      <c r="N174" s="28">
        <v>105.05</v>
      </c>
      <c r="O174" s="39">
        <v>33512000</v>
      </c>
      <c r="P174" s="40">
        <v>7.4555074555074556E-3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2567.1</v>
      </c>
      <c r="F175" s="37">
        <v>2579.3166666666671</v>
      </c>
      <c r="G175" s="38">
        <v>2551.3833333333341</v>
      </c>
      <c r="H175" s="38">
        <v>2535.666666666667</v>
      </c>
      <c r="I175" s="38">
        <v>2507.733333333334</v>
      </c>
      <c r="J175" s="38">
        <v>2595.0333333333342</v>
      </c>
      <c r="K175" s="38">
        <v>2622.9666666666676</v>
      </c>
      <c r="L175" s="38">
        <v>2638.6833333333343</v>
      </c>
      <c r="M175" s="28">
        <v>2607.25</v>
      </c>
      <c r="N175" s="28">
        <v>2563.6</v>
      </c>
      <c r="O175" s="39">
        <v>35487500</v>
      </c>
      <c r="P175" s="40">
        <v>2.7387345656673855E-2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82.4</v>
      </c>
      <c r="F176" s="37">
        <v>82.88333333333334</v>
      </c>
      <c r="G176" s="38">
        <v>81.566666666666677</v>
      </c>
      <c r="H176" s="38">
        <v>80.733333333333334</v>
      </c>
      <c r="I176" s="38">
        <v>79.416666666666671</v>
      </c>
      <c r="J176" s="38">
        <v>83.716666666666683</v>
      </c>
      <c r="K176" s="38">
        <v>85.033333333333346</v>
      </c>
      <c r="L176" s="38">
        <v>85.866666666666688</v>
      </c>
      <c r="M176" s="28">
        <v>84.2</v>
      </c>
      <c r="N176" s="28">
        <v>82.05</v>
      </c>
      <c r="O176" s="39">
        <v>105456000</v>
      </c>
      <c r="P176" s="40">
        <v>1.9953252380137962E-3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961.2</v>
      </c>
      <c r="F177" s="37">
        <v>964.30000000000007</v>
      </c>
      <c r="G177" s="38">
        <v>955.60000000000014</v>
      </c>
      <c r="H177" s="38">
        <v>950.00000000000011</v>
      </c>
      <c r="I177" s="38">
        <v>941.30000000000018</v>
      </c>
      <c r="J177" s="38">
        <v>969.90000000000009</v>
      </c>
      <c r="K177" s="38">
        <v>978.60000000000014</v>
      </c>
      <c r="L177" s="38">
        <v>984.2</v>
      </c>
      <c r="M177" s="28">
        <v>973</v>
      </c>
      <c r="N177" s="28">
        <v>958.7</v>
      </c>
      <c r="O177" s="39">
        <v>4834400</v>
      </c>
      <c r="P177" s="40">
        <v>-3.2986970146792016E-3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1296.55</v>
      </c>
      <c r="F178" s="37">
        <v>1299.6666666666667</v>
      </c>
      <c r="G178" s="38">
        <v>1278.7833333333335</v>
      </c>
      <c r="H178" s="38">
        <v>1261.0166666666669</v>
      </c>
      <c r="I178" s="38">
        <v>1240.1333333333337</v>
      </c>
      <c r="J178" s="38">
        <v>1317.4333333333334</v>
      </c>
      <c r="K178" s="38">
        <v>1338.3166666666666</v>
      </c>
      <c r="L178" s="38">
        <v>1356.0833333333333</v>
      </c>
      <c r="M178" s="28">
        <v>1320.55</v>
      </c>
      <c r="N178" s="28">
        <v>1281.9000000000001</v>
      </c>
      <c r="O178" s="39">
        <v>5489250</v>
      </c>
      <c r="P178" s="40">
        <v>-3.5398230088495575E-3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571.85</v>
      </c>
      <c r="F179" s="37">
        <v>572.5333333333333</v>
      </c>
      <c r="G179" s="38">
        <v>566.91666666666663</v>
      </c>
      <c r="H179" s="38">
        <v>561.98333333333335</v>
      </c>
      <c r="I179" s="38">
        <v>556.36666666666667</v>
      </c>
      <c r="J179" s="38">
        <v>577.46666666666658</v>
      </c>
      <c r="K179" s="38">
        <v>583.08333333333337</v>
      </c>
      <c r="L179" s="38">
        <v>588.01666666666654</v>
      </c>
      <c r="M179" s="28">
        <v>578.15</v>
      </c>
      <c r="N179" s="28">
        <v>567.6</v>
      </c>
      <c r="O179" s="39">
        <v>53719500</v>
      </c>
      <c r="P179" s="40">
        <v>-2.0940977063342355E-2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23946.7</v>
      </c>
      <c r="F180" s="37">
        <v>24033.183333333331</v>
      </c>
      <c r="G180" s="38">
        <v>23615.366666666661</v>
      </c>
      <c r="H180" s="38">
        <v>23284.033333333329</v>
      </c>
      <c r="I180" s="38">
        <v>22866.21666666666</v>
      </c>
      <c r="J180" s="38">
        <v>24364.516666666663</v>
      </c>
      <c r="K180" s="38">
        <v>24782.333333333336</v>
      </c>
      <c r="L180" s="38">
        <v>25113.666666666664</v>
      </c>
      <c r="M180" s="28">
        <v>24451</v>
      </c>
      <c r="N180" s="28">
        <v>23701.85</v>
      </c>
      <c r="O180" s="39">
        <v>490250</v>
      </c>
      <c r="P180" s="40">
        <v>5.6687143011100331E-2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3073.7</v>
      </c>
      <c r="F181" s="37">
        <v>3095.0833333333335</v>
      </c>
      <c r="G181" s="38">
        <v>3046.6166666666668</v>
      </c>
      <c r="H181" s="38">
        <v>3019.5333333333333</v>
      </c>
      <c r="I181" s="38">
        <v>2971.0666666666666</v>
      </c>
      <c r="J181" s="38">
        <v>3122.166666666667</v>
      </c>
      <c r="K181" s="38">
        <v>3170.6333333333332</v>
      </c>
      <c r="L181" s="38">
        <v>3197.7166666666672</v>
      </c>
      <c r="M181" s="28">
        <v>3143.55</v>
      </c>
      <c r="N181" s="28">
        <v>3068</v>
      </c>
      <c r="O181" s="39">
        <v>1575200</v>
      </c>
      <c r="P181" s="40">
        <v>-3.6501261564339783E-2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2833.2</v>
      </c>
      <c r="F182" s="37">
        <v>2827.9833333333336</v>
      </c>
      <c r="G182" s="38">
        <v>2801.2166666666672</v>
      </c>
      <c r="H182" s="38">
        <v>2769.2333333333336</v>
      </c>
      <c r="I182" s="38">
        <v>2742.4666666666672</v>
      </c>
      <c r="J182" s="38">
        <v>2859.9666666666672</v>
      </c>
      <c r="K182" s="38">
        <v>2886.7333333333336</v>
      </c>
      <c r="L182" s="38">
        <v>2918.7166666666672</v>
      </c>
      <c r="M182" s="28">
        <v>2854.75</v>
      </c>
      <c r="N182" s="28">
        <v>2796</v>
      </c>
      <c r="O182" s="39">
        <v>3341250</v>
      </c>
      <c r="P182" s="40">
        <v>5.6148231330713087E-4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1330.05</v>
      </c>
      <c r="F183" s="37">
        <v>1341.6000000000001</v>
      </c>
      <c r="G183" s="38">
        <v>1303.5000000000002</v>
      </c>
      <c r="H183" s="38">
        <v>1276.95</v>
      </c>
      <c r="I183" s="38">
        <v>1238.8500000000001</v>
      </c>
      <c r="J183" s="38">
        <v>1368.1500000000003</v>
      </c>
      <c r="K183" s="38">
        <v>1406.2500000000002</v>
      </c>
      <c r="L183" s="38">
        <v>1432.8000000000004</v>
      </c>
      <c r="M183" s="28">
        <v>1379.7</v>
      </c>
      <c r="N183" s="28">
        <v>1315.05</v>
      </c>
      <c r="O183" s="39">
        <v>4262400</v>
      </c>
      <c r="P183" s="40">
        <v>1.0526315789473684E-2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875.8</v>
      </c>
      <c r="F184" s="37">
        <v>880.13333333333321</v>
      </c>
      <c r="G184" s="38">
        <v>868.61666666666645</v>
      </c>
      <c r="H184" s="38">
        <v>861.43333333333328</v>
      </c>
      <c r="I184" s="38">
        <v>849.91666666666652</v>
      </c>
      <c r="J184" s="38">
        <v>887.31666666666638</v>
      </c>
      <c r="K184" s="38">
        <v>898.83333333333326</v>
      </c>
      <c r="L184" s="38">
        <v>906.01666666666631</v>
      </c>
      <c r="M184" s="28">
        <v>891.65</v>
      </c>
      <c r="N184" s="28">
        <v>872.95</v>
      </c>
      <c r="O184" s="39">
        <v>22912400</v>
      </c>
      <c r="P184" s="40">
        <v>6.0550176732749343E-3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522.95000000000005</v>
      </c>
      <c r="F185" s="37">
        <v>525.26666666666677</v>
      </c>
      <c r="G185" s="38">
        <v>517.83333333333348</v>
      </c>
      <c r="H185" s="38">
        <v>512.7166666666667</v>
      </c>
      <c r="I185" s="38">
        <v>505.28333333333342</v>
      </c>
      <c r="J185" s="38">
        <v>530.38333333333355</v>
      </c>
      <c r="K185" s="38">
        <v>537.81666666666672</v>
      </c>
      <c r="L185" s="38">
        <v>542.93333333333362</v>
      </c>
      <c r="M185" s="28">
        <v>532.70000000000005</v>
      </c>
      <c r="N185" s="28">
        <v>520.15</v>
      </c>
      <c r="O185" s="39">
        <v>11931000</v>
      </c>
      <c r="P185" s="40">
        <v>3.0264817150063052E-3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570.70000000000005</v>
      </c>
      <c r="F186" s="37">
        <v>570.28333333333342</v>
      </c>
      <c r="G186" s="38">
        <v>565.71666666666681</v>
      </c>
      <c r="H186" s="38">
        <v>560.73333333333335</v>
      </c>
      <c r="I186" s="38">
        <v>556.16666666666674</v>
      </c>
      <c r="J186" s="38">
        <v>575.26666666666688</v>
      </c>
      <c r="K186" s="38">
        <v>579.83333333333348</v>
      </c>
      <c r="L186" s="38">
        <v>584.81666666666695</v>
      </c>
      <c r="M186" s="28">
        <v>574.85</v>
      </c>
      <c r="N186" s="28">
        <v>565.29999999999995</v>
      </c>
      <c r="O186" s="39">
        <v>4346000</v>
      </c>
      <c r="P186" s="40">
        <v>-2.1832095431015081E-2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1174.95</v>
      </c>
      <c r="F187" s="37">
        <v>1165.9833333333333</v>
      </c>
      <c r="G187" s="38">
        <v>1149.9666666666667</v>
      </c>
      <c r="H187" s="38">
        <v>1124.9833333333333</v>
      </c>
      <c r="I187" s="38">
        <v>1108.9666666666667</v>
      </c>
      <c r="J187" s="38">
        <v>1190.9666666666667</v>
      </c>
      <c r="K187" s="38">
        <v>1206.9833333333336</v>
      </c>
      <c r="L187" s="38">
        <v>1231.9666666666667</v>
      </c>
      <c r="M187" s="28">
        <v>1182</v>
      </c>
      <c r="N187" s="28">
        <v>1141</v>
      </c>
      <c r="O187" s="39">
        <v>8425000</v>
      </c>
      <c r="P187" s="40">
        <v>-2.722537878787879E-3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1245.7</v>
      </c>
      <c r="F188" s="37">
        <v>1246.3999999999999</v>
      </c>
      <c r="G188" s="38">
        <v>1235.7499999999998</v>
      </c>
      <c r="H188" s="38">
        <v>1225.8</v>
      </c>
      <c r="I188" s="38">
        <v>1215.1499999999999</v>
      </c>
      <c r="J188" s="38">
        <v>1256.3499999999997</v>
      </c>
      <c r="K188" s="38">
        <v>1266.9999999999998</v>
      </c>
      <c r="L188" s="38">
        <v>1276.9499999999996</v>
      </c>
      <c r="M188" s="28">
        <v>1257.05</v>
      </c>
      <c r="N188" s="28">
        <v>1236.45</v>
      </c>
      <c r="O188" s="39">
        <v>3193500</v>
      </c>
      <c r="P188" s="40">
        <v>-8.5377212045948461E-3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838.85</v>
      </c>
      <c r="F189" s="37">
        <v>839.81666666666661</v>
      </c>
      <c r="G189" s="38">
        <v>830.63333333333321</v>
      </c>
      <c r="H189" s="38">
        <v>822.41666666666663</v>
      </c>
      <c r="I189" s="38">
        <v>813.23333333333323</v>
      </c>
      <c r="J189" s="38">
        <v>848.03333333333319</v>
      </c>
      <c r="K189" s="38">
        <v>857.21666666666658</v>
      </c>
      <c r="L189" s="38">
        <v>865.43333333333317</v>
      </c>
      <c r="M189" s="28">
        <v>849</v>
      </c>
      <c r="N189" s="28">
        <v>831.6</v>
      </c>
      <c r="O189" s="39">
        <v>8868600</v>
      </c>
      <c r="P189" s="40">
        <v>-3.6283618581907089E-2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448.3</v>
      </c>
      <c r="F190" s="37">
        <v>450.33333333333331</v>
      </c>
      <c r="G190" s="38">
        <v>444.26666666666665</v>
      </c>
      <c r="H190" s="38">
        <v>440.23333333333335</v>
      </c>
      <c r="I190" s="38">
        <v>434.16666666666669</v>
      </c>
      <c r="J190" s="38">
        <v>454.36666666666662</v>
      </c>
      <c r="K190" s="38">
        <v>460.43333333333334</v>
      </c>
      <c r="L190" s="38">
        <v>464.46666666666658</v>
      </c>
      <c r="M190" s="28">
        <v>456.4</v>
      </c>
      <c r="N190" s="28">
        <v>446.3</v>
      </c>
      <c r="O190" s="39">
        <v>73532850</v>
      </c>
      <c r="P190" s="40">
        <v>3.0720677532758069E-2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246.6</v>
      </c>
      <c r="F191" s="37">
        <v>244.98333333333335</v>
      </c>
      <c r="G191" s="38">
        <v>241.8666666666667</v>
      </c>
      <c r="H191" s="38">
        <v>237.13333333333335</v>
      </c>
      <c r="I191" s="38">
        <v>234.01666666666671</v>
      </c>
      <c r="J191" s="38">
        <v>249.7166666666667</v>
      </c>
      <c r="K191" s="38">
        <v>252.83333333333337</v>
      </c>
      <c r="L191" s="38">
        <v>257.56666666666672</v>
      </c>
      <c r="M191" s="28">
        <v>248.1</v>
      </c>
      <c r="N191" s="28">
        <v>240.25</v>
      </c>
      <c r="O191" s="39">
        <v>112428000</v>
      </c>
      <c r="P191" s="40">
        <v>9.6153846153846159E-4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107.25</v>
      </c>
      <c r="F192" s="37">
        <v>107.68333333333334</v>
      </c>
      <c r="G192" s="38">
        <v>106.06666666666668</v>
      </c>
      <c r="H192" s="38">
        <v>104.88333333333334</v>
      </c>
      <c r="I192" s="38">
        <v>103.26666666666668</v>
      </c>
      <c r="J192" s="38">
        <v>108.86666666666667</v>
      </c>
      <c r="K192" s="38">
        <v>110.48333333333335</v>
      </c>
      <c r="L192" s="38">
        <v>111.66666666666667</v>
      </c>
      <c r="M192" s="28">
        <v>109.3</v>
      </c>
      <c r="N192" s="28">
        <v>106.5</v>
      </c>
      <c r="O192" s="39">
        <v>259173500</v>
      </c>
      <c r="P192" s="40">
        <v>-1.6815800080612658E-2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3110.05</v>
      </c>
      <c r="F193" s="37">
        <v>3119.0500000000006</v>
      </c>
      <c r="G193" s="38">
        <v>3093.8000000000011</v>
      </c>
      <c r="H193" s="38">
        <v>3077.5500000000006</v>
      </c>
      <c r="I193" s="38">
        <v>3052.3000000000011</v>
      </c>
      <c r="J193" s="38">
        <v>3135.3000000000011</v>
      </c>
      <c r="K193" s="38">
        <v>3160.55</v>
      </c>
      <c r="L193" s="38">
        <v>3176.8000000000011</v>
      </c>
      <c r="M193" s="28">
        <v>3144.3</v>
      </c>
      <c r="N193" s="28">
        <v>3102.8</v>
      </c>
      <c r="O193" s="39">
        <v>12583650</v>
      </c>
      <c r="P193" s="40">
        <v>-5.913022870008295E-3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1084.8</v>
      </c>
      <c r="F194" s="37">
        <v>1098.05</v>
      </c>
      <c r="G194" s="38">
        <v>1068.0999999999999</v>
      </c>
      <c r="H194" s="38">
        <v>1051.3999999999999</v>
      </c>
      <c r="I194" s="38">
        <v>1021.4499999999998</v>
      </c>
      <c r="J194" s="38">
        <v>1114.75</v>
      </c>
      <c r="K194" s="38">
        <v>1144.7000000000003</v>
      </c>
      <c r="L194" s="38">
        <v>1161.4000000000001</v>
      </c>
      <c r="M194" s="28">
        <v>1128</v>
      </c>
      <c r="N194" s="28">
        <v>1081.3499999999999</v>
      </c>
      <c r="O194" s="39">
        <v>16367400</v>
      </c>
      <c r="P194" s="40">
        <v>-5.5049216186656945E-3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2667.7</v>
      </c>
      <c r="F195" s="37">
        <v>2681.25</v>
      </c>
      <c r="G195" s="38">
        <v>2645.2</v>
      </c>
      <c r="H195" s="38">
        <v>2622.7</v>
      </c>
      <c r="I195" s="38">
        <v>2586.6499999999996</v>
      </c>
      <c r="J195" s="38">
        <v>2703.75</v>
      </c>
      <c r="K195" s="38">
        <v>2739.8</v>
      </c>
      <c r="L195" s="38">
        <v>2762.3</v>
      </c>
      <c r="M195" s="28">
        <v>2717.3</v>
      </c>
      <c r="N195" s="28">
        <v>2658.75</v>
      </c>
      <c r="O195" s="39">
        <v>4283250</v>
      </c>
      <c r="P195" s="40">
        <v>1.1064884482606001E-2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1502.1</v>
      </c>
      <c r="F196" s="37">
        <v>1502.55</v>
      </c>
      <c r="G196" s="38">
        <v>1488.1</v>
      </c>
      <c r="H196" s="38">
        <v>1474.1</v>
      </c>
      <c r="I196" s="38">
        <v>1459.6499999999999</v>
      </c>
      <c r="J196" s="38">
        <v>1516.55</v>
      </c>
      <c r="K196" s="38">
        <v>1531.0000000000002</v>
      </c>
      <c r="L196" s="38">
        <v>1545</v>
      </c>
      <c r="M196" s="28">
        <v>1517</v>
      </c>
      <c r="N196" s="28">
        <v>1488.55</v>
      </c>
      <c r="O196" s="39">
        <v>1506000</v>
      </c>
      <c r="P196" s="40">
        <v>-8.231807704972012E-3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556.54999999999995</v>
      </c>
      <c r="F197" s="37">
        <v>556.85</v>
      </c>
      <c r="G197" s="38">
        <v>551.40000000000009</v>
      </c>
      <c r="H197" s="38">
        <v>546.25000000000011</v>
      </c>
      <c r="I197" s="38">
        <v>540.80000000000018</v>
      </c>
      <c r="J197" s="38">
        <v>562</v>
      </c>
      <c r="K197" s="38">
        <v>567.45000000000005</v>
      </c>
      <c r="L197" s="38">
        <v>572.59999999999991</v>
      </c>
      <c r="M197" s="28">
        <v>562.29999999999995</v>
      </c>
      <c r="N197" s="28">
        <v>551.70000000000005</v>
      </c>
      <c r="O197" s="39">
        <v>4036500</v>
      </c>
      <c r="P197" s="40">
        <v>4.342768514928267E-2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1440.85</v>
      </c>
      <c r="F198" s="37">
        <v>1442.1333333333332</v>
      </c>
      <c r="G198" s="38">
        <v>1429.3166666666664</v>
      </c>
      <c r="H198" s="38">
        <v>1417.7833333333331</v>
      </c>
      <c r="I198" s="38">
        <v>1404.9666666666662</v>
      </c>
      <c r="J198" s="38">
        <v>1453.6666666666665</v>
      </c>
      <c r="K198" s="38">
        <v>1466.4833333333331</v>
      </c>
      <c r="L198" s="38">
        <v>1478.0166666666667</v>
      </c>
      <c r="M198" s="28">
        <v>1454.95</v>
      </c>
      <c r="N198" s="28">
        <v>1430.6</v>
      </c>
      <c r="O198" s="39">
        <v>4341300</v>
      </c>
      <c r="P198" s="40">
        <v>-6.1410788381742742E-3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1044.05</v>
      </c>
      <c r="F199" s="37">
        <v>1046.1666666666665</v>
      </c>
      <c r="G199" s="38">
        <v>1030.4833333333331</v>
      </c>
      <c r="H199" s="38">
        <v>1016.9166666666665</v>
      </c>
      <c r="I199" s="38">
        <v>1001.2333333333331</v>
      </c>
      <c r="J199" s="38">
        <v>1059.7333333333331</v>
      </c>
      <c r="K199" s="38">
        <v>1075.4166666666665</v>
      </c>
      <c r="L199" s="38">
        <v>1088.9833333333331</v>
      </c>
      <c r="M199" s="28">
        <v>1061.8499999999999</v>
      </c>
      <c r="N199" s="28">
        <v>1032.5999999999999</v>
      </c>
      <c r="O199" s="39">
        <v>7449400</v>
      </c>
      <c r="P199" s="40">
        <v>2.4491333835719668E-3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1692</v>
      </c>
      <c r="F200" s="37">
        <v>1691.4833333333333</v>
      </c>
      <c r="G200" s="38">
        <v>1672.6166666666668</v>
      </c>
      <c r="H200" s="38">
        <v>1653.2333333333333</v>
      </c>
      <c r="I200" s="38">
        <v>1634.3666666666668</v>
      </c>
      <c r="J200" s="38">
        <v>1710.8666666666668</v>
      </c>
      <c r="K200" s="38">
        <v>1729.7333333333331</v>
      </c>
      <c r="L200" s="38">
        <v>1749.1166666666668</v>
      </c>
      <c r="M200" s="28">
        <v>1710.35</v>
      </c>
      <c r="N200" s="28">
        <v>1672.1</v>
      </c>
      <c r="O200" s="39">
        <v>1174800</v>
      </c>
      <c r="P200" s="40">
        <v>-1.5420717398592021E-2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6817.2</v>
      </c>
      <c r="F201" s="37">
        <v>6851.7</v>
      </c>
      <c r="G201" s="38">
        <v>6755.45</v>
      </c>
      <c r="H201" s="38">
        <v>6693.7</v>
      </c>
      <c r="I201" s="38">
        <v>6597.45</v>
      </c>
      <c r="J201" s="38">
        <v>6913.45</v>
      </c>
      <c r="K201" s="38">
        <v>7009.7</v>
      </c>
      <c r="L201" s="38">
        <v>7071.45</v>
      </c>
      <c r="M201" s="28">
        <v>6947.95</v>
      </c>
      <c r="N201" s="28">
        <v>6789.95</v>
      </c>
      <c r="O201" s="39">
        <v>2212100</v>
      </c>
      <c r="P201" s="40">
        <v>2.4689642393922549E-2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744.7</v>
      </c>
      <c r="F202" s="37">
        <v>748.7833333333333</v>
      </c>
      <c r="G202" s="38">
        <v>738.56666666666661</v>
      </c>
      <c r="H202" s="38">
        <v>732.43333333333328</v>
      </c>
      <c r="I202" s="38">
        <v>722.21666666666658</v>
      </c>
      <c r="J202" s="38">
        <v>754.91666666666663</v>
      </c>
      <c r="K202" s="38">
        <v>765.13333333333333</v>
      </c>
      <c r="L202" s="38">
        <v>771.26666666666665</v>
      </c>
      <c r="M202" s="28">
        <v>759</v>
      </c>
      <c r="N202" s="28">
        <v>742.65</v>
      </c>
      <c r="O202" s="39">
        <v>25673700</v>
      </c>
      <c r="P202" s="40">
        <v>1.4590290264577447E-2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314.3</v>
      </c>
      <c r="F203" s="37">
        <v>313.56666666666666</v>
      </c>
      <c r="G203" s="38">
        <v>305.68333333333334</v>
      </c>
      <c r="H203" s="38">
        <v>297.06666666666666</v>
      </c>
      <c r="I203" s="38">
        <v>289.18333333333334</v>
      </c>
      <c r="J203" s="38">
        <v>322.18333333333334</v>
      </c>
      <c r="K203" s="38">
        <v>330.06666666666666</v>
      </c>
      <c r="L203" s="38">
        <v>338.68333333333334</v>
      </c>
      <c r="M203" s="28">
        <v>321.45</v>
      </c>
      <c r="N203" s="28">
        <v>304.95</v>
      </c>
      <c r="O203" s="39">
        <v>35769350</v>
      </c>
      <c r="P203" s="40">
        <v>-3.4798611401564261E-2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963.5</v>
      </c>
      <c r="F204" s="37">
        <v>962.79999999999984</v>
      </c>
      <c r="G204" s="38">
        <v>955.74999999999966</v>
      </c>
      <c r="H204" s="38">
        <v>947.99999999999977</v>
      </c>
      <c r="I204" s="38">
        <v>940.94999999999959</v>
      </c>
      <c r="J204" s="38">
        <v>970.54999999999973</v>
      </c>
      <c r="K204" s="38">
        <v>977.59999999999991</v>
      </c>
      <c r="L204" s="38">
        <v>985.3499999999998</v>
      </c>
      <c r="M204" s="28">
        <v>969.85</v>
      </c>
      <c r="N204" s="28">
        <v>955.05</v>
      </c>
      <c r="O204" s="39">
        <v>5905500</v>
      </c>
      <c r="P204" s="40">
        <v>-3.140888961784484E-2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1755.15</v>
      </c>
      <c r="F205" s="37">
        <v>1762.2166666666665</v>
      </c>
      <c r="G205" s="38">
        <v>1734.4333333333329</v>
      </c>
      <c r="H205" s="38">
        <v>1713.7166666666665</v>
      </c>
      <c r="I205" s="38">
        <v>1685.9333333333329</v>
      </c>
      <c r="J205" s="38">
        <v>1782.9333333333329</v>
      </c>
      <c r="K205" s="38">
        <v>1810.7166666666662</v>
      </c>
      <c r="L205" s="38">
        <v>1831.4333333333329</v>
      </c>
      <c r="M205" s="28">
        <v>1790</v>
      </c>
      <c r="N205" s="28">
        <v>1741.5</v>
      </c>
      <c r="O205" s="39">
        <v>758800</v>
      </c>
      <c r="P205" s="40">
        <v>6.4995357474466105E-3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416.45</v>
      </c>
      <c r="F206" s="37">
        <v>417.5</v>
      </c>
      <c r="G206" s="38">
        <v>413.2</v>
      </c>
      <c r="H206" s="38">
        <v>409.95</v>
      </c>
      <c r="I206" s="38">
        <v>405.65</v>
      </c>
      <c r="J206" s="38">
        <v>420.75</v>
      </c>
      <c r="K206" s="38">
        <v>425.04999999999995</v>
      </c>
      <c r="L206" s="38">
        <v>428.3</v>
      </c>
      <c r="M206" s="28">
        <v>421.8</v>
      </c>
      <c r="N206" s="28">
        <v>414.25</v>
      </c>
      <c r="O206" s="39">
        <v>42171000</v>
      </c>
      <c r="P206" s="40">
        <v>-2.0531877830681687E-2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274.45</v>
      </c>
      <c r="F207" s="37">
        <v>275.46666666666664</v>
      </c>
      <c r="G207" s="38">
        <v>271.48333333333329</v>
      </c>
      <c r="H207" s="38">
        <v>268.51666666666665</v>
      </c>
      <c r="I207" s="38">
        <v>264.5333333333333</v>
      </c>
      <c r="J207" s="38">
        <v>278.43333333333328</v>
      </c>
      <c r="K207" s="38">
        <v>282.41666666666663</v>
      </c>
      <c r="L207" s="38">
        <v>285.38333333333327</v>
      </c>
      <c r="M207" s="28">
        <v>279.45</v>
      </c>
      <c r="N207" s="28">
        <v>272.5</v>
      </c>
      <c r="O207" s="39">
        <v>94524000</v>
      </c>
      <c r="P207" s="40">
        <v>3.4394904458598728E-3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371.5</v>
      </c>
      <c r="F208" s="37">
        <v>372.83333333333331</v>
      </c>
      <c r="G208" s="38">
        <v>367.31666666666661</v>
      </c>
      <c r="H208" s="38">
        <v>363.13333333333327</v>
      </c>
      <c r="I208" s="38">
        <v>357.61666666666656</v>
      </c>
      <c r="J208" s="38">
        <v>377.01666666666665</v>
      </c>
      <c r="K208" s="38">
        <v>382.53333333333342</v>
      </c>
      <c r="L208" s="38">
        <v>386.7166666666667</v>
      </c>
      <c r="M208" s="28">
        <v>378.35</v>
      </c>
      <c r="N208" s="28">
        <v>368.65</v>
      </c>
      <c r="O208" s="39">
        <v>13744800</v>
      </c>
      <c r="P208" s="40">
        <v>1.9628788890372548E-2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7" t="s">
        <v>16</v>
      </c>
      <c r="B8" s="459"/>
      <c r="C8" s="463" t="s">
        <v>20</v>
      </c>
      <c r="D8" s="463" t="s">
        <v>21</v>
      </c>
      <c r="E8" s="454" t="s">
        <v>22</v>
      </c>
      <c r="F8" s="455"/>
      <c r="G8" s="456"/>
      <c r="H8" s="454" t="s">
        <v>23</v>
      </c>
      <c r="I8" s="455"/>
      <c r="J8" s="456"/>
      <c r="K8" s="23"/>
      <c r="L8" s="50"/>
      <c r="M8" s="50"/>
      <c r="N8" s="1"/>
      <c r="O8" s="1"/>
    </row>
    <row r="9" spans="1:15" ht="36" customHeight="1">
      <c r="A9" s="461"/>
      <c r="B9" s="462"/>
      <c r="C9" s="462"/>
      <c r="D9" s="46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415" t="s">
        <v>230</v>
      </c>
      <c r="C10" s="415">
        <v>17877.400000000001</v>
      </c>
      <c r="D10" s="415">
        <v>17945.016666666666</v>
      </c>
      <c r="E10" s="415">
        <v>17793.883333333331</v>
      </c>
      <c r="F10" s="415">
        <v>17710.366666666665</v>
      </c>
      <c r="G10" s="415">
        <v>17559.23333333333</v>
      </c>
      <c r="H10" s="415">
        <v>18028.533333333333</v>
      </c>
      <c r="I10" s="415">
        <v>18179.666666666672</v>
      </c>
      <c r="J10" s="415">
        <v>18263.183333333334</v>
      </c>
      <c r="K10" s="415">
        <v>18096.150000000001</v>
      </c>
      <c r="L10" s="415">
        <v>17861.5</v>
      </c>
      <c r="M10" s="416"/>
      <c r="N10" s="1"/>
      <c r="O10" s="1"/>
    </row>
    <row r="11" spans="1:15" ht="12.75" customHeight="1">
      <c r="A11" s="53">
        <v>2</v>
      </c>
      <c r="B11" s="268" t="s">
        <v>231</v>
      </c>
      <c r="C11" s="415">
        <v>41209.199999999997</v>
      </c>
      <c r="D11" s="415">
        <v>41400.950000000004</v>
      </c>
      <c r="E11" s="415">
        <v>40961.750000000007</v>
      </c>
      <c r="F11" s="415">
        <v>40714.300000000003</v>
      </c>
      <c r="G11" s="415">
        <v>40275.100000000006</v>
      </c>
      <c r="H11" s="415">
        <v>41648.400000000009</v>
      </c>
      <c r="I11" s="415">
        <v>42087.600000000006</v>
      </c>
      <c r="J11" s="415">
        <v>42335.05000000001</v>
      </c>
      <c r="K11" s="415">
        <v>41840.15</v>
      </c>
      <c r="L11" s="415">
        <v>41153.5</v>
      </c>
      <c r="M11" s="416"/>
      <c r="N11" s="1"/>
      <c r="O11" s="1"/>
    </row>
    <row r="12" spans="1:15" ht="12.75" customHeight="1">
      <c r="A12" s="53">
        <v>3</v>
      </c>
      <c r="B12" s="268" t="s">
        <v>232</v>
      </c>
      <c r="C12" s="269">
        <v>2795.05</v>
      </c>
      <c r="D12" s="269">
        <v>2787.2000000000003</v>
      </c>
      <c r="E12" s="269">
        <v>2771.6000000000004</v>
      </c>
      <c r="F12" s="269">
        <v>2748.15</v>
      </c>
      <c r="G12" s="269">
        <v>2732.55</v>
      </c>
      <c r="H12" s="269">
        <v>2810.6500000000005</v>
      </c>
      <c r="I12" s="269">
        <v>2826.25</v>
      </c>
      <c r="J12" s="269">
        <v>2849.7000000000007</v>
      </c>
      <c r="K12" s="269">
        <v>2802.8</v>
      </c>
      <c r="L12" s="269">
        <v>2763.75</v>
      </c>
      <c r="M12" s="416"/>
      <c r="N12" s="1"/>
      <c r="O12" s="1"/>
    </row>
    <row r="13" spans="1:15" ht="12.75" customHeight="1">
      <c r="A13" s="53">
        <v>4</v>
      </c>
      <c r="B13" s="268" t="s">
        <v>233</v>
      </c>
      <c r="C13" s="269">
        <v>5302.8</v>
      </c>
      <c r="D13" s="269">
        <v>5300.0666666666666</v>
      </c>
      <c r="E13" s="269">
        <v>5278.8833333333332</v>
      </c>
      <c r="F13" s="269">
        <v>5254.9666666666662</v>
      </c>
      <c r="G13" s="269">
        <v>5233.7833333333328</v>
      </c>
      <c r="H13" s="269">
        <v>5323.9833333333336</v>
      </c>
      <c r="I13" s="269">
        <v>5345.1666666666661</v>
      </c>
      <c r="J13" s="269">
        <v>5369.0833333333339</v>
      </c>
      <c r="K13" s="269">
        <v>5321.25</v>
      </c>
      <c r="L13" s="269">
        <v>5276.15</v>
      </c>
      <c r="M13" s="416"/>
      <c r="N13" s="1"/>
      <c r="O13" s="1"/>
    </row>
    <row r="14" spans="1:15" ht="12.75" customHeight="1">
      <c r="A14" s="53">
        <v>5</v>
      </c>
      <c r="B14" s="268" t="s">
        <v>234</v>
      </c>
      <c r="C14" s="269">
        <v>27734.35</v>
      </c>
      <c r="D14" s="269">
        <v>27894.833333333332</v>
      </c>
      <c r="E14" s="269">
        <v>27523.916666666664</v>
      </c>
      <c r="F14" s="269">
        <v>27313.483333333334</v>
      </c>
      <c r="G14" s="269">
        <v>26942.566666666666</v>
      </c>
      <c r="H14" s="269">
        <v>28105.266666666663</v>
      </c>
      <c r="I14" s="269">
        <v>28476.183333333327</v>
      </c>
      <c r="J14" s="269">
        <v>28686.616666666661</v>
      </c>
      <c r="K14" s="269">
        <v>28265.75</v>
      </c>
      <c r="L14" s="269">
        <v>27684.400000000001</v>
      </c>
      <c r="M14" s="416"/>
      <c r="N14" s="1"/>
      <c r="O14" s="1"/>
    </row>
    <row r="15" spans="1:15" ht="12.75" customHeight="1">
      <c r="A15" s="53">
        <v>6</v>
      </c>
      <c r="B15" s="268" t="s">
        <v>235</v>
      </c>
      <c r="C15" s="269">
        <v>4339.25</v>
      </c>
      <c r="D15" s="269">
        <v>4331.083333333333</v>
      </c>
      <c r="E15" s="269">
        <v>4310.6666666666661</v>
      </c>
      <c r="F15" s="269">
        <v>4282.083333333333</v>
      </c>
      <c r="G15" s="269">
        <v>4261.6666666666661</v>
      </c>
      <c r="H15" s="269">
        <v>4359.6666666666661</v>
      </c>
      <c r="I15" s="269">
        <v>4380.0833333333321</v>
      </c>
      <c r="J15" s="269">
        <v>4408.6666666666661</v>
      </c>
      <c r="K15" s="269">
        <v>4351.5</v>
      </c>
      <c r="L15" s="269">
        <v>4302.5</v>
      </c>
      <c r="M15" s="416"/>
      <c r="N15" s="1"/>
      <c r="O15" s="1"/>
    </row>
    <row r="16" spans="1:15" ht="12.75" customHeight="1">
      <c r="A16" s="53">
        <v>7</v>
      </c>
      <c r="B16" s="268" t="s">
        <v>236</v>
      </c>
      <c r="C16" s="269">
        <v>8833.25</v>
      </c>
      <c r="D16" s="269">
        <v>8824.2833333333328</v>
      </c>
      <c r="E16" s="269">
        <v>8778.7166666666653</v>
      </c>
      <c r="F16" s="269">
        <v>8724.1833333333325</v>
      </c>
      <c r="G16" s="269">
        <v>8678.616666666665</v>
      </c>
      <c r="H16" s="269">
        <v>8878.8166666666657</v>
      </c>
      <c r="I16" s="269">
        <v>8924.3833333333314</v>
      </c>
      <c r="J16" s="269">
        <v>8978.9166666666661</v>
      </c>
      <c r="K16" s="269">
        <v>8869.85</v>
      </c>
      <c r="L16" s="269">
        <v>8769.75</v>
      </c>
      <c r="M16" s="416"/>
      <c r="N16" s="1"/>
      <c r="O16" s="1"/>
    </row>
    <row r="17" spans="1:15" ht="12.75" customHeight="1">
      <c r="A17" s="53">
        <v>8</v>
      </c>
      <c r="B17" s="417" t="s">
        <v>288</v>
      </c>
      <c r="C17" s="268">
        <v>3296.95</v>
      </c>
      <c r="D17" s="269">
        <v>3303.65</v>
      </c>
      <c r="E17" s="269">
        <v>3260.3500000000004</v>
      </c>
      <c r="F17" s="269">
        <v>3223.7500000000005</v>
      </c>
      <c r="G17" s="269">
        <v>3180.4500000000007</v>
      </c>
      <c r="H17" s="269">
        <v>3340.25</v>
      </c>
      <c r="I17" s="269">
        <v>3383.55</v>
      </c>
      <c r="J17" s="269">
        <v>3420.1499999999996</v>
      </c>
      <c r="K17" s="268">
        <v>3346.95</v>
      </c>
      <c r="L17" s="268">
        <v>3267.05</v>
      </c>
      <c r="M17" s="268">
        <v>2.88585</v>
      </c>
      <c r="N17" s="1"/>
      <c r="O17" s="1"/>
    </row>
    <row r="18" spans="1:15" ht="12.75" customHeight="1">
      <c r="A18" s="53">
        <v>9</v>
      </c>
      <c r="B18" s="417" t="s">
        <v>43</v>
      </c>
      <c r="C18" s="268">
        <v>2747.7</v>
      </c>
      <c r="D18" s="269">
        <v>2735.5166666666664</v>
      </c>
      <c r="E18" s="269">
        <v>2695.1833333333329</v>
      </c>
      <c r="F18" s="269">
        <v>2642.6666666666665</v>
      </c>
      <c r="G18" s="269">
        <v>2602.333333333333</v>
      </c>
      <c r="H18" s="269">
        <v>2788.0333333333328</v>
      </c>
      <c r="I18" s="269">
        <v>2828.3666666666668</v>
      </c>
      <c r="J18" s="269">
        <v>2880.8833333333328</v>
      </c>
      <c r="K18" s="268">
        <v>2775.85</v>
      </c>
      <c r="L18" s="268">
        <v>2683</v>
      </c>
      <c r="M18" s="268">
        <v>20.838529999999999</v>
      </c>
      <c r="N18" s="1"/>
      <c r="O18" s="1"/>
    </row>
    <row r="19" spans="1:15" ht="12.75" customHeight="1">
      <c r="A19" s="53">
        <v>10</v>
      </c>
      <c r="B19" s="417" t="s">
        <v>59</v>
      </c>
      <c r="C19" s="268">
        <v>680.85</v>
      </c>
      <c r="D19" s="269">
        <v>680.75</v>
      </c>
      <c r="E19" s="269">
        <v>674.9</v>
      </c>
      <c r="F19" s="269">
        <v>668.94999999999993</v>
      </c>
      <c r="G19" s="269">
        <v>663.09999999999991</v>
      </c>
      <c r="H19" s="269">
        <v>686.7</v>
      </c>
      <c r="I19" s="269">
        <v>692.55</v>
      </c>
      <c r="J19" s="269">
        <v>698.50000000000011</v>
      </c>
      <c r="K19" s="268">
        <v>686.6</v>
      </c>
      <c r="L19" s="268">
        <v>674.8</v>
      </c>
      <c r="M19" s="268">
        <v>12.73028</v>
      </c>
      <c r="N19" s="1"/>
      <c r="O19" s="1"/>
    </row>
    <row r="20" spans="1:15" ht="12.75" customHeight="1">
      <c r="A20" s="53">
        <v>11</v>
      </c>
      <c r="B20" s="417" t="s">
        <v>237</v>
      </c>
      <c r="C20" s="268">
        <v>17887.650000000001</v>
      </c>
      <c r="D20" s="269">
        <v>17939.216666666667</v>
      </c>
      <c r="E20" s="269">
        <v>17778.433333333334</v>
      </c>
      <c r="F20" s="269">
        <v>17669.216666666667</v>
      </c>
      <c r="G20" s="269">
        <v>17508.433333333334</v>
      </c>
      <c r="H20" s="269">
        <v>18048.433333333334</v>
      </c>
      <c r="I20" s="269">
        <v>18209.216666666667</v>
      </c>
      <c r="J20" s="269">
        <v>18318.433333333334</v>
      </c>
      <c r="K20" s="268">
        <v>18100</v>
      </c>
      <c r="L20" s="268">
        <v>17830</v>
      </c>
      <c r="M20" s="268">
        <v>0.16733999999999999</v>
      </c>
      <c r="N20" s="1"/>
      <c r="O20" s="1"/>
    </row>
    <row r="21" spans="1:15" ht="12.75" customHeight="1">
      <c r="A21" s="53">
        <v>12</v>
      </c>
      <c r="B21" s="417" t="s">
        <v>45</v>
      </c>
      <c r="C21" s="268">
        <v>3748.7</v>
      </c>
      <c r="D21" s="269">
        <v>3697.2166666666667</v>
      </c>
      <c r="E21" s="269">
        <v>3626.4833333333336</v>
      </c>
      <c r="F21" s="269">
        <v>3504.2666666666669</v>
      </c>
      <c r="G21" s="269">
        <v>3433.5333333333338</v>
      </c>
      <c r="H21" s="269">
        <v>3819.4333333333334</v>
      </c>
      <c r="I21" s="269">
        <v>3890.1666666666661</v>
      </c>
      <c r="J21" s="269">
        <v>4012.3833333333332</v>
      </c>
      <c r="K21" s="268">
        <v>3767.95</v>
      </c>
      <c r="L21" s="268">
        <v>3575</v>
      </c>
      <c r="M21" s="268">
        <v>47.166879999999999</v>
      </c>
      <c r="N21" s="1"/>
      <c r="O21" s="1"/>
    </row>
    <row r="22" spans="1:15" ht="12.75" customHeight="1">
      <c r="A22" s="53">
        <v>13</v>
      </c>
      <c r="B22" s="417" t="s">
        <v>238</v>
      </c>
      <c r="C22" s="268">
        <v>2343.9</v>
      </c>
      <c r="D22" s="269">
        <v>2330.6166666666668</v>
      </c>
      <c r="E22" s="269">
        <v>2302.8333333333335</v>
      </c>
      <c r="F22" s="269">
        <v>2261.7666666666669</v>
      </c>
      <c r="G22" s="269">
        <v>2233.9833333333336</v>
      </c>
      <c r="H22" s="269">
        <v>2371.6833333333334</v>
      </c>
      <c r="I22" s="269">
        <v>2399.4666666666662</v>
      </c>
      <c r="J22" s="269">
        <v>2440.5333333333333</v>
      </c>
      <c r="K22" s="268">
        <v>2358.4</v>
      </c>
      <c r="L22" s="268">
        <v>2289.5500000000002</v>
      </c>
      <c r="M22" s="268">
        <v>18.833860000000001</v>
      </c>
      <c r="N22" s="1"/>
      <c r="O22" s="1"/>
    </row>
    <row r="23" spans="1:15" ht="12.75" customHeight="1">
      <c r="A23" s="53">
        <v>14</v>
      </c>
      <c r="B23" s="417" t="s">
        <v>46</v>
      </c>
      <c r="C23" s="268">
        <v>968.55</v>
      </c>
      <c r="D23" s="269">
        <v>963.88333333333333</v>
      </c>
      <c r="E23" s="269">
        <v>955.06666666666661</v>
      </c>
      <c r="F23" s="269">
        <v>941.58333333333326</v>
      </c>
      <c r="G23" s="269">
        <v>932.76666666666654</v>
      </c>
      <c r="H23" s="269">
        <v>977.36666666666667</v>
      </c>
      <c r="I23" s="269">
        <v>986.18333333333351</v>
      </c>
      <c r="J23" s="269">
        <v>999.66666666666674</v>
      </c>
      <c r="K23" s="268">
        <v>972.7</v>
      </c>
      <c r="L23" s="268">
        <v>950.4</v>
      </c>
      <c r="M23" s="268">
        <v>87.035340000000005</v>
      </c>
      <c r="N23" s="1"/>
      <c r="O23" s="1"/>
    </row>
    <row r="24" spans="1:15" ht="12.75" customHeight="1">
      <c r="A24" s="53">
        <v>15</v>
      </c>
      <c r="B24" s="417" t="s">
        <v>239</v>
      </c>
      <c r="C24" s="268">
        <v>3601.35</v>
      </c>
      <c r="D24" s="269">
        <v>3620.1499999999996</v>
      </c>
      <c r="E24" s="269">
        <v>3535.5999999999995</v>
      </c>
      <c r="F24" s="269">
        <v>3469.85</v>
      </c>
      <c r="G24" s="269">
        <v>3385.2999999999997</v>
      </c>
      <c r="H24" s="269">
        <v>3685.8999999999992</v>
      </c>
      <c r="I24" s="269">
        <v>3770.4499999999994</v>
      </c>
      <c r="J24" s="269">
        <v>3836.1999999999989</v>
      </c>
      <c r="K24" s="268">
        <v>3704.7</v>
      </c>
      <c r="L24" s="268">
        <v>3554.4</v>
      </c>
      <c r="M24" s="268">
        <v>3.26756</v>
      </c>
      <c r="N24" s="1"/>
      <c r="O24" s="1"/>
    </row>
    <row r="25" spans="1:15" ht="12.75" customHeight="1">
      <c r="A25" s="53">
        <v>16</v>
      </c>
      <c r="B25" s="417" t="s">
        <v>240</v>
      </c>
      <c r="C25" s="268">
        <v>4105.3999999999996</v>
      </c>
      <c r="D25" s="269">
        <v>4095.1666666666665</v>
      </c>
      <c r="E25" s="269">
        <v>4000.333333333333</v>
      </c>
      <c r="F25" s="269">
        <v>3895.2666666666664</v>
      </c>
      <c r="G25" s="269">
        <v>3800.4333333333329</v>
      </c>
      <c r="H25" s="269">
        <v>4200.2333333333336</v>
      </c>
      <c r="I25" s="269">
        <v>4295.0666666666657</v>
      </c>
      <c r="J25" s="269">
        <v>4400.1333333333332</v>
      </c>
      <c r="K25" s="268">
        <v>4190</v>
      </c>
      <c r="L25" s="268">
        <v>3990.1</v>
      </c>
      <c r="M25" s="268">
        <v>7.7825699999999998</v>
      </c>
      <c r="N25" s="1"/>
      <c r="O25" s="1"/>
    </row>
    <row r="26" spans="1:15" ht="12.75" customHeight="1">
      <c r="A26" s="53">
        <v>17</v>
      </c>
      <c r="B26" s="417" t="s">
        <v>241</v>
      </c>
      <c r="C26" s="268">
        <v>120.1</v>
      </c>
      <c r="D26" s="269">
        <v>120.63333333333333</v>
      </c>
      <c r="E26" s="269">
        <v>117.96666666666665</v>
      </c>
      <c r="F26" s="269">
        <v>115.83333333333333</v>
      </c>
      <c r="G26" s="269">
        <v>113.16666666666666</v>
      </c>
      <c r="H26" s="269">
        <v>122.76666666666665</v>
      </c>
      <c r="I26" s="269">
        <v>125.43333333333334</v>
      </c>
      <c r="J26" s="269">
        <v>127.56666666666665</v>
      </c>
      <c r="K26" s="268">
        <v>123.3</v>
      </c>
      <c r="L26" s="268">
        <v>118.5</v>
      </c>
      <c r="M26" s="268">
        <v>134.73639</v>
      </c>
      <c r="N26" s="1"/>
      <c r="O26" s="1"/>
    </row>
    <row r="27" spans="1:15" ht="12.75" customHeight="1">
      <c r="A27" s="53">
        <v>18</v>
      </c>
      <c r="B27" s="417" t="s">
        <v>41</v>
      </c>
      <c r="C27" s="268">
        <v>340</v>
      </c>
      <c r="D27" s="269">
        <v>338.15</v>
      </c>
      <c r="E27" s="269">
        <v>334.49999999999994</v>
      </c>
      <c r="F27" s="269">
        <v>328.99999999999994</v>
      </c>
      <c r="G27" s="269">
        <v>325.34999999999991</v>
      </c>
      <c r="H27" s="269">
        <v>343.65</v>
      </c>
      <c r="I27" s="269">
        <v>347.30000000000007</v>
      </c>
      <c r="J27" s="269">
        <v>352.8</v>
      </c>
      <c r="K27" s="268">
        <v>341.8</v>
      </c>
      <c r="L27" s="268">
        <v>332.65</v>
      </c>
      <c r="M27" s="268">
        <v>25.848929999999999</v>
      </c>
      <c r="N27" s="1"/>
      <c r="O27" s="1"/>
    </row>
    <row r="28" spans="1:15" ht="12.75" customHeight="1">
      <c r="A28" s="53">
        <v>19</v>
      </c>
      <c r="B28" s="417" t="s">
        <v>52</v>
      </c>
      <c r="C28" s="268">
        <v>623.04999999999995</v>
      </c>
      <c r="D28" s="269">
        <v>624.83333333333337</v>
      </c>
      <c r="E28" s="269">
        <v>618.2166666666667</v>
      </c>
      <c r="F28" s="269">
        <v>613.38333333333333</v>
      </c>
      <c r="G28" s="269">
        <v>606.76666666666665</v>
      </c>
      <c r="H28" s="269">
        <v>629.66666666666674</v>
      </c>
      <c r="I28" s="269">
        <v>636.2833333333333</v>
      </c>
      <c r="J28" s="269">
        <v>641.11666666666679</v>
      </c>
      <c r="K28" s="268">
        <v>631.45000000000005</v>
      </c>
      <c r="L28" s="268">
        <v>620</v>
      </c>
      <c r="M28" s="268">
        <v>1.20862</v>
      </c>
      <c r="N28" s="1"/>
      <c r="O28" s="1"/>
    </row>
    <row r="29" spans="1:15" ht="12.75" customHeight="1">
      <c r="A29" s="53">
        <v>20</v>
      </c>
      <c r="B29" s="417" t="s">
        <v>48</v>
      </c>
      <c r="C29" s="268">
        <v>3190.75</v>
      </c>
      <c r="D29" s="269">
        <v>3196.9166666666665</v>
      </c>
      <c r="E29" s="269">
        <v>3163.833333333333</v>
      </c>
      <c r="F29" s="269">
        <v>3136.9166666666665</v>
      </c>
      <c r="G29" s="269">
        <v>3103.833333333333</v>
      </c>
      <c r="H29" s="269">
        <v>3223.833333333333</v>
      </c>
      <c r="I29" s="269">
        <v>3256.9166666666661</v>
      </c>
      <c r="J29" s="269">
        <v>3283.833333333333</v>
      </c>
      <c r="K29" s="268">
        <v>3230</v>
      </c>
      <c r="L29" s="268">
        <v>3170</v>
      </c>
      <c r="M29" s="268">
        <v>0.86809000000000003</v>
      </c>
      <c r="N29" s="1"/>
      <c r="O29" s="1"/>
    </row>
    <row r="30" spans="1:15" ht="12.75" customHeight="1">
      <c r="A30" s="53">
        <v>21</v>
      </c>
      <c r="B30" s="417" t="s">
        <v>51</v>
      </c>
      <c r="C30" s="268">
        <v>538.75</v>
      </c>
      <c r="D30" s="269">
        <v>530.93333333333339</v>
      </c>
      <c r="E30" s="269">
        <v>517.21666666666681</v>
      </c>
      <c r="F30" s="269">
        <v>495.68333333333339</v>
      </c>
      <c r="G30" s="269">
        <v>481.96666666666681</v>
      </c>
      <c r="H30" s="269">
        <v>552.46666666666681</v>
      </c>
      <c r="I30" s="269">
        <v>566.18333333333351</v>
      </c>
      <c r="J30" s="269">
        <v>587.71666666666681</v>
      </c>
      <c r="K30" s="268">
        <v>544.65</v>
      </c>
      <c r="L30" s="268">
        <v>509.4</v>
      </c>
      <c r="M30" s="268">
        <v>378.79876000000002</v>
      </c>
      <c r="N30" s="1"/>
      <c r="O30" s="1"/>
    </row>
    <row r="31" spans="1:15" ht="12.75" customHeight="1">
      <c r="A31" s="53">
        <v>22</v>
      </c>
      <c r="B31" s="417" t="s">
        <v>53</v>
      </c>
      <c r="C31" s="268">
        <v>4341.8500000000004</v>
      </c>
      <c r="D31" s="269">
        <v>4376.3499999999995</v>
      </c>
      <c r="E31" s="269">
        <v>4293.5499999999993</v>
      </c>
      <c r="F31" s="269">
        <v>4245.25</v>
      </c>
      <c r="G31" s="269">
        <v>4162.45</v>
      </c>
      <c r="H31" s="269">
        <v>4424.6499999999987</v>
      </c>
      <c r="I31" s="269">
        <v>4507.45</v>
      </c>
      <c r="J31" s="269">
        <v>4555.7499999999982</v>
      </c>
      <c r="K31" s="268">
        <v>4459.1499999999996</v>
      </c>
      <c r="L31" s="268">
        <v>4328.05</v>
      </c>
      <c r="M31" s="268">
        <v>4.2774999999999999</v>
      </c>
      <c r="N31" s="1"/>
      <c r="O31" s="1"/>
    </row>
    <row r="32" spans="1:15" ht="12.75" customHeight="1">
      <c r="A32" s="53">
        <v>23</v>
      </c>
      <c r="B32" s="417" t="s">
        <v>54</v>
      </c>
      <c r="C32" s="268">
        <v>299.64999999999998</v>
      </c>
      <c r="D32" s="269">
        <v>293.86666666666667</v>
      </c>
      <c r="E32" s="269">
        <v>286.18333333333334</v>
      </c>
      <c r="F32" s="269">
        <v>272.71666666666664</v>
      </c>
      <c r="G32" s="269">
        <v>265.0333333333333</v>
      </c>
      <c r="H32" s="269">
        <v>307.33333333333337</v>
      </c>
      <c r="I32" s="269">
        <v>315.01666666666677</v>
      </c>
      <c r="J32" s="269">
        <v>328.48333333333341</v>
      </c>
      <c r="K32" s="268">
        <v>301.55</v>
      </c>
      <c r="L32" s="268">
        <v>280.39999999999998</v>
      </c>
      <c r="M32" s="268">
        <v>148.69699</v>
      </c>
      <c r="N32" s="1"/>
      <c r="O32" s="1"/>
    </row>
    <row r="33" spans="1:15" ht="12.75" customHeight="1">
      <c r="A33" s="53">
        <v>24</v>
      </c>
      <c r="B33" s="417" t="s">
        <v>55</v>
      </c>
      <c r="C33" s="268">
        <v>165.1</v>
      </c>
      <c r="D33" s="269">
        <v>165.51666666666668</v>
      </c>
      <c r="E33" s="269">
        <v>163.13333333333335</v>
      </c>
      <c r="F33" s="269">
        <v>161.16666666666669</v>
      </c>
      <c r="G33" s="269">
        <v>158.78333333333336</v>
      </c>
      <c r="H33" s="269">
        <v>167.48333333333335</v>
      </c>
      <c r="I33" s="269">
        <v>169.86666666666667</v>
      </c>
      <c r="J33" s="269">
        <v>171.83333333333334</v>
      </c>
      <c r="K33" s="268">
        <v>167.9</v>
      </c>
      <c r="L33" s="268">
        <v>163.55000000000001</v>
      </c>
      <c r="M33" s="268">
        <v>115.81259</v>
      </c>
      <c r="N33" s="1"/>
      <c r="O33" s="1"/>
    </row>
    <row r="34" spans="1:15" ht="12.75" customHeight="1">
      <c r="A34" s="53">
        <v>25</v>
      </c>
      <c r="B34" s="417" t="s">
        <v>57</v>
      </c>
      <c r="C34" s="268">
        <v>3395.4</v>
      </c>
      <c r="D34" s="269">
        <v>3414.4166666666665</v>
      </c>
      <c r="E34" s="269">
        <v>3370.083333333333</v>
      </c>
      <c r="F34" s="269">
        <v>3344.7666666666664</v>
      </c>
      <c r="G34" s="269">
        <v>3300.4333333333329</v>
      </c>
      <c r="H34" s="269">
        <v>3439.7333333333331</v>
      </c>
      <c r="I34" s="269">
        <v>3484.0666666666662</v>
      </c>
      <c r="J34" s="269">
        <v>3509.3833333333332</v>
      </c>
      <c r="K34" s="268">
        <v>3458.75</v>
      </c>
      <c r="L34" s="268">
        <v>3389.1</v>
      </c>
      <c r="M34" s="268">
        <v>5.9018199999999998</v>
      </c>
      <c r="N34" s="1"/>
      <c r="O34" s="1"/>
    </row>
    <row r="35" spans="1:15" ht="12.75" customHeight="1">
      <c r="A35" s="53">
        <v>26</v>
      </c>
      <c r="B35" s="417" t="s">
        <v>302</v>
      </c>
      <c r="C35" s="268">
        <v>2505.4499999999998</v>
      </c>
      <c r="D35" s="269">
        <v>2485.1666666666665</v>
      </c>
      <c r="E35" s="269">
        <v>2432.3833333333332</v>
      </c>
      <c r="F35" s="269">
        <v>2359.3166666666666</v>
      </c>
      <c r="G35" s="269">
        <v>2306.5333333333333</v>
      </c>
      <c r="H35" s="269">
        <v>2558.2333333333331</v>
      </c>
      <c r="I35" s="269">
        <v>2611.0166666666669</v>
      </c>
      <c r="J35" s="269">
        <v>2684.083333333333</v>
      </c>
      <c r="K35" s="268">
        <v>2537.9499999999998</v>
      </c>
      <c r="L35" s="268">
        <v>2412.1</v>
      </c>
      <c r="M35" s="268">
        <v>11.20523</v>
      </c>
      <c r="N35" s="1"/>
      <c r="O35" s="1"/>
    </row>
    <row r="36" spans="1:15" ht="12.75" customHeight="1">
      <c r="A36" s="53">
        <v>27</v>
      </c>
      <c r="B36" s="417" t="s">
        <v>60</v>
      </c>
      <c r="C36" s="268">
        <v>547.15</v>
      </c>
      <c r="D36" s="269">
        <v>548.73333333333335</v>
      </c>
      <c r="E36" s="269">
        <v>540.7166666666667</v>
      </c>
      <c r="F36" s="269">
        <v>534.2833333333333</v>
      </c>
      <c r="G36" s="269">
        <v>526.26666666666665</v>
      </c>
      <c r="H36" s="269">
        <v>555.16666666666674</v>
      </c>
      <c r="I36" s="269">
        <v>563.18333333333339</v>
      </c>
      <c r="J36" s="269">
        <v>569.61666666666679</v>
      </c>
      <c r="K36" s="268">
        <v>556.75</v>
      </c>
      <c r="L36" s="268">
        <v>542.29999999999995</v>
      </c>
      <c r="M36" s="268">
        <v>8.8153600000000001</v>
      </c>
      <c r="N36" s="1"/>
      <c r="O36" s="1"/>
    </row>
    <row r="37" spans="1:15" ht="12.75" customHeight="1">
      <c r="A37" s="53">
        <v>28</v>
      </c>
      <c r="B37" s="417" t="s">
        <v>243</v>
      </c>
      <c r="C37" s="268">
        <v>4525.8500000000004</v>
      </c>
      <c r="D37" s="269">
        <v>4513.2833333333338</v>
      </c>
      <c r="E37" s="269">
        <v>4487.5666666666675</v>
      </c>
      <c r="F37" s="269">
        <v>4449.2833333333338</v>
      </c>
      <c r="G37" s="269">
        <v>4423.5666666666675</v>
      </c>
      <c r="H37" s="269">
        <v>4551.5666666666675</v>
      </c>
      <c r="I37" s="269">
        <v>4577.2833333333328</v>
      </c>
      <c r="J37" s="269">
        <v>4615.5666666666675</v>
      </c>
      <c r="K37" s="268">
        <v>4539</v>
      </c>
      <c r="L37" s="268">
        <v>4475</v>
      </c>
      <c r="M37" s="268">
        <v>2.2168299999999999</v>
      </c>
      <c r="N37" s="1"/>
      <c r="O37" s="1"/>
    </row>
    <row r="38" spans="1:15" ht="12.75" customHeight="1">
      <c r="A38" s="53">
        <v>29</v>
      </c>
      <c r="B38" s="417" t="s">
        <v>61</v>
      </c>
      <c r="C38" s="268">
        <v>790</v>
      </c>
      <c r="D38" s="269">
        <v>794.7166666666667</v>
      </c>
      <c r="E38" s="269">
        <v>782.93333333333339</v>
      </c>
      <c r="F38" s="269">
        <v>775.86666666666667</v>
      </c>
      <c r="G38" s="269">
        <v>764.08333333333337</v>
      </c>
      <c r="H38" s="269">
        <v>801.78333333333342</v>
      </c>
      <c r="I38" s="269">
        <v>813.56666666666672</v>
      </c>
      <c r="J38" s="269">
        <v>820.63333333333344</v>
      </c>
      <c r="K38" s="268">
        <v>806.5</v>
      </c>
      <c r="L38" s="268">
        <v>787.65</v>
      </c>
      <c r="M38" s="268">
        <v>59.968989999999998</v>
      </c>
      <c r="N38" s="1"/>
      <c r="O38" s="1"/>
    </row>
    <row r="39" spans="1:15" ht="12.75" customHeight="1">
      <c r="A39" s="53">
        <v>30</v>
      </c>
      <c r="B39" s="417" t="s">
        <v>62</v>
      </c>
      <c r="C39" s="268">
        <v>3768</v>
      </c>
      <c r="D39" s="269">
        <v>3801.3166666666671</v>
      </c>
      <c r="E39" s="269">
        <v>3718.0333333333342</v>
      </c>
      <c r="F39" s="269">
        <v>3668.0666666666671</v>
      </c>
      <c r="G39" s="269">
        <v>3584.7833333333342</v>
      </c>
      <c r="H39" s="269">
        <v>3851.2833333333342</v>
      </c>
      <c r="I39" s="269">
        <v>3934.5666666666671</v>
      </c>
      <c r="J39" s="269">
        <v>3984.5333333333342</v>
      </c>
      <c r="K39" s="268">
        <v>3884.6</v>
      </c>
      <c r="L39" s="268">
        <v>3751.35</v>
      </c>
      <c r="M39" s="268">
        <v>3.5173700000000001</v>
      </c>
      <c r="N39" s="1"/>
      <c r="O39" s="1"/>
    </row>
    <row r="40" spans="1:15" ht="12.75" customHeight="1">
      <c r="A40" s="53">
        <v>31</v>
      </c>
      <c r="B40" s="417" t="s">
        <v>65</v>
      </c>
      <c r="C40" s="268">
        <v>7386.3</v>
      </c>
      <c r="D40" s="269">
        <v>7429.6166666666677</v>
      </c>
      <c r="E40" s="269">
        <v>7326.383333333335</v>
      </c>
      <c r="F40" s="269">
        <v>7266.4666666666672</v>
      </c>
      <c r="G40" s="269">
        <v>7163.2333333333345</v>
      </c>
      <c r="H40" s="269">
        <v>7489.5333333333356</v>
      </c>
      <c r="I40" s="269">
        <v>7592.7666666666673</v>
      </c>
      <c r="J40" s="269">
        <v>7652.6833333333361</v>
      </c>
      <c r="K40" s="268">
        <v>7532.85</v>
      </c>
      <c r="L40" s="268">
        <v>7369.7</v>
      </c>
      <c r="M40" s="268">
        <v>7.1741999999999999</v>
      </c>
      <c r="N40" s="1"/>
      <c r="O40" s="1"/>
    </row>
    <row r="41" spans="1:15" ht="12.75" customHeight="1">
      <c r="A41" s="53">
        <v>32</v>
      </c>
      <c r="B41" s="417" t="s">
        <v>64</v>
      </c>
      <c r="C41" s="268">
        <v>1772.2</v>
      </c>
      <c r="D41" s="269">
        <v>1788.7166666666665</v>
      </c>
      <c r="E41" s="269">
        <v>1753.4833333333329</v>
      </c>
      <c r="F41" s="269">
        <v>1734.7666666666664</v>
      </c>
      <c r="G41" s="269">
        <v>1699.5333333333328</v>
      </c>
      <c r="H41" s="269">
        <v>1807.4333333333329</v>
      </c>
      <c r="I41" s="269">
        <v>1842.6666666666665</v>
      </c>
      <c r="J41" s="269">
        <v>1861.383333333333</v>
      </c>
      <c r="K41" s="268">
        <v>1823.95</v>
      </c>
      <c r="L41" s="268">
        <v>1770</v>
      </c>
      <c r="M41" s="268">
        <v>30.519839999999999</v>
      </c>
      <c r="N41" s="1"/>
      <c r="O41" s="1"/>
    </row>
    <row r="42" spans="1:15" ht="12.75" customHeight="1">
      <c r="A42" s="53">
        <v>33</v>
      </c>
      <c r="B42" s="417" t="s">
        <v>244</v>
      </c>
      <c r="C42" s="268">
        <v>7110.6</v>
      </c>
      <c r="D42" s="269">
        <v>7103.3666666666659</v>
      </c>
      <c r="E42" s="269">
        <v>6828.2833333333319</v>
      </c>
      <c r="F42" s="269">
        <v>6545.9666666666662</v>
      </c>
      <c r="G42" s="269">
        <v>6270.8833333333323</v>
      </c>
      <c r="H42" s="269">
        <v>7385.6833333333316</v>
      </c>
      <c r="I42" s="269">
        <v>7660.7666666666655</v>
      </c>
      <c r="J42" s="269">
        <v>7943.0833333333312</v>
      </c>
      <c r="K42" s="268">
        <v>7378.45</v>
      </c>
      <c r="L42" s="268">
        <v>6821.05</v>
      </c>
      <c r="M42" s="268">
        <v>4.2803800000000001</v>
      </c>
      <c r="N42" s="1"/>
      <c r="O42" s="1"/>
    </row>
    <row r="43" spans="1:15" ht="12.75" customHeight="1">
      <c r="A43" s="53">
        <v>34</v>
      </c>
      <c r="B43" s="417" t="s">
        <v>66</v>
      </c>
      <c r="C43" s="268">
        <v>2031.45</v>
      </c>
      <c r="D43" s="269">
        <v>1997.45</v>
      </c>
      <c r="E43" s="269">
        <v>1956</v>
      </c>
      <c r="F43" s="269">
        <v>1880.55</v>
      </c>
      <c r="G43" s="269">
        <v>1839.1</v>
      </c>
      <c r="H43" s="269">
        <v>2072.9</v>
      </c>
      <c r="I43" s="269">
        <v>2114.3500000000004</v>
      </c>
      <c r="J43" s="269">
        <v>2189.8000000000002</v>
      </c>
      <c r="K43" s="268">
        <v>2038.9</v>
      </c>
      <c r="L43" s="268">
        <v>1922</v>
      </c>
      <c r="M43" s="268">
        <v>15.17469</v>
      </c>
      <c r="N43" s="1"/>
      <c r="O43" s="1"/>
    </row>
    <row r="44" spans="1:15" ht="12.75" customHeight="1">
      <c r="A44" s="53">
        <v>35</v>
      </c>
      <c r="B44" s="417" t="s">
        <v>67</v>
      </c>
      <c r="C44" s="268">
        <v>304.60000000000002</v>
      </c>
      <c r="D44" s="269">
        <v>307.65000000000003</v>
      </c>
      <c r="E44" s="269">
        <v>300.50000000000006</v>
      </c>
      <c r="F44" s="269">
        <v>296.40000000000003</v>
      </c>
      <c r="G44" s="269">
        <v>289.25000000000006</v>
      </c>
      <c r="H44" s="269">
        <v>311.75000000000006</v>
      </c>
      <c r="I44" s="269">
        <v>318.90000000000003</v>
      </c>
      <c r="J44" s="269">
        <v>323.00000000000006</v>
      </c>
      <c r="K44" s="268">
        <v>314.8</v>
      </c>
      <c r="L44" s="268">
        <v>303.55</v>
      </c>
      <c r="M44" s="268">
        <v>199.20339999999999</v>
      </c>
      <c r="N44" s="1"/>
      <c r="O44" s="1"/>
    </row>
    <row r="45" spans="1:15" ht="12.75" customHeight="1">
      <c r="A45" s="53">
        <v>36</v>
      </c>
      <c r="B45" s="417" t="s">
        <v>68</v>
      </c>
      <c r="C45" s="268">
        <v>140.05000000000001</v>
      </c>
      <c r="D45" s="269">
        <v>140.26666666666668</v>
      </c>
      <c r="E45" s="269">
        <v>138.73333333333335</v>
      </c>
      <c r="F45" s="269">
        <v>137.41666666666666</v>
      </c>
      <c r="G45" s="269">
        <v>135.88333333333333</v>
      </c>
      <c r="H45" s="269">
        <v>141.58333333333337</v>
      </c>
      <c r="I45" s="269">
        <v>143.11666666666673</v>
      </c>
      <c r="J45" s="269">
        <v>144.43333333333339</v>
      </c>
      <c r="K45" s="268">
        <v>141.80000000000001</v>
      </c>
      <c r="L45" s="268">
        <v>138.94999999999999</v>
      </c>
      <c r="M45" s="268">
        <v>157.80850000000001</v>
      </c>
      <c r="N45" s="1"/>
      <c r="O45" s="1"/>
    </row>
    <row r="46" spans="1:15" ht="12.75" customHeight="1">
      <c r="A46" s="53">
        <v>37</v>
      </c>
      <c r="B46" s="417" t="s">
        <v>245</v>
      </c>
      <c r="C46" s="268">
        <v>53</v>
      </c>
      <c r="D46" s="269">
        <v>53.35</v>
      </c>
      <c r="E46" s="269">
        <v>52.25</v>
      </c>
      <c r="F46" s="269">
        <v>51.5</v>
      </c>
      <c r="G46" s="269">
        <v>50.4</v>
      </c>
      <c r="H46" s="269">
        <v>54.1</v>
      </c>
      <c r="I46" s="269">
        <v>55.20000000000001</v>
      </c>
      <c r="J46" s="269">
        <v>55.95</v>
      </c>
      <c r="K46" s="268">
        <v>54.45</v>
      </c>
      <c r="L46" s="268">
        <v>52.6</v>
      </c>
      <c r="M46" s="268">
        <v>55.3446</v>
      </c>
      <c r="N46" s="1"/>
      <c r="O46" s="1"/>
    </row>
    <row r="47" spans="1:15" ht="12.75" customHeight="1">
      <c r="A47" s="53">
        <v>38</v>
      </c>
      <c r="B47" s="417" t="s">
        <v>69</v>
      </c>
      <c r="C47" s="268">
        <v>1888.9</v>
      </c>
      <c r="D47" s="269">
        <v>1897.7</v>
      </c>
      <c r="E47" s="269">
        <v>1872.3000000000002</v>
      </c>
      <c r="F47" s="269">
        <v>1855.7</v>
      </c>
      <c r="G47" s="269">
        <v>1830.3000000000002</v>
      </c>
      <c r="H47" s="269">
        <v>1914.3000000000002</v>
      </c>
      <c r="I47" s="269">
        <v>1939.7000000000003</v>
      </c>
      <c r="J47" s="269">
        <v>1956.3000000000002</v>
      </c>
      <c r="K47" s="268">
        <v>1923.1</v>
      </c>
      <c r="L47" s="268">
        <v>1881.1</v>
      </c>
      <c r="M47" s="268">
        <v>2.6953399999999998</v>
      </c>
      <c r="N47" s="1"/>
      <c r="O47" s="1"/>
    </row>
    <row r="48" spans="1:15" ht="12.75" customHeight="1">
      <c r="A48" s="53">
        <v>39</v>
      </c>
      <c r="B48" s="417" t="s">
        <v>72</v>
      </c>
      <c r="C48" s="268">
        <v>654.85</v>
      </c>
      <c r="D48" s="269">
        <v>656.81666666666661</v>
      </c>
      <c r="E48" s="269">
        <v>649.13333333333321</v>
      </c>
      <c r="F48" s="269">
        <v>643.41666666666663</v>
      </c>
      <c r="G48" s="269">
        <v>635.73333333333323</v>
      </c>
      <c r="H48" s="269">
        <v>662.53333333333319</v>
      </c>
      <c r="I48" s="269">
        <v>670.21666666666658</v>
      </c>
      <c r="J48" s="269">
        <v>675.93333333333317</v>
      </c>
      <c r="K48" s="268">
        <v>664.5</v>
      </c>
      <c r="L48" s="268">
        <v>651.1</v>
      </c>
      <c r="M48" s="268">
        <v>7.7471399999999999</v>
      </c>
      <c r="N48" s="1"/>
      <c r="O48" s="1"/>
    </row>
    <row r="49" spans="1:15" ht="12.75" customHeight="1">
      <c r="A49" s="53">
        <v>40</v>
      </c>
      <c r="B49" s="417" t="s">
        <v>71</v>
      </c>
      <c r="C49" s="268">
        <v>111.1</v>
      </c>
      <c r="D49" s="269">
        <v>111.45</v>
      </c>
      <c r="E49" s="269">
        <v>108.25</v>
      </c>
      <c r="F49" s="269">
        <v>105.39999999999999</v>
      </c>
      <c r="G49" s="269">
        <v>102.19999999999999</v>
      </c>
      <c r="H49" s="269">
        <v>114.30000000000001</v>
      </c>
      <c r="I49" s="269">
        <v>117.50000000000003</v>
      </c>
      <c r="J49" s="269">
        <v>120.35000000000002</v>
      </c>
      <c r="K49" s="268">
        <v>114.65</v>
      </c>
      <c r="L49" s="268">
        <v>108.6</v>
      </c>
      <c r="M49" s="268">
        <v>255.52945</v>
      </c>
      <c r="N49" s="1"/>
      <c r="O49" s="1"/>
    </row>
    <row r="50" spans="1:15" ht="12.75" customHeight="1">
      <c r="A50" s="53">
        <v>41</v>
      </c>
      <c r="B50" s="417" t="s">
        <v>73</v>
      </c>
      <c r="C50" s="268">
        <v>784.75</v>
      </c>
      <c r="D50" s="269">
        <v>782.31666666666661</v>
      </c>
      <c r="E50" s="269">
        <v>775.83333333333326</v>
      </c>
      <c r="F50" s="269">
        <v>766.91666666666663</v>
      </c>
      <c r="G50" s="269">
        <v>760.43333333333328</v>
      </c>
      <c r="H50" s="269">
        <v>791.23333333333323</v>
      </c>
      <c r="I50" s="269">
        <v>797.71666666666658</v>
      </c>
      <c r="J50" s="269">
        <v>806.63333333333321</v>
      </c>
      <c r="K50" s="268">
        <v>788.8</v>
      </c>
      <c r="L50" s="268">
        <v>773.4</v>
      </c>
      <c r="M50" s="268">
        <v>6.3975099999999996</v>
      </c>
      <c r="N50" s="1"/>
      <c r="O50" s="1"/>
    </row>
    <row r="51" spans="1:15" ht="12.75" customHeight="1">
      <c r="A51" s="53">
        <v>42</v>
      </c>
      <c r="B51" s="417" t="s">
        <v>76</v>
      </c>
      <c r="C51" s="268">
        <v>61.7</v>
      </c>
      <c r="D51" s="269">
        <v>62.1</v>
      </c>
      <c r="E51" s="269">
        <v>60.95</v>
      </c>
      <c r="F51" s="269">
        <v>60.2</v>
      </c>
      <c r="G51" s="269">
        <v>59.050000000000004</v>
      </c>
      <c r="H51" s="269">
        <v>62.85</v>
      </c>
      <c r="I51" s="269">
        <v>63.999999999999993</v>
      </c>
      <c r="J51" s="269">
        <v>64.75</v>
      </c>
      <c r="K51" s="268">
        <v>63.25</v>
      </c>
      <c r="L51" s="268">
        <v>61.35</v>
      </c>
      <c r="M51" s="268">
        <v>198.45442</v>
      </c>
      <c r="N51" s="1"/>
      <c r="O51" s="1"/>
    </row>
    <row r="52" spans="1:15" ht="12.75" customHeight="1">
      <c r="A52" s="53">
        <v>43</v>
      </c>
      <c r="B52" s="417" t="s">
        <v>80</v>
      </c>
      <c r="C52" s="268">
        <v>331.4</v>
      </c>
      <c r="D52" s="269">
        <v>333.58333333333331</v>
      </c>
      <c r="E52" s="269">
        <v>328.16666666666663</v>
      </c>
      <c r="F52" s="269">
        <v>324.93333333333334</v>
      </c>
      <c r="G52" s="269">
        <v>319.51666666666665</v>
      </c>
      <c r="H52" s="269">
        <v>336.81666666666661</v>
      </c>
      <c r="I52" s="269">
        <v>342.23333333333323</v>
      </c>
      <c r="J52" s="269">
        <v>345.46666666666658</v>
      </c>
      <c r="K52" s="268">
        <v>339</v>
      </c>
      <c r="L52" s="268">
        <v>330.35</v>
      </c>
      <c r="M52" s="268">
        <v>24.966190000000001</v>
      </c>
      <c r="N52" s="1"/>
      <c r="O52" s="1"/>
    </row>
    <row r="53" spans="1:15" ht="12.75" customHeight="1">
      <c r="A53" s="53">
        <v>44</v>
      </c>
      <c r="B53" s="417" t="s">
        <v>75</v>
      </c>
      <c r="C53" s="268">
        <v>785.1</v>
      </c>
      <c r="D53" s="269">
        <v>785.91666666666663</v>
      </c>
      <c r="E53" s="269">
        <v>781.18333333333328</v>
      </c>
      <c r="F53" s="269">
        <v>777.26666666666665</v>
      </c>
      <c r="G53" s="269">
        <v>772.5333333333333</v>
      </c>
      <c r="H53" s="269">
        <v>789.83333333333326</v>
      </c>
      <c r="I53" s="269">
        <v>794.56666666666661</v>
      </c>
      <c r="J53" s="269">
        <v>798.48333333333323</v>
      </c>
      <c r="K53" s="268">
        <v>790.65</v>
      </c>
      <c r="L53" s="268">
        <v>782</v>
      </c>
      <c r="M53" s="268">
        <v>54.853099999999998</v>
      </c>
      <c r="N53" s="1"/>
      <c r="O53" s="1"/>
    </row>
    <row r="54" spans="1:15" ht="12.75" customHeight="1">
      <c r="A54" s="53">
        <v>45</v>
      </c>
      <c r="B54" s="417" t="s">
        <v>77</v>
      </c>
      <c r="C54" s="268">
        <v>299.45</v>
      </c>
      <c r="D54" s="269">
        <v>301.21666666666664</v>
      </c>
      <c r="E54" s="269">
        <v>295.2833333333333</v>
      </c>
      <c r="F54" s="269">
        <v>291.11666666666667</v>
      </c>
      <c r="G54" s="269">
        <v>285.18333333333334</v>
      </c>
      <c r="H54" s="269">
        <v>305.38333333333327</v>
      </c>
      <c r="I54" s="269">
        <v>311.31666666666655</v>
      </c>
      <c r="J54" s="269">
        <v>315.48333333333323</v>
      </c>
      <c r="K54" s="268">
        <v>307.14999999999998</v>
      </c>
      <c r="L54" s="268">
        <v>297.05</v>
      </c>
      <c r="M54" s="268">
        <v>23.40192</v>
      </c>
      <c r="N54" s="1"/>
      <c r="O54" s="1"/>
    </row>
    <row r="55" spans="1:15" ht="12.75" customHeight="1">
      <c r="A55" s="53">
        <v>46</v>
      </c>
      <c r="B55" s="417" t="s">
        <v>78</v>
      </c>
      <c r="C55" s="268">
        <v>17341.599999999999</v>
      </c>
      <c r="D55" s="269">
        <v>17438.833333333332</v>
      </c>
      <c r="E55" s="269">
        <v>17189.316666666666</v>
      </c>
      <c r="F55" s="269">
        <v>17037.033333333333</v>
      </c>
      <c r="G55" s="269">
        <v>16787.516666666666</v>
      </c>
      <c r="H55" s="269">
        <v>17591.116666666665</v>
      </c>
      <c r="I55" s="269">
        <v>17840.633333333335</v>
      </c>
      <c r="J55" s="269">
        <v>17992.916666666664</v>
      </c>
      <c r="K55" s="268">
        <v>17688.349999999999</v>
      </c>
      <c r="L55" s="268">
        <v>17286.55</v>
      </c>
      <c r="M55" s="268">
        <v>0.20307</v>
      </c>
      <c r="N55" s="1"/>
      <c r="O55" s="1"/>
    </row>
    <row r="56" spans="1:15" ht="12.75" customHeight="1">
      <c r="A56" s="53">
        <v>47</v>
      </c>
      <c r="B56" s="417" t="s">
        <v>81</v>
      </c>
      <c r="C56" s="268">
        <v>3721.55</v>
      </c>
      <c r="D56" s="269">
        <v>3741.2000000000003</v>
      </c>
      <c r="E56" s="269">
        <v>3693.4000000000005</v>
      </c>
      <c r="F56" s="269">
        <v>3665.2500000000005</v>
      </c>
      <c r="G56" s="269">
        <v>3617.4500000000007</v>
      </c>
      <c r="H56" s="269">
        <v>3769.3500000000004</v>
      </c>
      <c r="I56" s="269">
        <v>3817.1500000000005</v>
      </c>
      <c r="J56" s="269">
        <v>3845.3</v>
      </c>
      <c r="K56" s="268">
        <v>3789</v>
      </c>
      <c r="L56" s="268">
        <v>3713.05</v>
      </c>
      <c r="M56" s="268">
        <v>3.1146199999999999</v>
      </c>
      <c r="N56" s="1"/>
      <c r="O56" s="1"/>
    </row>
    <row r="57" spans="1:15" ht="12.75" customHeight="1">
      <c r="A57" s="53">
        <v>48</v>
      </c>
      <c r="B57" s="417" t="s">
        <v>82</v>
      </c>
      <c r="C57" s="268">
        <v>252.45</v>
      </c>
      <c r="D57" s="269">
        <v>253.61666666666665</v>
      </c>
      <c r="E57" s="269">
        <v>249.58333333333331</v>
      </c>
      <c r="F57" s="269">
        <v>246.71666666666667</v>
      </c>
      <c r="G57" s="269">
        <v>242.68333333333334</v>
      </c>
      <c r="H57" s="269">
        <v>256.48333333333329</v>
      </c>
      <c r="I57" s="269">
        <v>260.51666666666665</v>
      </c>
      <c r="J57" s="269">
        <v>263.38333333333327</v>
      </c>
      <c r="K57" s="268">
        <v>257.64999999999998</v>
      </c>
      <c r="L57" s="268">
        <v>250.75</v>
      </c>
      <c r="M57" s="268">
        <v>83.22148</v>
      </c>
      <c r="N57" s="1"/>
      <c r="O57" s="1"/>
    </row>
    <row r="58" spans="1:15" ht="12.75" customHeight="1">
      <c r="A58" s="53">
        <v>49</v>
      </c>
      <c r="B58" s="417" t="s">
        <v>83</v>
      </c>
      <c r="C58" s="268">
        <v>792.8</v>
      </c>
      <c r="D58" s="269">
        <v>797.38333333333321</v>
      </c>
      <c r="E58" s="269">
        <v>782.86666666666645</v>
      </c>
      <c r="F58" s="269">
        <v>772.93333333333328</v>
      </c>
      <c r="G58" s="269">
        <v>758.41666666666652</v>
      </c>
      <c r="H58" s="269">
        <v>807.31666666666638</v>
      </c>
      <c r="I58" s="269">
        <v>821.83333333333326</v>
      </c>
      <c r="J58" s="269">
        <v>831.76666666666631</v>
      </c>
      <c r="K58" s="268">
        <v>811.9</v>
      </c>
      <c r="L58" s="268">
        <v>787.45</v>
      </c>
      <c r="M58" s="268">
        <v>9.0964700000000001</v>
      </c>
      <c r="N58" s="1"/>
      <c r="O58" s="1"/>
    </row>
    <row r="59" spans="1:15" ht="12.75" customHeight="1">
      <c r="A59" s="53">
        <v>50</v>
      </c>
      <c r="B59" s="417" t="s">
        <v>84</v>
      </c>
      <c r="C59" s="268">
        <v>1033.3</v>
      </c>
      <c r="D59" s="269">
        <v>1041.5833333333333</v>
      </c>
      <c r="E59" s="269">
        <v>1020.2166666666665</v>
      </c>
      <c r="F59" s="269">
        <v>1007.1333333333332</v>
      </c>
      <c r="G59" s="269">
        <v>985.76666666666642</v>
      </c>
      <c r="H59" s="269">
        <v>1054.6666666666665</v>
      </c>
      <c r="I59" s="269">
        <v>1076.0333333333333</v>
      </c>
      <c r="J59" s="269">
        <v>1089.1166666666666</v>
      </c>
      <c r="K59" s="268">
        <v>1062.95</v>
      </c>
      <c r="L59" s="268">
        <v>1028.5</v>
      </c>
      <c r="M59" s="268">
        <v>9.2724399999999996</v>
      </c>
      <c r="N59" s="1"/>
      <c r="O59" s="1"/>
    </row>
    <row r="60" spans="1:15" ht="12.75" customHeight="1">
      <c r="A60" s="53">
        <v>51</v>
      </c>
      <c r="B60" s="417" t="s">
        <v>830</v>
      </c>
      <c r="C60" s="268">
        <v>1955.15</v>
      </c>
      <c r="D60" s="269">
        <v>1950.0666666666666</v>
      </c>
      <c r="E60" s="269">
        <v>1920.1333333333332</v>
      </c>
      <c r="F60" s="269">
        <v>1885.1166666666666</v>
      </c>
      <c r="G60" s="269">
        <v>1855.1833333333332</v>
      </c>
      <c r="H60" s="269">
        <v>1985.0833333333333</v>
      </c>
      <c r="I60" s="269">
        <v>2015.0166666666667</v>
      </c>
      <c r="J60" s="269">
        <v>2050.0333333333333</v>
      </c>
      <c r="K60" s="268">
        <v>1980</v>
      </c>
      <c r="L60" s="268">
        <v>1915.05</v>
      </c>
      <c r="M60" s="268">
        <v>1.7283200000000001</v>
      </c>
      <c r="N60" s="1"/>
      <c r="O60" s="1"/>
    </row>
    <row r="61" spans="1:15" ht="12.75" customHeight="1">
      <c r="A61" s="53">
        <v>52</v>
      </c>
      <c r="B61" s="417" t="s">
        <v>85</v>
      </c>
      <c r="C61" s="268">
        <v>234.25</v>
      </c>
      <c r="D61" s="269">
        <v>233.81666666666669</v>
      </c>
      <c r="E61" s="269">
        <v>232.68333333333339</v>
      </c>
      <c r="F61" s="269">
        <v>231.1166666666667</v>
      </c>
      <c r="G61" s="269">
        <v>229.98333333333341</v>
      </c>
      <c r="H61" s="269">
        <v>235.38333333333338</v>
      </c>
      <c r="I61" s="269">
        <v>236.51666666666665</v>
      </c>
      <c r="J61" s="269">
        <v>238.08333333333337</v>
      </c>
      <c r="K61" s="268">
        <v>234.95</v>
      </c>
      <c r="L61" s="268">
        <v>232.25</v>
      </c>
      <c r="M61" s="268">
        <v>53.868540000000003</v>
      </c>
      <c r="N61" s="1"/>
      <c r="O61" s="1"/>
    </row>
    <row r="62" spans="1:15" ht="12.75" customHeight="1">
      <c r="A62" s="53">
        <v>53</v>
      </c>
      <c r="B62" s="417" t="s">
        <v>87</v>
      </c>
      <c r="C62" s="268">
        <v>3418.85</v>
      </c>
      <c r="D62" s="269">
        <v>3445.9666666666667</v>
      </c>
      <c r="E62" s="269">
        <v>3377.8833333333332</v>
      </c>
      <c r="F62" s="269">
        <v>3336.9166666666665</v>
      </c>
      <c r="G62" s="269">
        <v>3268.833333333333</v>
      </c>
      <c r="H62" s="269">
        <v>3486.9333333333334</v>
      </c>
      <c r="I62" s="269">
        <v>3555.0166666666664</v>
      </c>
      <c r="J62" s="269">
        <v>3595.9833333333336</v>
      </c>
      <c r="K62" s="268">
        <v>3514.05</v>
      </c>
      <c r="L62" s="268">
        <v>3405</v>
      </c>
      <c r="M62" s="268">
        <v>2.0588000000000002</v>
      </c>
      <c r="N62" s="1"/>
      <c r="O62" s="1"/>
    </row>
    <row r="63" spans="1:15" ht="12.75" customHeight="1">
      <c r="A63" s="53">
        <v>54</v>
      </c>
      <c r="B63" s="417" t="s">
        <v>88</v>
      </c>
      <c r="C63" s="268">
        <v>1631.35</v>
      </c>
      <c r="D63" s="269">
        <v>1634.7</v>
      </c>
      <c r="E63" s="269">
        <v>1621.65</v>
      </c>
      <c r="F63" s="269">
        <v>1611.95</v>
      </c>
      <c r="G63" s="269">
        <v>1598.9</v>
      </c>
      <c r="H63" s="269">
        <v>1644.4</v>
      </c>
      <c r="I63" s="269">
        <v>1657.4499999999998</v>
      </c>
      <c r="J63" s="269">
        <v>1667.15</v>
      </c>
      <c r="K63" s="268">
        <v>1647.75</v>
      </c>
      <c r="L63" s="268">
        <v>1625</v>
      </c>
      <c r="M63" s="268">
        <v>2.1193599999999999</v>
      </c>
      <c r="N63" s="1"/>
      <c r="O63" s="1"/>
    </row>
    <row r="64" spans="1:15" ht="12.75" customHeight="1">
      <c r="A64" s="53">
        <v>55</v>
      </c>
      <c r="B64" s="417" t="s">
        <v>89</v>
      </c>
      <c r="C64" s="268">
        <v>763.55</v>
      </c>
      <c r="D64" s="269">
        <v>764.38333333333333</v>
      </c>
      <c r="E64" s="269">
        <v>755.51666666666665</v>
      </c>
      <c r="F64" s="269">
        <v>747.48333333333335</v>
      </c>
      <c r="G64" s="269">
        <v>738.61666666666667</v>
      </c>
      <c r="H64" s="269">
        <v>772.41666666666663</v>
      </c>
      <c r="I64" s="269">
        <v>781.28333333333319</v>
      </c>
      <c r="J64" s="269">
        <v>789.31666666666661</v>
      </c>
      <c r="K64" s="268">
        <v>773.25</v>
      </c>
      <c r="L64" s="268">
        <v>756.35</v>
      </c>
      <c r="M64" s="268">
        <v>15.14123</v>
      </c>
      <c r="N64" s="1"/>
      <c r="O64" s="1"/>
    </row>
    <row r="65" spans="1:15" ht="12.75" customHeight="1">
      <c r="A65" s="53">
        <v>56</v>
      </c>
      <c r="B65" s="417" t="s">
        <v>90</v>
      </c>
      <c r="C65" s="268">
        <v>1027</v>
      </c>
      <c r="D65" s="269">
        <v>1029.4166666666667</v>
      </c>
      <c r="E65" s="269">
        <v>1019.2333333333336</v>
      </c>
      <c r="F65" s="269">
        <v>1011.4666666666668</v>
      </c>
      <c r="G65" s="269">
        <v>1001.2833333333336</v>
      </c>
      <c r="H65" s="269">
        <v>1037.1833333333334</v>
      </c>
      <c r="I65" s="269">
        <v>1047.3666666666663</v>
      </c>
      <c r="J65" s="269">
        <v>1055.1333333333334</v>
      </c>
      <c r="K65" s="268">
        <v>1039.5999999999999</v>
      </c>
      <c r="L65" s="268">
        <v>1021.65</v>
      </c>
      <c r="M65" s="268">
        <v>4.7172400000000003</v>
      </c>
      <c r="N65" s="1"/>
      <c r="O65" s="1"/>
    </row>
    <row r="66" spans="1:15" ht="12.75" customHeight="1">
      <c r="A66" s="53">
        <v>57</v>
      </c>
      <c r="B66" s="417" t="s">
        <v>249</v>
      </c>
      <c r="C66" s="268">
        <v>404.05</v>
      </c>
      <c r="D66" s="269">
        <v>403.33333333333331</v>
      </c>
      <c r="E66" s="269">
        <v>397.81666666666661</v>
      </c>
      <c r="F66" s="269">
        <v>391.58333333333331</v>
      </c>
      <c r="G66" s="269">
        <v>386.06666666666661</v>
      </c>
      <c r="H66" s="269">
        <v>409.56666666666661</v>
      </c>
      <c r="I66" s="269">
        <v>415.08333333333337</v>
      </c>
      <c r="J66" s="269">
        <v>421.31666666666661</v>
      </c>
      <c r="K66" s="268">
        <v>408.85</v>
      </c>
      <c r="L66" s="268">
        <v>397.1</v>
      </c>
      <c r="M66" s="268">
        <v>23.97176</v>
      </c>
      <c r="N66" s="1"/>
      <c r="O66" s="1"/>
    </row>
    <row r="67" spans="1:15" ht="12.75" customHeight="1">
      <c r="A67" s="53">
        <v>58</v>
      </c>
      <c r="B67" s="417" t="s">
        <v>92</v>
      </c>
      <c r="C67" s="268">
        <v>1248.3</v>
      </c>
      <c r="D67" s="269">
        <v>1239.6166666666668</v>
      </c>
      <c r="E67" s="269">
        <v>1226.2333333333336</v>
      </c>
      <c r="F67" s="269">
        <v>1204.1666666666667</v>
      </c>
      <c r="G67" s="269">
        <v>1190.7833333333335</v>
      </c>
      <c r="H67" s="269">
        <v>1261.6833333333336</v>
      </c>
      <c r="I67" s="269">
        <v>1275.0666666666668</v>
      </c>
      <c r="J67" s="269">
        <v>1297.1333333333337</v>
      </c>
      <c r="K67" s="268">
        <v>1253</v>
      </c>
      <c r="L67" s="268">
        <v>1217.55</v>
      </c>
      <c r="M67" s="268">
        <v>4.3240800000000004</v>
      </c>
      <c r="N67" s="1"/>
      <c r="O67" s="1"/>
    </row>
    <row r="68" spans="1:15" ht="12.75" customHeight="1">
      <c r="A68" s="53">
        <v>59</v>
      </c>
      <c r="B68" s="417" t="s">
        <v>97</v>
      </c>
      <c r="C68" s="268">
        <v>411</v>
      </c>
      <c r="D68" s="269">
        <v>408.91666666666669</v>
      </c>
      <c r="E68" s="269">
        <v>404.08333333333337</v>
      </c>
      <c r="F68" s="269">
        <v>397.16666666666669</v>
      </c>
      <c r="G68" s="269">
        <v>392.33333333333337</v>
      </c>
      <c r="H68" s="269">
        <v>415.83333333333337</v>
      </c>
      <c r="I68" s="269">
        <v>420.66666666666674</v>
      </c>
      <c r="J68" s="269">
        <v>427.58333333333337</v>
      </c>
      <c r="K68" s="268">
        <v>413.75</v>
      </c>
      <c r="L68" s="268">
        <v>402</v>
      </c>
      <c r="M68" s="268">
        <v>48.348010000000002</v>
      </c>
      <c r="N68" s="1"/>
      <c r="O68" s="1"/>
    </row>
    <row r="69" spans="1:15" ht="12.75" customHeight="1">
      <c r="A69" s="53">
        <v>60</v>
      </c>
      <c r="B69" s="417" t="s">
        <v>93</v>
      </c>
      <c r="C69" s="268">
        <v>563.45000000000005</v>
      </c>
      <c r="D69" s="269">
        <v>564.50000000000011</v>
      </c>
      <c r="E69" s="269">
        <v>559.1500000000002</v>
      </c>
      <c r="F69" s="269">
        <v>554.85000000000014</v>
      </c>
      <c r="G69" s="269">
        <v>549.50000000000023</v>
      </c>
      <c r="H69" s="269">
        <v>568.80000000000018</v>
      </c>
      <c r="I69" s="269">
        <v>574.15000000000009</v>
      </c>
      <c r="J69" s="269">
        <v>578.45000000000016</v>
      </c>
      <c r="K69" s="268">
        <v>569.85</v>
      </c>
      <c r="L69" s="268">
        <v>560.20000000000005</v>
      </c>
      <c r="M69" s="268">
        <v>12.25198</v>
      </c>
      <c r="N69" s="1"/>
      <c r="O69" s="1"/>
    </row>
    <row r="70" spans="1:15" ht="12.75" customHeight="1">
      <c r="A70" s="53">
        <v>61</v>
      </c>
      <c r="B70" s="417" t="s">
        <v>250</v>
      </c>
      <c r="C70" s="268">
        <v>1764.35</v>
      </c>
      <c r="D70" s="269">
        <v>1769.7</v>
      </c>
      <c r="E70" s="269">
        <v>1744.7</v>
      </c>
      <c r="F70" s="269">
        <v>1725.05</v>
      </c>
      <c r="G70" s="269">
        <v>1700.05</v>
      </c>
      <c r="H70" s="269">
        <v>1789.3500000000001</v>
      </c>
      <c r="I70" s="269">
        <v>1814.3500000000001</v>
      </c>
      <c r="J70" s="269">
        <v>1834.0000000000002</v>
      </c>
      <c r="K70" s="268">
        <v>1794.7</v>
      </c>
      <c r="L70" s="268">
        <v>1750.05</v>
      </c>
      <c r="M70" s="268">
        <v>3.4028800000000001</v>
      </c>
      <c r="N70" s="1"/>
      <c r="O70" s="1"/>
    </row>
    <row r="71" spans="1:15" ht="12.75" customHeight="1">
      <c r="A71" s="53">
        <v>62</v>
      </c>
      <c r="B71" s="417" t="s">
        <v>94</v>
      </c>
      <c r="C71" s="268">
        <v>2230.35</v>
      </c>
      <c r="D71" s="269">
        <v>2240.9</v>
      </c>
      <c r="E71" s="269">
        <v>2202.4500000000003</v>
      </c>
      <c r="F71" s="269">
        <v>2174.5500000000002</v>
      </c>
      <c r="G71" s="269">
        <v>2136.1000000000004</v>
      </c>
      <c r="H71" s="269">
        <v>2268.8000000000002</v>
      </c>
      <c r="I71" s="269">
        <v>2307.25</v>
      </c>
      <c r="J71" s="269">
        <v>2335.15</v>
      </c>
      <c r="K71" s="268">
        <v>2279.35</v>
      </c>
      <c r="L71" s="268">
        <v>2213</v>
      </c>
      <c r="M71" s="268">
        <v>5.9614099999999999</v>
      </c>
      <c r="N71" s="1"/>
      <c r="O71" s="1"/>
    </row>
    <row r="72" spans="1:15" ht="12.75" customHeight="1">
      <c r="A72" s="53">
        <v>63</v>
      </c>
      <c r="B72" s="417" t="s">
        <v>95</v>
      </c>
      <c r="C72" s="268">
        <v>3605.45</v>
      </c>
      <c r="D72" s="269">
        <v>3625.2666666666664</v>
      </c>
      <c r="E72" s="269">
        <v>3570.1833333333329</v>
      </c>
      <c r="F72" s="269">
        <v>3534.9166666666665</v>
      </c>
      <c r="G72" s="269">
        <v>3479.833333333333</v>
      </c>
      <c r="H72" s="269">
        <v>3660.5333333333328</v>
      </c>
      <c r="I72" s="269">
        <v>3715.6166666666668</v>
      </c>
      <c r="J72" s="269">
        <v>3750.8833333333328</v>
      </c>
      <c r="K72" s="268">
        <v>3680.35</v>
      </c>
      <c r="L72" s="268">
        <v>3590</v>
      </c>
      <c r="M72" s="268">
        <v>3.8821599999999998</v>
      </c>
      <c r="N72" s="1"/>
      <c r="O72" s="1"/>
    </row>
    <row r="73" spans="1:15" ht="12.75" customHeight="1">
      <c r="A73" s="53">
        <v>64</v>
      </c>
      <c r="B73" s="417" t="s">
        <v>252</v>
      </c>
      <c r="C73" s="268">
        <v>4584.3999999999996</v>
      </c>
      <c r="D73" s="269">
        <v>4601.4666666666662</v>
      </c>
      <c r="E73" s="269">
        <v>4552.9333333333325</v>
      </c>
      <c r="F73" s="269">
        <v>4521.4666666666662</v>
      </c>
      <c r="G73" s="269">
        <v>4472.9333333333325</v>
      </c>
      <c r="H73" s="269">
        <v>4632.9333333333325</v>
      </c>
      <c r="I73" s="269">
        <v>4681.4666666666672</v>
      </c>
      <c r="J73" s="269">
        <v>4712.9333333333325</v>
      </c>
      <c r="K73" s="268">
        <v>4650</v>
      </c>
      <c r="L73" s="268">
        <v>4570</v>
      </c>
      <c r="M73" s="268">
        <v>1.75553</v>
      </c>
      <c r="N73" s="1"/>
      <c r="O73" s="1"/>
    </row>
    <row r="74" spans="1:15" ht="12.75" customHeight="1">
      <c r="A74" s="53">
        <v>65</v>
      </c>
      <c r="B74" s="417" t="s">
        <v>143</v>
      </c>
      <c r="C74" s="268">
        <v>2363.85</v>
      </c>
      <c r="D74" s="269">
        <v>2387.3000000000002</v>
      </c>
      <c r="E74" s="269">
        <v>2326.6000000000004</v>
      </c>
      <c r="F74" s="269">
        <v>2289.3500000000004</v>
      </c>
      <c r="G74" s="269">
        <v>2228.6500000000005</v>
      </c>
      <c r="H74" s="269">
        <v>2424.5500000000002</v>
      </c>
      <c r="I74" s="269">
        <v>2485.25</v>
      </c>
      <c r="J74" s="269">
        <v>2522.5</v>
      </c>
      <c r="K74" s="268">
        <v>2448</v>
      </c>
      <c r="L74" s="268">
        <v>2350.0500000000002</v>
      </c>
      <c r="M74" s="268">
        <v>1.51193</v>
      </c>
      <c r="N74" s="1"/>
      <c r="O74" s="1"/>
    </row>
    <row r="75" spans="1:15" ht="12.75" customHeight="1">
      <c r="A75" s="53">
        <v>66</v>
      </c>
      <c r="B75" s="417" t="s">
        <v>98</v>
      </c>
      <c r="C75" s="268">
        <v>4169</v>
      </c>
      <c r="D75" s="269">
        <v>4181.8666666666668</v>
      </c>
      <c r="E75" s="269">
        <v>4128.4833333333336</v>
      </c>
      <c r="F75" s="269">
        <v>4087.9666666666672</v>
      </c>
      <c r="G75" s="269">
        <v>4034.5833333333339</v>
      </c>
      <c r="H75" s="269">
        <v>4222.3833333333332</v>
      </c>
      <c r="I75" s="269">
        <v>4275.7666666666664</v>
      </c>
      <c r="J75" s="269">
        <v>4316.2833333333328</v>
      </c>
      <c r="K75" s="268">
        <v>4235.25</v>
      </c>
      <c r="L75" s="268">
        <v>4141.3500000000004</v>
      </c>
      <c r="M75" s="268">
        <v>3.7627299999999999</v>
      </c>
      <c r="N75" s="1"/>
      <c r="O75" s="1"/>
    </row>
    <row r="76" spans="1:15" ht="12.75" customHeight="1">
      <c r="A76" s="53">
        <v>67</v>
      </c>
      <c r="B76" s="417" t="s">
        <v>99</v>
      </c>
      <c r="C76" s="268">
        <v>3622.25</v>
      </c>
      <c r="D76" s="269">
        <v>3615.8666666666668</v>
      </c>
      <c r="E76" s="269">
        <v>3559.7333333333336</v>
      </c>
      <c r="F76" s="269">
        <v>3497.2166666666667</v>
      </c>
      <c r="G76" s="269">
        <v>3441.0833333333335</v>
      </c>
      <c r="H76" s="269">
        <v>3678.3833333333337</v>
      </c>
      <c r="I76" s="269">
        <v>3734.5166666666669</v>
      </c>
      <c r="J76" s="269">
        <v>3797.0333333333338</v>
      </c>
      <c r="K76" s="268">
        <v>3672</v>
      </c>
      <c r="L76" s="268">
        <v>3553.35</v>
      </c>
      <c r="M76" s="268">
        <v>16.251249999999999</v>
      </c>
      <c r="N76" s="1"/>
      <c r="O76" s="1"/>
    </row>
    <row r="77" spans="1:15" ht="12.75" customHeight="1">
      <c r="A77" s="53">
        <v>68</v>
      </c>
      <c r="B77" s="417" t="s">
        <v>253</v>
      </c>
      <c r="C77" s="268">
        <v>515.54999999999995</v>
      </c>
      <c r="D77" s="269">
        <v>515.05000000000007</v>
      </c>
      <c r="E77" s="269">
        <v>510.50000000000011</v>
      </c>
      <c r="F77" s="269">
        <v>505.45000000000005</v>
      </c>
      <c r="G77" s="269">
        <v>500.90000000000009</v>
      </c>
      <c r="H77" s="269">
        <v>520.10000000000014</v>
      </c>
      <c r="I77" s="269">
        <v>524.65000000000009</v>
      </c>
      <c r="J77" s="269">
        <v>529.70000000000016</v>
      </c>
      <c r="K77" s="268">
        <v>519.6</v>
      </c>
      <c r="L77" s="268">
        <v>510</v>
      </c>
      <c r="M77" s="268">
        <v>1.5753900000000001</v>
      </c>
      <c r="N77" s="1"/>
      <c r="O77" s="1"/>
    </row>
    <row r="78" spans="1:15" ht="12.75" customHeight="1">
      <c r="A78" s="53">
        <v>69</v>
      </c>
      <c r="B78" s="417" t="s">
        <v>100</v>
      </c>
      <c r="C78" s="268">
        <v>2000.6</v>
      </c>
      <c r="D78" s="269">
        <v>2006.4833333333336</v>
      </c>
      <c r="E78" s="269">
        <v>1985.2666666666671</v>
      </c>
      <c r="F78" s="269">
        <v>1969.9333333333336</v>
      </c>
      <c r="G78" s="269">
        <v>1948.7166666666672</v>
      </c>
      <c r="H78" s="269">
        <v>2021.8166666666671</v>
      </c>
      <c r="I78" s="269">
        <v>2043.0333333333333</v>
      </c>
      <c r="J78" s="269">
        <v>2058.3666666666668</v>
      </c>
      <c r="K78" s="268">
        <v>2027.7</v>
      </c>
      <c r="L78" s="268">
        <v>1991.15</v>
      </c>
      <c r="M78" s="268">
        <v>2.5622699999999998</v>
      </c>
      <c r="N78" s="1"/>
      <c r="O78" s="1"/>
    </row>
    <row r="79" spans="1:15" ht="12.75" customHeight="1">
      <c r="A79" s="53">
        <v>70</v>
      </c>
      <c r="B79" s="417" t="s">
        <v>101</v>
      </c>
      <c r="C79" s="268">
        <v>173.45</v>
      </c>
      <c r="D79" s="269">
        <v>172.93333333333331</v>
      </c>
      <c r="E79" s="269">
        <v>171.36666666666662</v>
      </c>
      <c r="F79" s="269">
        <v>169.2833333333333</v>
      </c>
      <c r="G79" s="269">
        <v>167.71666666666661</v>
      </c>
      <c r="H79" s="269">
        <v>175.01666666666662</v>
      </c>
      <c r="I79" s="269">
        <v>176.58333333333329</v>
      </c>
      <c r="J79" s="269">
        <v>178.66666666666663</v>
      </c>
      <c r="K79" s="268">
        <v>174.5</v>
      </c>
      <c r="L79" s="268">
        <v>170.85</v>
      </c>
      <c r="M79" s="268">
        <v>31.853619999999999</v>
      </c>
      <c r="N79" s="1"/>
      <c r="O79" s="1"/>
    </row>
    <row r="80" spans="1:15" ht="12.75" customHeight="1">
      <c r="A80" s="53">
        <v>71</v>
      </c>
      <c r="B80" s="417" t="s">
        <v>831</v>
      </c>
      <c r="C80" s="268">
        <v>1335.05</v>
      </c>
      <c r="D80" s="269">
        <v>1340.0166666666667</v>
      </c>
      <c r="E80" s="269">
        <v>1325.0333333333333</v>
      </c>
      <c r="F80" s="269">
        <v>1315.0166666666667</v>
      </c>
      <c r="G80" s="269">
        <v>1300.0333333333333</v>
      </c>
      <c r="H80" s="269">
        <v>1350.0333333333333</v>
      </c>
      <c r="I80" s="269">
        <v>1365.0166666666664</v>
      </c>
      <c r="J80" s="269">
        <v>1375.0333333333333</v>
      </c>
      <c r="K80" s="268">
        <v>1355</v>
      </c>
      <c r="L80" s="268">
        <v>1330</v>
      </c>
      <c r="M80" s="268">
        <v>2.0200499999999999</v>
      </c>
      <c r="N80" s="1"/>
      <c r="O80" s="1"/>
    </row>
    <row r="81" spans="1:15" ht="12.75" customHeight="1">
      <c r="A81" s="53">
        <v>72</v>
      </c>
      <c r="B81" s="417" t="s">
        <v>102</v>
      </c>
      <c r="C81" s="268">
        <v>122.05</v>
      </c>
      <c r="D81" s="269">
        <v>122.34999999999998</v>
      </c>
      <c r="E81" s="269">
        <v>120.34999999999997</v>
      </c>
      <c r="F81" s="269">
        <v>118.64999999999999</v>
      </c>
      <c r="G81" s="269">
        <v>116.64999999999998</v>
      </c>
      <c r="H81" s="269">
        <v>124.04999999999995</v>
      </c>
      <c r="I81" s="269">
        <v>126.04999999999998</v>
      </c>
      <c r="J81" s="269">
        <v>127.74999999999994</v>
      </c>
      <c r="K81" s="268">
        <v>124.35</v>
      </c>
      <c r="L81" s="268">
        <v>120.65</v>
      </c>
      <c r="M81" s="268">
        <v>167.78868</v>
      </c>
      <c r="N81" s="1"/>
      <c r="O81" s="1"/>
    </row>
    <row r="82" spans="1:15" ht="12.75" customHeight="1">
      <c r="A82" s="53">
        <v>73</v>
      </c>
      <c r="B82" s="417" t="s">
        <v>255</v>
      </c>
      <c r="C82" s="268">
        <v>306.55</v>
      </c>
      <c r="D82" s="269">
        <v>306.95</v>
      </c>
      <c r="E82" s="269">
        <v>301.5</v>
      </c>
      <c r="F82" s="269">
        <v>296.45</v>
      </c>
      <c r="G82" s="269">
        <v>291</v>
      </c>
      <c r="H82" s="269">
        <v>312</v>
      </c>
      <c r="I82" s="269">
        <v>317.44999999999993</v>
      </c>
      <c r="J82" s="269">
        <v>322.5</v>
      </c>
      <c r="K82" s="268">
        <v>312.39999999999998</v>
      </c>
      <c r="L82" s="268">
        <v>301.89999999999998</v>
      </c>
      <c r="M82" s="268">
        <v>14.896330000000001</v>
      </c>
      <c r="N82" s="1"/>
      <c r="O82" s="1"/>
    </row>
    <row r="83" spans="1:15" ht="12.75" customHeight="1">
      <c r="A83" s="53">
        <v>74</v>
      </c>
      <c r="B83" s="417" t="s">
        <v>103</v>
      </c>
      <c r="C83" s="268">
        <v>91.2</v>
      </c>
      <c r="D83" s="269">
        <v>91.833333333333329</v>
      </c>
      <c r="E83" s="269">
        <v>90.466666666666654</v>
      </c>
      <c r="F83" s="269">
        <v>89.73333333333332</v>
      </c>
      <c r="G83" s="269">
        <v>88.366666666666646</v>
      </c>
      <c r="H83" s="269">
        <v>92.566666666666663</v>
      </c>
      <c r="I83" s="269">
        <v>93.933333333333337</v>
      </c>
      <c r="J83" s="269">
        <v>94.666666666666671</v>
      </c>
      <c r="K83" s="268">
        <v>93.2</v>
      </c>
      <c r="L83" s="268">
        <v>91.1</v>
      </c>
      <c r="M83" s="268">
        <v>89.704499999999996</v>
      </c>
      <c r="N83" s="1"/>
      <c r="O83" s="1"/>
    </row>
    <row r="84" spans="1:15" ht="12.75" customHeight="1">
      <c r="A84" s="53">
        <v>75</v>
      </c>
      <c r="B84" s="417" t="s">
        <v>256</v>
      </c>
      <c r="C84" s="268">
        <v>2322.8000000000002</v>
      </c>
      <c r="D84" s="269">
        <v>2345.6</v>
      </c>
      <c r="E84" s="269">
        <v>2293.1999999999998</v>
      </c>
      <c r="F84" s="269">
        <v>2263.6</v>
      </c>
      <c r="G84" s="269">
        <v>2211.1999999999998</v>
      </c>
      <c r="H84" s="269">
        <v>2375.1999999999998</v>
      </c>
      <c r="I84" s="269">
        <v>2427.6000000000004</v>
      </c>
      <c r="J84" s="269">
        <v>2457.1999999999998</v>
      </c>
      <c r="K84" s="268">
        <v>2398</v>
      </c>
      <c r="L84" s="268">
        <v>2316</v>
      </c>
      <c r="M84" s="268">
        <v>2.0832199999999998</v>
      </c>
      <c r="N84" s="1"/>
      <c r="O84" s="1"/>
    </row>
    <row r="85" spans="1:15" ht="12.75" customHeight="1">
      <c r="A85" s="53">
        <v>76</v>
      </c>
      <c r="B85" s="417" t="s">
        <v>104</v>
      </c>
      <c r="C85" s="268">
        <v>393.35</v>
      </c>
      <c r="D85" s="269">
        <v>391.7833333333333</v>
      </c>
      <c r="E85" s="269">
        <v>387.86666666666662</v>
      </c>
      <c r="F85" s="269">
        <v>382.38333333333333</v>
      </c>
      <c r="G85" s="269">
        <v>378.46666666666664</v>
      </c>
      <c r="H85" s="269">
        <v>397.26666666666659</v>
      </c>
      <c r="I85" s="269">
        <v>401.18333333333334</v>
      </c>
      <c r="J85" s="269">
        <v>406.66666666666657</v>
      </c>
      <c r="K85" s="268">
        <v>395.7</v>
      </c>
      <c r="L85" s="268">
        <v>386.3</v>
      </c>
      <c r="M85" s="268">
        <v>8.98367</v>
      </c>
      <c r="N85" s="1"/>
      <c r="O85" s="1"/>
    </row>
    <row r="86" spans="1:15" ht="12.75" customHeight="1">
      <c r="A86" s="53">
        <v>77</v>
      </c>
      <c r="B86" s="417" t="s">
        <v>107</v>
      </c>
      <c r="C86" s="268">
        <v>929</v>
      </c>
      <c r="D86" s="269">
        <v>931.63333333333333</v>
      </c>
      <c r="E86" s="269">
        <v>922.2166666666667</v>
      </c>
      <c r="F86" s="269">
        <v>915.43333333333339</v>
      </c>
      <c r="G86" s="269">
        <v>906.01666666666677</v>
      </c>
      <c r="H86" s="269">
        <v>938.41666666666663</v>
      </c>
      <c r="I86" s="269">
        <v>947.83333333333337</v>
      </c>
      <c r="J86" s="269">
        <v>954.61666666666656</v>
      </c>
      <c r="K86" s="268">
        <v>941.05</v>
      </c>
      <c r="L86" s="268">
        <v>924.85</v>
      </c>
      <c r="M86" s="268">
        <v>8.3093500000000002</v>
      </c>
      <c r="N86" s="1"/>
      <c r="O86" s="1"/>
    </row>
    <row r="87" spans="1:15" ht="12.75" customHeight="1">
      <c r="A87" s="53">
        <v>78</v>
      </c>
      <c r="B87" s="417" t="s">
        <v>108</v>
      </c>
      <c r="C87" s="268">
        <v>1390.7</v>
      </c>
      <c r="D87" s="269">
        <v>1394.8833333333334</v>
      </c>
      <c r="E87" s="269">
        <v>1368.8666666666668</v>
      </c>
      <c r="F87" s="269">
        <v>1347.0333333333333</v>
      </c>
      <c r="G87" s="269">
        <v>1321.0166666666667</v>
      </c>
      <c r="H87" s="269">
        <v>1416.7166666666669</v>
      </c>
      <c r="I87" s="269">
        <v>1442.7333333333338</v>
      </c>
      <c r="J87" s="269">
        <v>1464.5666666666671</v>
      </c>
      <c r="K87" s="268">
        <v>1420.9</v>
      </c>
      <c r="L87" s="268">
        <v>1373.05</v>
      </c>
      <c r="M87" s="268">
        <v>6.8116500000000002</v>
      </c>
      <c r="N87" s="1"/>
      <c r="O87" s="1"/>
    </row>
    <row r="88" spans="1:15" ht="12.75" customHeight="1">
      <c r="A88" s="53">
        <v>79</v>
      </c>
      <c r="B88" s="417" t="s">
        <v>110</v>
      </c>
      <c r="C88" s="268">
        <v>1808.3</v>
      </c>
      <c r="D88" s="269">
        <v>1800.4833333333336</v>
      </c>
      <c r="E88" s="269">
        <v>1784.7166666666672</v>
      </c>
      <c r="F88" s="269">
        <v>1761.1333333333337</v>
      </c>
      <c r="G88" s="269">
        <v>1745.3666666666672</v>
      </c>
      <c r="H88" s="269">
        <v>1824.0666666666671</v>
      </c>
      <c r="I88" s="269">
        <v>1839.8333333333335</v>
      </c>
      <c r="J88" s="269">
        <v>1863.416666666667</v>
      </c>
      <c r="K88" s="268">
        <v>1816.25</v>
      </c>
      <c r="L88" s="268">
        <v>1776.9</v>
      </c>
      <c r="M88" s="268">
        <v>10.73804</v>
      </c>
      <c r="N88" s="1"/>
      <c r="O88" s="1"/>
    </row>
    <row r="89" spans="1:15" ht="12.75" customHeight="1">
      <c r="A89" s="53">
        <v>80</v>
      </c>
      <c r="B89" s="417" t="s">
        <v>111</v>
      </c>
      <c r="C89" s="268">
        <v>530.65</v>
      </c>
      <c r="D89" s="269">
        <v>524.83333333333337</v>
      </c>
      <c r="E89" s="269">
        <v>517.06666666666672</v>
      </c>
      <c r="F89" s="269">
        <v>503.48333333333335</v>
      </c>
      <c r="G89" s="269">
        <v>495.7166666666667</v>
      </c>
      <c r="H89" s="269">
        <v>538.41666666666674</v>
      </c>
      <c r="I89" s="269">
        <v>546.18333333333339</v>
      </c>
      <c r="J89" s="269">
        <v>559.76666666666677</v>
      </c>
      <c r="K89" s="268">
        <v>532.6</v>
      </c>
      <c r="L89" s="268">
        <v>511.25</v>
      </c>
      <c r="M89" s="268">
        <v>19.588380000000001</v>
      </c>
      <c r="N89" s="1"/>
      <c r="O89" s="1"/>
    </row>
    <row r="90" spans="1:15" ht="12.75" customHeight="1">
      <c r="A90" s="53">
        <v>81</v>
      </c>
      <c r="B90" s="417" t="s">
        <v>259</v>
      </c>
      <c r="C90" s="268">
        <v>252.7</v>
      </c>
      <c r="D90" s="269">
        <v>252.54999999999998</v>
      </c>
      <c r="E90" s="269">
        <v>248.29999999999995</v>
      </c>
      <c r="F90" s="269">
        <v>243.89999999999998</v>
      </c>
      <c r="G90" s="269">
        <v>239.64999999999995</v>
      </c>
      <c r="H90" s="269">
        <v>256.94999999999993</v>
      </c>
      <c r="I90" s="269">
        <v>261.20000000000005</v>
      </c>
      <c r="J90" s="269">
        <v>265.59999999999997</v>
      </c>
      <c r="K90" s="268">
        <v>256.8</v>
      </c>
      <c r="L90" s="268">
        <v>248.15</v>
      </c>
      <c r="M90" s="268">
        <v>14.63491</v>
      </c>
      <c r="N90" s="1"/>
      <c r="O90" s="1"/>
    </row>
    <row r="91" spans="1:15" ht="12.75" customHeight="1">
      <c r="A91" s="53">
        <v>82</v>
      </c>
      <c r="B91" s="417" t="s">
        <v>113</v>
      </c>
      <c r="C91" s="268">
        <v>919.9</v>
      </c>
      <c r="D91" s="269">
        <v>924.29999999999984</v>
      </c>
      <c r="E91" s="269">
        <v>911.89999999999964</v>
      </c>
      <c r="F91" s="269">
        <v>903.89999999999975</v>
      </c>
      <c r="G91" s="269">
        <v>891.49999999999955</v>
      </c>
      <c r="H91" s="269">
        <v>932.29999999999973</v>
      </c>
      <c r="I91" s="269">
        <v>944.7</v>
      </c>
      <c r="J91" s="269">
        <v>952.69999999999982</v>
      </c>
      <c r="K91" s="268">
        <v>936.7</v>
      </c>
      <c r="L91" s="268">
        <v>916.3</v>
      </c>
      <c r="M91" s="268">
        <v>29.95215</v>
      </c>
      <c r="N91" s="1"/>
      <c r="O91" s="1"/>
    </row>
    <row r="92" spans="1:15" ht="12.75" customHeight="1">
      <c r="A92" s="53">
        <v>83</v>
      </c>
      <c r="B92" s="417" t="s">
        <v>115</v>
      </c>
      <c r="C92" s="268">
        <v>2009.75</v>
      </c>
      <c r="D92" s="269">
        <v>2022.55</v>
      </c>
      <c r="E92" s="269">
        <v>1992.25</v>
      </c>
      <c r="F92" s="269">
        <v>1974.75</v>
      </c>
      <c r="G92" s="269">
        <v>1944.45</v>
      </c>
      <c r="H92" s="269">
        <v>2040.05</v>
      </c>
      <c r="I92" s="269">
        <v>2070.3499999999995</v>
      </c>
      <c r="J92" s="269">
        <v>2087.85</v>
      </c>
      <c r="K92" s="268">
        <v>2052.85</v>
      </c>
      <c r="L92" s="268">
        <v>2005.05</v>
      </c>
      <c r="M92" s="268">
        <v>2.05558</v>
      </c>
      <c r="N92" s="1"/>
      <c r="O92" s="1"/>
    </row>
    <row r="93" spans="1:15" ht="12.75" customHeight="1">
      <c r="A93" s="53">
        <v>84</v>
      </c>
      <c r="B93" s="417" t="s">
        <v>116</v>
      </c>
      <c r="C93" s="268">
        <v>1520.7</v>
      </c>
      <c r="D93" s="269">
        <v>1524.55</v>
      </c>
      <c r="E93" s="269">
        <v>1508.1499999999999</v>
      </c>
      <c r="F93" s="269">
        <v>1495.6</v>
      </c>
      <c r="G93" s="269">
        <v>1479.1999999999998</v>
      </c>
      <c r="H93" s="269">
        <v>1537.1</v>
      </c>
      <c r="I93" s="269">
        <v>1553.5</v>
      </c>
      <c r="J93" s="269">
        <v>1566.05</v>
      </c>
      <c r="K93" s="268">
        <v>1540.95</v>
      </c>
      <c r="L93" s="268">
        <v>1512</v>
      </c>
      <c r="M93" s="268">
        <v>67.696860000000001</v>
      </c>
      <c r="N93" s="1"/>
      <c r="O93" s="1"/>
    </row>
    <row r="94" spans="1:15" ht="12.75" customHeight="1">
      <c r="A94" s="53">
        <v>85</v>
      </c>
      <c r="B94" s="417" t="s">
        <v>117</v>
      </c>
      <c r="C94" s="268">
        <v>566.75</v>
      </c>
      <c r="D94" s="269">
        <v>572.08333333333337</v>
      </c>
      <c r="E94" s="269">
        <v>560.76666666666677</v>
      </c>
      <c r="F94" s="269">
        <v>554.78333333333342</v>
      </c>
      <c r="G94" s="269">
        <v>543.46666666666681</v>
      </c>
      <c r="H94" s="269">
        <v>578.06666666666672</v>
      </c>
      <c r="I94" s="269">
        <v>589.38333333333333</v>
      </c>
      <c r="J94" s="269">
        <v>595.36666666666667</v>
      </c>
      <c r="K94" s="268">
        <v>583.4</v>
      </c>
      <c r="L94" s="268">
        <v>566.1</v>
      </c>
      <c r="M94" s="268">
        <v>26.519880000000001</v>
      </c>
      <c r="N94" s="1"/>
      <c r="O94" s="1"/>
    </row>
    <row r="95" spans="1:15" ht="12.75" customHeight="1">
      <c r="A95" s="53">
        <v>86</v>
      </c>
      <c r="B95" s="417" t="s">
        <v>112</v>
      </c>
      <c r="C95" s="268">
        <v>1358.4</v>
      </c>
      <c r="D95" s="269">
        <v>1362.3833333333334</v>
      </c>
      <c r="E95" s="269">
        <v>1347.0666666666668</v>
      </c>
      <c r="F95" s="269">
        <v>1335.7333333333333</v>
      </c>
      <c r="G95" s="269">
        <v>1320.4166666666667</v>
      </c>
      <c r="H95" s="269">
        <v>1373.7166666666669</v>
      </c>
      <c r="I95" s="269">
        <v>1389.0333333333335</v>
      </c>
      <c r="J95" s="269">
        <v>1400.366666666667</v>
      </c>
      <c r="K95" s="268">
        <v>1377.7</v>
      </c>
      <c r="L95" s="268">
        <v>1351.05</v>
      </c>
      <c r="M95" s="268">
        <v>4.58162</v>
      </c>
      <c r="N95" s="1"/>
      <c r="O95" s="1"/>
    </row>
    <row r="96" spans="1:15" ht="12.75" customHeight="1">
      <c r="A96" s="53">
        <v>87</v>
      </c>
      <c r="B96" s="417" t="s">
        <v>118</v>
      </c>
      <c r="C96" s="268">
        <v>2790.3</v>
      </c>
      <c r="D96" s="269">
        <v>2803.9500000000003</v>
      </c>
      <c r="E96" s="269">
        <v>2752.9000000000005</v>
      </c>
      <c r="F96" s="269">
        <v>2715.5000000000005</v>
      </c>
      <c r="G96" s="269">
        <v>2664.4500000000007</v>
      </c>
      <c r="H96" s="269">
        <v>2841.3500000000004</v>
      </c>
      <c r="I96" s="269">
        <v>2892.4000000000005</v>
      </c>
      <c r="J96" s="269">
        <v>2929.8</v>
      </c>
      <c r="K96" s="268">
        <v>2855</v>
      </c>
      <c r="L96" s="268">
        <v>2766.55</v>
      </c>
      <c r="M96" s="268">
        <v>10.108230000000001</v>
      </c>
      <c r="N96" s="1"/>
      <c r="O96" s="1"/>
    </row>
    <row r="97" spans="1:15" ht="12.75" customHeight="1">
      <c r="A97" s="53">
        <v>88</v>
      </c>
      <c r="B97" s="417" t="s">
        <v>120</v>
      </c>
      <c r="C97" s="268">
        <v>424.4</v>
      </c>
      <c r="D97" s="269">
        <v>429.2166666666667</v>
      </c>
      <c r="E97" s="269">
        <v>418.93333333333339</v>
      </c>
      <c r="F97" s="269">
        <v>413.4666666666667</v>
      </c>
      <c r="G97" s="269">
        <v>403.18333333333339</v>
      </c>
      <c r="H97" s="269">
        <v>434.68333333333339</v>
      </c>
      <c r="I97" s="269">
        <v>444.9666666666667</v>
      </c>
      <c r="J97" s="269">
        <v>450.43333333333339</v>
      </c>
      <c r="K97" s="268">
        <v>439.5</v>
      </c>
      <c r="L97" s="268">
        <v>423.75</v>
      </c>
      <c r="M97" s="268">
        <v>130.39805999999999</v>
      </c>
      <c r="N97" s="1"/>
      <c r="O97" s="1"/>
    </row>
    <row r="98" spans="1:15" ht="12.75" customHeight="1">
      <c r="A98" s="53">
        <v>89</v>
      </c>
      <c r="B98" s="417" t="s">
        <v>260</v>
      </c>
      <c r="C98" s="268">
        <v>2544.15</v>
      </c>
      <c r="D98" s="269">
        <v>2547.5166666666669</v>
      </c>
      <c r="E98" s="269">
        <v>2510.8333333333339</v>
      </c>
      <c r="F98" s="269">
        <v>2477.5166666666669</v>
      </c>
      <c r="G98" s="269">
        <v>2440.8333333333339</v>
      </c>
      <c r="H98" s="269">
        <v>2580.8333333333339</v>
      </c>
      <c r="I98" s="269">
        <v>2617.5166666666673</v>
      </c>
      <c r="J98" s="269">
        <v>2650.8333333333339</v>
      </c>
      <c r="K98" s="268">
        <v>2584.1999999999998</v>
      </c>
      <c r="L98" s="268">
        <v>2514.1999999999998</v>
      </c>
      <c r="M98" s="268">
        <v>9.8989799999999999</v>
      </c>
      <c r="N98" s="1"/>
      <c r="O98" s="1"/>
    </row>
    <row r="99" spans="1:15" ht="12.75" customHeight="1">
      <c r="A99" s="53">
        <v>90</v>
      </c>
      <c r="B99" s="417" t="s">
        <v>121</v>
      </c>
      <c r="C99" s="268">
        <v>238.4</v>
      </c>
      <c r="D99" s="269">
        <v>240</v>
      </c>
      <c r="E99" s="269">
        <v>235.95</v>
      </c>
      <c r="F99" s="269">
        <v>233.5</v>
      </c>
      <c r="G99" s="269">
        <v>229.45</v>
      </c>
      <c r="H99" s="269">
        <v>242.45</v>
      </c>
      <c r="I99" s="269">
        <v>246.5</v>
      </c>
      <c r="J99" s="269">
        <v>248.95</v>
      </c>
      <c r="K99" s="268">
        <v>244.05</v>
      </c>
      <c r="L99" s="268">
        <v>237.55</v>
      </c>
      <c r="M99" s="268">
        <v>35.836469999999998</v>
      </c>
      <c r="N99" s="1"/>
      <c r="O99" s="1"/>
    </row>
    <row r="100" spans="1:15" ht="12.75" customHeight="1">
      <c r="A100" s="53">
        <v>91</v>
      </c>
      <c r="B100" s="417" t="s">
        <v>122</v>
      </c>
      <c r="C100" s="268">
        <v>2560.4</v>
      </c>
      <c r="D100" s="269">
        <v>2570.0666666666671</v>
      </c>
      <c r="E100" s="269">
        <v>2541.3333333333339</v>
      </c>
      <c r="F100" s="269">
        <v>2522.2666666666669</v>
      </c>
      <c r="G100" s="269">
        <v>2493.5333333333338</v>
      </c>
      <c r="H100" s="269">
        <v>2589.1333333333341</v>
      </c>
      <c r="I100" s="269">
        <v>2617.8666666666668</v>
      </c>
      <c r="J100" s="269">
        <v>2636.9333333333343</v>
      </c>
      <c r="K100" s="268">
        <v>2598.8000000000002</v>
      </c>
      <c r="L100" s="268">
        <v>2551</v>
      </c>
      <c r="M100" s="268">
        <v>11.99906</v>
      </c>
      <c r="N100" s="1"/>
      <c r="O100" s="1"/>
    </row>
    <row r="101" spans="1:15" ht="12.75" customHeight="1">
      <c r="A101" s="53">
        <v>92</v>
      </c>
      <c r="B101" s="417" t="s">
        <v>261</v>
      </c>
      <c r="C101" s="268">
        <v>290.75</v>
      </c>
      <c r="D101" s="269">
        <v>289.98333333333335</v>
      </c>
      <c r="E101" s="269">
        <v>288.06666666666672</v>
      </c>
      <c r="F101" s="269">
        <v>285.38333333333338</v>
      </c>
      <c r="G101" s="269">
        <v>283.46666666666675</v>
      </c>
      <c r="H101" s="269">
        <v>292.66666666666669</v>
      </c>
      <c r="I101" s="269">
        <v>294.58333333333331</v>
      </c>
      <c r="J101" s="269">
        <v>297.26666666666665</v>
      </c>
      <c r="K101" s="268">
        <v>291.89999999999998</v>
      </c>
      <c r="L101" s="268">
        <v>287.3</v>
      </c>
      <c r="M101" s="268">
        <v>5.6189099999999996</v>
      </c>
      <c r="N101" s="1"/>
      <c r="O101" s="1"/>
    </row>
    <row r="102" spans="1:15" ht="12.75" customHeight="1">
      <c r="A102" s="53">
        <v>93</v>
      </c>
      <c r="B102" s="417" t="s">
        <v>380</v>
      </c>
      <c r="C102" s="268">
        <v>41889.4</v>
      </c>
      <c r="D102" s="269">
        <v>42276.233333333337</v>
      </c>
      <c r="E102" s="269">
        <v>41407.516666666677</v>
      </c>
      <c r="F102" s="269">
        <v>40925.633333333339</v>
      </c>
      <c r="G102" s="269">
        <v>40056.916666666679</v>
      </c>
      <c r="H102" s="269">
        <v>42758.116666666676</v>
      </c>
      <c r="I102" s="269">
        <v>43626.833333333336</v>
      </c>
      <c r="J102" s="269">
        <v>44108.716666666674</v>
      </c>
      <c r="K102" s="268">
        <v>43144.95</v>
      </c>
      <c r="L102" s="268">
        <v>41794.35</v>
      </c>
      <c r="M102" s="268">
        <v>4.6019999999999998E-2</v>
      </c>
      <c r="N102" s="1"/>
      <c r="O102" s="1"/>
    </row>
    <row r="103" spans="1:15" ht="12.75" customHeight="1">
      <c r="A103" s="53">
        <v>94</v>
      </c>
      <c r="B103" s="417" t="s">
        <v>114</v>
      </c>
      <c r="C103" s="268">
        <v>2459.4</v>
      </c>
      <c r="D103" s="269">
        <v>2458.7666666666669</v>
      </c>
      <c r="E103" s="269">
        <v>2437.6333333333337</v>
      </c>
      <c r="F103" s="269">
        <v>2415.8666666666668</v>
      </c>
      <c r="G103" s="269">
        <v>2394.7333333333336</v>
      </c>
      <c r="H103" s="269">
        <v>2480.5333333333338</v>
      </c>
      <c r="I103" s="269">
        <v>2501.666666666667</v>
      </c>
      <c r="J103" s="269">
        <v>2523.4333333333338</v>
      </c>
      <c r="K103" s="268">
        <v>2479.9</v>
      </c>
      <c r="L103" s="268">
        <v>2437</v>
      </c>
      <c r="M103" s="268">
        <v>30.2803</v>
      </c>
      <c r="N103" s="1"/>
      <c r="O103" s="1"/>
    </row>
    <row r="104" spans="1:15" ht="12.75" customHeight="1">
      <c r="A104" s="53">
        <v>95</v>
      </c>
      <c r="B104" s="417" t="s">
        <v>124</v>
      </c>
      <c r="C104" s="268">
        <v>917.6</v>
      </c>
      <c r="D104" s="269">
        <v>923.33333333333337</v>
      </c>
      <c r="E104" s="269">
        <v>910.01666666666677</v>
      </c>
      <c r="F104" s="269">
        <v>902.43333333333339</v>
      </c>
      <c r="G104" s="269">
        <v>889.11666666666679</v>
      </c>
      <c r="H104" s="269">
        <v>930.91666666666674</v>
      </c>
      <c r="I104" s="269">
        <v>944.23333333333335</v>
      </c>
      <c r="J104" s="269">
        <v>951.81666666666672</v>
      </c>
      <c r="K104" s="268">
        <v>936.65</v>
      </c>
      <c r="L104" s="268">
        <v>915.75</v>
      </c>
      <c r="M104" s="268">
        <v>162.53099</v>
      </c>
      <c r="N104" s="1"/>
      <c r="O104" s="1"/>
    </row>
    <row r="105" spans="1:15" ht="12.75" customHeight="1">
      <c r="A105" s="53">
        <v>96</v>
      </c>
      <c r="B105" s="417" t="s">
        <v>125</v>
      </c>
      <c r="C105" s="268">
        <v>1234.8499999999999</v>
      </c>
      <c r="D105" s="269">
        <v>1237</v>
      </c>
      <c r="E105" s="269">
        <v>1225</v>
      </c>
      <c r="F105" s="269">
        <v>1215.1500000000001</v>
      </c>
      <c r="G105" s="269">
        <v>1203.1500000000001</v>
      </c>
      <c r="H105" s="269">
        <v>1246.8499999999999</v>
      </c>
      <c r="I105" s="269">
        <v>1258.8499999999999</v>
      </c>
      <c r="J105" s="269">
        <v>1268.6999999999998</v>
      </c>
      <c r="K105" s="268">
        <v>1249</v>
      </c>
      <c r="L105" s="268">
        <v>1227.1500000000001</v>
      </c>
      <c r="M105" s="268">
        <v>4.9679900000000004</v>
      </c>
      <c r="N105" s="1"/>
      <c r="O105" s="1"/>
    </row>
    <row r="106" spans="1:15" ht="12.75" customHeight="1">
      <c r="A106" s="53">
        <v>97</v>
      </c>
      <c r="B106" s="417" t="s">
        <v>126</v>
      </c>
      <c r="C106" s="268">
        <v>575.20000000000005</v>
      </c>
      <c r="D106" s="269">
        <v>578.61666666666667</v>
      </c>
      <c r="E106" s="269">
        <v>569.5333333333333</v>
      </c>
      <c r="F106" s="269">
        <v>563.86666666666667</v>
      </c>
      <c r="G106" s="269">
        <v>554.7833333333333</v>
      </c>
      <c r="H106" s="269">
        <v>584.2833333333333</v>
      </c>
      <c r="I106" s="269">
        <v>593.36666666666656</v>
      </c>
      <c r="J106" s="269">
        <v>599.0333333333333</v>
      </c>
      <c r="K106" s="268">
        <v>587.70000000000005</v>
      </c>
      <c r="L106" s="268">
        <v>572.95000000000005</v>
      </c>
      <c r="M106" s="268">
        <v>7.23271</v>
      </c>
      <c r="N106" s="1"/>
      <c r="O106" s="1"/>
    </row>
    <row r="107" spans="1:15" ht="12.75" customHeight="1">
      <c r="A107" s="53">
        <v>98</v>
      </c>
      <c r="B107" s="417" t="s">
        <v>262</v>
      </c>
      <c r="C107" s="268">
        <v>531.20000000000005</v>
      </c>
      <c r="D107" s="269">
        <v>529.73333333333335</v>
      </c>
      <c r="E107" s="269">
        <v>519.4666666666667</v>
      </c>
      <c r="F107" s="269">
        <v>507.73333333333335</v>
      </c>
      <c r="G107" s="269">
        <v>497.4666666666667</v>
      </c>
      <c r="H107" s="269">
        <v>541.4666666666667</v>
      </c>
      <c r="I107" s="269">
        <v>551.73333333333335</v>
      </c>
      <c r="J107" s="269">
        <v>563.4666666666667</v>
      </c>
      <c r="K107" s="268">
        <v>540</v>
      </c>
      <c r="L107" s="268">
        <v>518</v>
      </c>
      <c r="M107" s="268">
        <v>3.9117700000000002</v>
      </c>
      <c r="N107" s="1"/>
      <c r="O107" s="1"/>
    </row>
    <row r="108" spans="1:15" ht="12.75" customHeight="1">
      <c r="A108" s="53">
        <v>99</v>
      </c>
      <c r="B108" s="417" t="s">
        <v>383</v>
      </c>
      <c r="C108" s="268">
        <v>46.1</v>
      </c>
      <c r="D108" s="269">
        <v>46.449999999999996</v>
      </c>
      <c r="E108" s="269">
        <v>45.499999999999993</v>
      </c>
      <c r="F108" s="269">
        <v>44.9</v>
      </c>
      <c r="G108" s="269">
        <v>43.949999999999996</v>
      </c>
      <c r="H108" s="269">
        <v>47.04999999999999</v>
      </c>
      <c r="I108" s="269">
        <v>47.999999999999993</v>
      </c>
      <c r="J108" s="269">
        <v>48.599999999999987</v>
      </c>
      <c r="K108" s="268">
        <v>47.4</v>
      </c>
      <c r="L108" s="268">
        <v>45.85</v>
      </c>
      <c r="M108" s="268">
        <v>154.62609</v>
      </c>
      <c r="N108" s="1"/>
      <c r="O108" s="1"/>
    </row>
    <row r="109" spans="1:15" ht="12.75" customHeight="1">
      <c r="A109" s="53">
        <v>100</v>
      </c>
      <c r="B109" s="417" t="s">
        <v>128</v>
      </c>
      <c r="C109" s="268">
        <v>52.75</v>
      </c>
      <c r="D109" s="269">
        <v>52.616666666666667</v>
      </c>
      <c r="E109" s="269">
        <v>51.483333333333334</v>
      </c>
      <c r="F109" s="269">
        <v>50.216666666666669</v>
      </c>
      <c r="G109" s="269">
        <v>49.083333333333336</v>
      </c>
      <c r="H109" s="269">
        <v>53.883333333333333</v>
      </c>
      <c r="I109" s="269">
        <v>55.016666666666673</v>
      </c>
      <c r="J109" s="269">
        <v>56.283333333333331</v>
      </c>
      <c r="K109" s="268">
        <v>53.75</v>
      </c>
      <c r="L109" s="268">
        <v>51.35</v>
      </c>
      <c r="M109" s="268">
        <v>913.67074000000002</v>
      </c>
      <c r="N109" s="1"/>
      <c r="O109" s="1"/>
    </row>
    <row r="110" spans="1:15" ht="12.75" customHeight="1">
      <c r="A110" s="53">
        <v>101</v>
      </c>
      <c r="B110" s="417" t="s">
        <v>137</v>
      </c>
      <c r="C110" s="268">
        <v>334.1</v>
      </c>
      <c r="D110" s="269">
        <v>334.68333333333334</v>
      </c>
      <c r="E110" s="269">
        <v>332.31666666666666</v>
      </c>
      <c r="F110" s="269">
        <v>330.5333333333333</v>
      </c>
      <c r="G110" s="269">
        <v>328.16666666666663</v>
      </c>
      <c r="H110" s="269">
        <v>336.4666666666667</v>
      </c>
      <c r="I110" s="269">
        <v>338.83333333333337</v>
      </c>
      <c r="J110" s="269">
        <v>340.61666666666673</v>
      </c>
      <c r="K110" s="268">
        <v>337.05</v>
      </c>
      <c r="L110" s="268">
        <v>332.9</v>
      </c>
      <c r="M110" s="268">
        <v>84.186719999999994</v>
      </c>
      <c r="N110" s="1"/>
      <c r="O110" s="1"/>
    </row>
    <row r="111" spans="1:15" ht="12.75" customHeight="1">
      <c r="A111" s="53">
        <v>102</v>
      </c>
      <c r="B111" s="417" t="s">
        <v>263</v>
      </c>
      <c r="C111" s="268">
        <v>4697.1000000000004</v>
      </c>
      <c r="D111" s="269">
        <v>4704.0333333333338</v>
      </c>
      <c r="E111" s="269">
        <v>4643.0666666666675</v>
      </c>
      <c r="F111" s="269">
        <v>4589.0333333333338</v>
      </c>
      <c r="G111" s="269">
        <v>4528.0666666666675</v>
      </c>
      <c r="H111" s="269">
        <v>4758.0666666666675</v>
      </c>
      <c r="I111" s="269">
        <v>4819.0333333333328</v>
      </c>
      <c r="J111" s="269">
        <v>4873.0666666666675</v>
      </c>
      <c r="K111" s="268">
        <v>4765</v>
      </c>
      <c r="L111" s="268">
        <v>4650</v>
      </c>
      <c r="M111" s="268">
        <v>0.59167999999999998</v>
      </c>
      <c r="N111" s="1"/>
      <c r="O111" s="1"/>
    </row>
    <row r="112" spans="1:15" ht="12.75" customHeight="1">
      <c r="A112" s="53">
        <v>103</v>
      </c>
      <c r="B112" s="417" t="s">
        <v>393</v>
      </c>
      <c r="C112" s="268">
        <v>204.85</v>
      </c>
      <c r="D112" s="269">
        <v>205.18333333333331</v>
      </c>
      <c r="E112" s="269">
        <v>202.91666666666663</v>
      </c>
      <c r="F112" s="269">
        <v>200.98333333333332</v>
      </c>
      <c r="G112" s="269">
        <v>198.71666666666664</v>
      </c>
      <c r="H112" s="269">
        <v>207.11666666666662</v>
      </c>
      <c r="I112" s="269">
        <v>209.38333333333333</v>
      </c>
      <c r="J112" s="269">
        <v>211.31666666666661</v>
      </c>
      <c r="K112" s="268">
        <v>207.45</v>
      </c>
      <c r="L112" s="268">
        <v>203.25</v>
      </c>
      <c r="M112" s="268">
        <v>12.455450000000001</v>
      </c>
      <c r="N112" s="1"/>
      <c r="O112" s="1"/>
    </row>
    <row r="113" spans="1:15" ht="12.75" customHeight="1">
      <c r="A113" s="53">
        <v>104</v>
      </c>
      <c r="B113" s="417" t="s">
        <v>394</v>
      </c>
      <c r="C113" s="268">
        <v>162.6</v>
      </c>
      <c r="D113" s="269">
        <v>162.94999999999999</v>
      </c>
      <c r="E113" s="269">
        <v>161.44999999999999</v>
      </c>
      <c r="F113" s="269">
        <v>160.30000000000001</v>
      </c>
      <c r="G113" s="269">
        <v>158.80000000000001</v>
      </c>
      <c r="H113" s="269">
        <v>164.09999999999997</v>
      </c>
      <c r="I113" s="269">
        <v>165.59999999999997</v>
      </c>
      <c r="J113" s="269">
        <v>166.74999999999994</v>
      </c>
      <c r="K113" s="268">
        <v>164.45</v>
      </c>
      <c r="L113" s="268">
        <v>161.80000000000001</v>
      </c>
      <c r="M113" s="268">
        <v>34.36251</v>
      </c>
      <c r="N113" s="1"/>
      <c r="O113" s="1"/>
    </row>
    <row r="114" spans="1:15" ht="12.75" customHeight="1">
      <c r="A114" s="53">
        <v>105</v>
      </c>
      <c r="B114" s="417" t="s">
        <v>130</v>
      </c>
      <c r="C114" s="268">
        <v>333.9</v>
      </c>
      <c r="D114" s="269">
        <v>329.9</v>
      </c>
      <c r="E114" s="269">
        <v>324.34999999999997</v>
      </c>
      <c r="F114" s="269">
        <v>314.8</v>
      </c>
      <c r="G114" s="269">
        <v>309.25</v>
      </c>
      <c r="H114" s="269">
        <v>339.44999999999993</v>
      </c>
      <c r="I114" s="269">
        <v>344.99999999999989</v>
      </c>
      <c r="J114" s="269">
        <v>354.5499999999999</v>
      </c>
      <c r="K114" s="268">
        <v>335.45</v>
      </c>
      <c r="L114" s="268">
        <v>320.35000000000002</v>
      </c>
      <c r="M114" s="268">
        <v>109.52542</v>
      </c>
      <c r="N114" s="1"/>
      <c r="O114" s="1"/>
    </row>
    <row r="115" spans="1:15" ht="12.75" customHeight="1">
      <c r="A115" s="53">
        <v>106</v>
      </c>
      <c r="B115" s="417" t="s">
        <v>135</v>
      </c>
      <c r="C115" s="268">
        <v>71.55</v>
      </c>
      <c r="D115" s="269">
        <v>71.683333333333337</v>
      </c>
      <c r="E115" s="269">
        <v>71.166666666666671</v>
      </c>
      <c r="F115" s="269">
        <v>70.783333333333331</v>
      </c>
      <c r="G115" s="269">
        <v>70.266666666666666</v>
      </c>
      <c r="H115" s="269">
        <v>72.066666666666677</v>
      </c>
      <c r="I115" s="269">
        <v>72.583333333333329</v>
      </c>
      <c r="J115" s="269">
        <v>72.966666666666683</v>
      </c>
      <c r="K115" s="268">
        <v>72.2</v>
      </c>
      <c r="L115" s="268">
        <v>71.3</v>
      </c>
      <c r="M115" s="268">
        <v>99.855609999999999</v>
      </c>
      <c r="N115" s="1"/>
      <c r="O115" s="1"/>
    </row>
    <row r="116" spans="1:15" ht="12.75" customHeight="1">
      <c r="A116" s="53">
        <v>107</v>
      </c>
      <c r="B116" s="417" t="s">
        <v>136</v>
      </c>
      <c r="C116" s="268">
        <v>724.35</v>
      </c>
      <c r="D116" s="269">
        <v>725.81666666666661</v>
      </c>
      <c r="E116" s="269">
        <v>713.63333333333321</v>
      </c>
      <c r="F116" s="269">
        <v>702.91666666666663</v>
      </c>
      <c r="G116" s="269">
        <v>690.73333333333323</v>
      </c>
      <c r="H116" s="269">
        <v>736.53333333333319</v>
      </c>
      <c r="I116" s="269">
        <v>748.71666666666658</v>
      </c>
      <c r="J116" s="269">
        <v>759.43333333333317</v>
      </c>
      <c r="K116" s="268">
        <v>738</v>
      </c>
      <c r="L116" s="268">
        <v>715.1</v>
      </c>
      <c r="M116" s="268">
        <v>57.186689999999999</v>
      </c>
      <c r="N116" s="1"/>
      <c r="O116" s="1"/>
    </row>
    <row r="117" spans="1:15" ht="12.75" customHeight="1">
      <c r="A117" s="53">
        <v>108</v>
      </c>
      <c r="B117" s="417" t="s">
        <v>129</v>
      </c>
      <c r="C117" s="268">
        <v>435.35</v>
      </c>
      <c r="D117" s="269">
        <v>435.36666666666662</v>
      </c>
      <c r="E117" s="269">
        <v>424.28333333333325</v>
      </c>
      <c r="F117" s="269">
        <v>413.21666666666664</v>
      </c>
      <c r="G117" s="269">
        <v>402.13333333333327</v>
      </c>
      <c r="H117" s="269">
        <v>446.43333333333322</v>
      </c>
      <c r="I117" s="269">
        <v>457.51666666666659</v>
      </c>
      <c r="J117" s="269">
        <v>468.5833333333332</v>
      </c>
      <c r="K117" s="268">
        <v>446.45</v>
      </c>
      <c r="L117" s="268">
        <v>424.3</v>
      </c>
      <c r="M117" s="268">
        <v>48.014620000000001</v>
      </c>
      <c r="N117" s="1"/>
      <c r="O117" s="1"/>
    </row>
    <row r="118" spans="1:15" ht="12.75" customHeight="1">
      <c r="A118" s="53">
        <v>109</v>
      </c>
      <c r="B118" s="417" t="s">
        <v>133</v>
      </c>
      <c r="C118" s="268">
        <v>203.8</v>
      </c>
      <c r="D118" s="269">
        <v>205.03333333333333</v>
      </c>
      <c r="E118" s="269">
        <v>202.06666666666666</v>
      </c>
      <c r="F118" s="269">
        <v>200.33333333333334</v>
      </c>
      <c r="G118" s="269">
        <v>197.36666666666667</v>
      </c>
      <c r="H118" s="269">
        <v>206.76666666666665</v>
      </c>
      <c r="I118" s="269">
        <v>209.73333333333329</v>
      </c>
      <c r="J118" s="269">
        <v>211.46666666666664</v>
      </c>
      <c r="K118" s="268">
        <v>208</v>
      </c>
      <c r="L118" s="268">
        <v>203.3</v>
      </c>
      <c r="M118" s="268">
        <v>33.026440000000001</v>
      </c>
      <c r="N118" s="1"/>
      <c r="O118" s="1"/>
    </row>
    <row r="119" spans="1:15" ht="12.75" customHeight="1">
      <c r="A119" s="53">
        <v>110</v>
      </c>
      <c r="B119" s="417" t="s">
        <v>132</v>
      </c>
      <c r="C119" s="268">
        <v>1195.8499999999999</v>
      </c>
      <c r="D119" s="269">
        <v>1200.3</v>
      </c>
      <c r="E119" s="269">
        <v>1180.5999999999999</v>
      </c>
      <c r="F119" s="269">
        <v>1165.3499999999999</v>
      </c>
      <c r="G119" s="269">
        <v>1145.6499999999999</v>
      </c>
      <c r="H119" s="269">
        <v>1215.55</v>
      </c>
      <c r="I119" s="269">
        <v>1235.2500000000002</v>
      </c>
      <c r="J119" s="269">
        <v>1250.5</v>
      </c>
      <c r="K119" s="268">
        <v>1220</v>
      </c>
      <c r="L119" s="268">
        <v>1185.05</v>
      </c>
      <c r="M119" s="268">
        <v>40.637050000000002</v>
      </c>
      <c r="N119" s="1"/>
      <c r="O119" s="1"/>
    </row>
    <row r="120" spans="1:15" ht="12.75" customHeight="1">
      <c r="A120" s="53">
        <v>111</v>
      </c>
      <c r="B120" s="417" t="s">
        <v>164</v>
      </c>
      <c r="C120" s="268">
        <v>4197.8999999999996</v>
      </c>
      <c r="D120" s="269">
        <v>4218.4666666666662</v>
      </c>
      <c r="E120" s="269">
        <v>4144.4333333333325</v>
      </c>
      <c r="F120" s="269">
        <v>4090.9666666666662</v>
      </c>
      <c r="G120" s="269">
        <v>4016.9333333333325</v>
      </c>
      <c r="H120" s="269">
        <v>4271.9333333333325</v>
      </c>
      <c r="I120" s="269">
        <v>4345.9666666666672</v>
      </c>
      <c r="J120" s="269">
        <v>4399.4333333333325</v>
      </c>
      <c r="K120" s="268">
        <v>4292.5</v>
      </c>
      <c r="L120" s="268">
        <v>4165</v>
      </c>
      <c r="M120" s="268">
        <v>2.5679799999999999</v>
      </c>
      <c r="N120" s="1"/>
      <c r="O120" s="1"/>
    </row>
    <row r="121" spans="1:15" ht="12.75" customHeight="1">
      <c r="A121" s="53">
        <v>112</v>
      </c>
      <c r="B121" s="417" t="s">
        <v>134</v>
      </c>
      <c r="C121" s="268">
        <v>1432.8</v>
      </c>
      <c r="D121" s="269">
        <v>1445.6833333333334</v>
      </c>
      <c r="E121" s="269">
        <v>1416.1666666666667</v>
      </c>
      <c r="F121" s="269">
        <v>1399.5333333333333</v>
      </c>
      <c r="G121" s="269">
        <v>1370.0166666666667</v>
      </c>
      <c r="H121" s="269">
        <v>1462.3166666666668</v>
      </c>
      <c r="I121" s="269">
        <v>1491.8333333333333</v>
      </c>
      <c r="J121" s="269">
        <v>1508.4666666666669</v>
      </c>
      <c r="K121" s="268">
        <v>1475.2</v>
      </c>
      <c r="L121" s="268">
        <v>1429.05</v>
      </c>
      <c r="M121" s="268">
        <v>127.84099999999999</v>
      </c>
      <c r="N121" s="1"/>
      <c r="O121" s="1"/>
    </row>
    <row r="122" spans="1:15" ht="12.75" customHeight="1">
      <c r="A122" s="53">
        <v>113</v>
      </c>
      <c r="B122" s="417" t="s">
        <v>131</v>
      </c>
      <c r="C122" s="268">
        <v>1902.1</v>
      </c>
      <c r="D122" s="269">
        <v>1903.3</v>
      </c>
      <c r="E122" s="269">
        <v>1886.1</v>
      </c>
      <c r="F122" s="269">
        <v>1870.1</v>
      </c>
      <c r="G122" s="269">
        <v>1852.8999999999999</v>
      </c>
      <c r="H122" s="269">
        <v>1919.3</v>
      </c>
      <c r="I122" s="269">
        <v>1936.5000000000002</v>
      </c>
      <c r="J122" s="269">
        <v>1952.5</v>
      </c>
      <c r="K122" s="268">
        <v>1920.5</v>
      </c>
      <c r="L122" s="268">
        <v>1887.3</v>
      </c>
      <c r="M122" s="268">
        <v>6.3824100000000001</v>
      </c>
      <c r="N122" s="1"/>
      <c r="O122" s="1"/>
    </row>
    <row r="123" spans="1:15" ht="12.75" customHeight="1">
      <c r="A123" s="53">
        <v>114</v>
      </c>
      <c r="B123" s="417" t="s">
        <v>264</v>
      </c>
      <c r="C123" s="268">
        <v>875.25</v>
      </c>
      <c r="D123" s="269">
        <v>877.2833333333333</v>
      </c>
      <c r="E123" s="269">
        <v>870.61666666666656</v>
      </c>
      <c r="F123" s="269">
        <v>865.98333333333323</v>
      </c>
      <c r="G123" s="269">
        <v>859.31666666666649</v>
      </c>
      <c r="H123" s="269">
        <v>881.91666666666663</v>
      </c>
      <c r="I123" s="269">
        <v>888.58333333333337</v>
      </c>
      <c r="J123" s="269">
        <v>893.2166666666667</v>
      </c>
      <c r="K123" s="268">
        <v>883.95</v>
      </c>
      <c r="L123" s="268">
        <v>872.65</v>
      </c>
      <c r="M123" s="268">
        <v>1.06978</v>
      </c>
      <c r="N123" s="1"/>
      <c r="O123" s="1"/>
    </row>
    <row r="124" spans="1:15" ht="12.75" customHeight="1">
      <c r="A124" s="53">
        <v>115</v>
      </c>
      <c r="B124" s="417" t="s">
        <v>265</v>
      </c>
      <c r="C124" s="268">
        <v>340.45</v>
      </c>
      <c r="D124" s="269">
        <v>342.04999999999995</v>
      </c>
      <c r="E124" s="269">
        <v>335.69999999999993</v>
      </c>
      <c r="F124" s="269">
        <v>330.95</v>
      </c>
      <c r="G124" s="269">
        <v>324.59999999999997</v>
      </c>
      <c r="H124" s="269">
        <v>346.7999999999999</v>
      </c>
      <c r="I124" s="269">
        <v>353.14999999999992</v>
      </c>
      <c r="J124" s="269">
        <v>357.89999999999986</v>
      </c>
      <c r="K124" s="268">
        <v>348.4</v>
      </c>
      <c r="L124" s="268">
        <v>337.3</v>
      </c>
      <c r="M124" s="268">
        <v>10.875349999999999</v>
      </c>
      <c r="N124" s="1"/>
      <c r="O124" s="1"/>
    </row>
    <row r="125" spans="1:15" ht="12.75" customHeight="1">
      <c r="A125" s="53">
        <v>116</v>
      </c>
      <c r="B125" s="417" t="s">
        <v>139</v>
      </c>
      <c r="C125" s="268">
        <v>689.65</v>
      </c>
      <c r="D125" s="269">
        <v>690.7166666666667</v>
      </c>
      <c r="E125" s="269">
        <v>683.43333333333339</v>
      </c>
      <c r="F125" s="269">
        <v>677.2166666666667</v>
      </c>
      <c r="G125" s="269">
        <v>669.93333333333339</v>
      </c>
      <c r="H125" s="269">
        <v>696.93333333333339</v>
      </c>
      <c r="I125" s="269">
        <v>704.2166666666667</v>
      </c>
      <c r="J125" s="269">
        <v>710.43333333333339</v>
      </c>
      <c r="K125" s="268">
        <v>698</v>
      </c>
      <c r="L125" s="268">
        <v>684.5</v>
      </c>
      <c r="M125" s="268">
        <v>28.877949999999998</v>
      </c>
      <c r="N125" s="1"/>
      <c r="O125" s="1"/>
    </row>
    <row r="126" spans="1:15" ht="12.75" customHeight="1">
      <c r="A126" s="53">
        <v>117</v>
      </c>
      <c r="B126" s="417" t="s">
        <v>138</v>
      </c>
      <c r="C126" s="268">
        <v>446.35</v>
      </c>
      <c r="D126" s="269">
        <v>449.95</v>
      </c>
      <c r="E126" s="269">
        <v>440.45</v>
      </c>
      <c r="F126" s="269">
        <v>434.55</v>
      </c>
      <c r="G126" s="269">
        <v>425.05</v>
      </c>
      <c r="H126" s="269">
        <v>455.84999999999997</v>
      </c>
      <c r="I126" s="269">
        <v>465.34999999999997</v>
      </c>
      <c r="J126" s="269">
        <v>471.24999999999994</v>
      </c>
      <c r="K126" s="268">
        <v>459.45</v>
      </c>
      <c r="L126" s="268">
        <v>444.05</v>
      </c>
      <c r="M126" s="268">
        <v>30.386189999999999</v>
      </c>
      <c r="N126" s="1"/>
      <c r="O126" s="1"/>
    </row>
    <row r="127" spans="1:15" ht="12.75" customHeight="1">
      <c r="A127" s="53">
        <v>118</v>
      </c>
      <c r="B127" s="417" t="s">
        <v>140</v>
      </c>
      <c r="C127" s="268">
        <v>634.5</v>
      </c>
      <c r="D127" s="269">
        <v>633.66666666666663</v>
      </c>
      <c r="E127" s="269">
        <v>626.83333333333326</v>
      </c>
      <c r="F127" s="269">
        <v>619.16666666666663</v>
      </c>
      <c r="G127" s="269">
        <v>612.33333333333326</v>
      </c>
      <c r="H127" s="269">
        <v>641.33333333333326</v>
      </c>
      <c r="I127" s="269">
        <v>648.16666666666652</v>
      </c>
      <c r="J127" s="269">
        <v>655.83333333333326</v>
      </c>
      <c r="K127" s="268">
        <v>640.5</v>
      </c>
      <c r="L127" s="268">
        <v>626</v>
      </c>
      <c r="M127" s="268">
        <v>25.21612</v>
      </c>
      <c r="N127" s="1"/>
      <c r="O127" s="1"/>
    </row>
    <row r="128" spans="1:15" ht="12.75" customHeight="1">
      <c r="A128" s="53">
        <v>119</v>
      </c>
      <c r="B128" s="417" t="s">
        <v>141</v>
      </c>
      <c r="C128" s="268">
        <v>1934.15</v>
      </c>
      <c r="D128" s="269">
        <v>1948.1166666666668</v>
      </c>
      <c r="E128" s="269">
        <v>1909.0333333333335</v>
      </c>
      <c r="F128" s="269">
        <v>1883.9166666666667</v>
      </c>
      <c r="G128" s="269">
        <v>1844.8333333333335</v>
      </c>
      <c r="H128" s="269">
        <v>1973.2333333333336</v>
      </c>
      <c r="I128" s="269">
        <v>2012.3166666666666</v>
      </c>
      <c r="J128" s="269">
        <v>2037.4333333333336</v>
      </c>
      <c r="K128" s="268">
        <v>1987.2</v>
      </c>
      <c r="L128" s="268">
        <v>1923</v>
      </c>
      <c r="M128" s="268">
        <v>37.474980000000002</v>
      </c>
      <c r="N128" s="1"/>
      <c r="O128" s="1"/>
    </row>
    <row r="129" spans="1:15" ht="12.75" customHeight="1">
      <c r="A129" s="53">
        <v>120</v>
      </c>
      <c r="B129" s="417" t="s">
        <v>142</v>
      </c>
      <c r="C129" s="268">
        <v>84.55</v>
      </c>
      <c r="D129" s="269">
        <v>84.95</v>
      </c>
      <c r="E129" s="269">
        <v>83.75</v>
      </c>
      <c r="F129" s="269">
        <v>82.95</v>
      </c>
      <c r="G129" s="269">
        <v>81.75</v>
      </c>
      <c r="H129" s="269">
        <v>85.75</v>
      </c>
      <c r="I129" s="269">
        <v>86.950000000000017</v>
      </c>
      <c r="J129" s="269">
        <v>87.75</v>
      </c>
      <c r="K129" s="268">
        <v>86.15</v>
      </c>
      <c r="L129" s="268">
        <v>84.15</v>
      </c>
      <c r="M129" s="268">
        <v>67.806889999999996</v>
      </c>
      <c r="N129" s="1"/>
      <c r="O129" s="1"/>
    </row>
    <row r="130" spans="1:15" ht="12.75" customHeight="1">
      <c r="A130" s="53">
        <v>121</v>
      </c>
      <c r="B130" s="417" t="s">
        <v>147</v>
      </c>
      <c r="C130" s="268">
        <v>3631.4</v>
      </c>
      <c r="D130" s="269">
        <v>3662.6666666666665</v>
      </c>
      <c r="E130" s="269">
        <v>3590.583333333333</v>
      </c>
      <c r="F130" s="269">
        <v>3549.7666666666664</v>
      </c>
      <c r="G130" s="269">
        <v>3477.6833333333329</v>
      </c>
      <c r="H130" s="269">
        <v>3703.4833333333331</v>
      </c>
      <c r="I130" s="269">
        <v>3775.5666666666662</v>
      </c>
      <c r="J130" s="269">
        <v>3816.3833333333332</v>
      </c>
      <c r="K130" s="268">
        <v>3734.75</v>
      </c>
      <c r="L130" s="268">
        <v>3621.85</v>
      </c>
      <c r="M130" s="268">
        <v>3.3090899999999999</v>
      </c>
      <c r="N130" s="1"/>
      <c r="O130" s="1"/>
    </row>
    <row r="131" spans="1:15" ht="12.75" customHeight="1">
      <c r="A131" s="53">
        <v>122</v>
      </c>
      <c r="B131" s="417" t="s">
        <v>144</v>
      </c>
      <c r="C131" s="268">
        <v>440.35</v>
      </c>
      <c r="D131" s="269">
        <v>440.98333333333335</v>
      </c>
      <c r="E131" s="269">
        <v>438.36666666666667</v>
      </c>
      <c r="F131" s="269">
        <v>436.38333333333333</v>
      </c>
      <c r="G131" s="269">
        <v>433.76666666666665</v>
      </c>
      <c r="H131" s="269">
        <v>442.9666666666667</v>
      </c>
      <c r="I131" s="269">
        <v>445.58333333333337</v>
      </c>
      <c r="J131" s="269">
        <v>447.56666666666672</v>
      </c>
      <c r="K131" s="268">
        <v>443.6</v>
      </c>
      <c r="L131" s="268">
        <v>439</v>
      </c>
      <c r="M131" s="268">
        <v>14.1876</v>
      </c>
      <c r="N131" s="1"/>
      <c r="O131" s="1"/>
    </row>
    <row r="132" spans="1:15" ht="12.75" customHeight="1">
      <c r="A132" s="53">
        <v>123</v>
      </c>
      <c r="B132" s="417" t="s">
        <v>146</v>
      </c>
      <c r="C132" s="268">
        <v>4596.45</v>
      </c>
      <c r="D132" s="269">
        <v>4598.3166666666666</v>
      </c>
      <c r="E132" s="269">
        <v>4532.1333333333332</v>
      </c>
      <c r="F132" s="269">
        <v>4467.8166666666666</v>
      </c>
      <c r="G132" s="269">
        <v>4401.6333333333332</v>
      </c>
      <c r="H132" s="269">
        <v>4662.6333333333332</v>
      </c>
      <c r="I132" s="269">
        <v>4728.8166666666657</v>
      </c>
      <c r="J132" s="269">
        <v>4793.1333333333332</v>
      </c>
      <c r="K132" s="268">
        <v>4664.5</v>
      </c>
      <c r="L132" s="268">
        <v>4534</v>
      </c>
      <c r="M132" s="268">
        <v>3.0430899999999999</v>
      </c>
      <c r="N132" s="1"/>
      <c r="O132" s="1"/>
    </row>
    <row r="133" spans="1:15" ht="12.75" customHeight="1">
      <c r="A133" s="53">
        <v>124</v>
      </c>
      <c r="B133" s="417" t="s">
        <v>145</v>
      </c>
      <c r="C133" s="268">
        <v>1957.5</v>
      </c>
      <c r="D133" s="269">
        <v>1965.6666666666667</v>
      </c>
      <c r="E133" s="269">
        <v>1946.6333333333334</v>
      </c>
      <c r="F133" s="269">
        <v>1935.7666666666667</v>
      </c>
      <c r="G133" s="269">
        <v>1916.7333333333333</v>
      </c>
      <c r="H133" s="269">
        <v>1976.5333333333335</v>
      </c>
      <c r="I133" s="269">
        <v>1995.5666666666668</v>
      </c>
      <c r="J133" s="269">
        <v>2006.4333333333336</v>
      </c>
      <c r="K133" s="268">
        <v>1984.7</v>
      </c>
      <c r="L133" s="268">
        <v>1954.8</v>
      </c>
      <c r="M133" s="268">
        <v>15.665649999999999</v>
      </c>
      <c r="N133" s="1"/>
      <c r="O133" s="1"/>
    </row>
    <row r="134" spans="1:15" ht="12.75" customHeight="1">
      <c r="A134" s="53">
        <v>125</v>
      </c>
      <c r="B134" s="417" t="s">
        <v>266</v>
      </c>
      <c r="C134" s="268">
        <v>530.75</v>
      </c>
      <c r="D134" s="269">
        <v>537.41666666666663</v>
      </c>
      <c r="E134" s="269">
        <v>522.2833333333333</v>
      </c>
      <c r="F134" s="269">
        <v>513.81666666666672</v>
      </c>
      <c r="G134" s="269">
        <v>498.68333333333339</v>
      </c>
      <c r="H134" s="269">
        <v>545.88333333333321</v>
      </c>
      <c r="I134" s="269">
        <v>561.01666666666665</v>
      </c>
      <c r="J134" s="269">
        <v>569.48333333333312</v>
      </c>
      <c r="K134" s="268">
        <v>552.54999999999995</v>
      </c>
      <c r="L134" s="268">
        <v>528.95000000000005</v>
      </c>
      <c r="M134" s="268">
        <v>12.06095</v>
      </c>
      <c r="N134" s="1"/>
      <c r="O134" s="1"/>
    </row>
    <row r="135" spans="1:15" ht="12.75" customHeight="1">
      <c r="A135" s="53">
        <v>126</v>
      </c>
      <c r="B135" s="417" t="s">
        <v>148</v>
      </c>
      <c r="C135" s="268">
        <v>662.9</v>
      </c>
      <c r="D135" s="269">
        <v>663.66666666666663</v>
      </c>
      <c r="E135" s="269">
        <v>656.5333333333333</v>
      </c>
      <c r="F135" s="269">
        <v>650.16666666666663</v>
      </c>
      <c r="G135" s="269">
        <v>643.0333333333333</v>
      </c>
      <c r="H135" s="269">
        <v>670.0333333333333</v>
      </c>
      <c r="I135" s="269">
        <v>677.16666666666674</v>
      </c>
      <c r="J135" s="269">
        <v>683.5333333333333</v>
      </c>
      <c r="K135" s="268">
        <v>670.8</v>
      </c>
      <c r="L135" s="268">
        <v>657.3</v>
      </c>
      <c r="M135" s="268">
        <v>5.40944</v>
      </c>
      <c r="N135" s="1"/>
      <c r="O135" s="1"/>
    </row>
    <row r="136" spans="1:15" ht="12.75" customHeight="1">
      <c r="A136" s="53">
        <v>127</v>
      </c>
      <c r="B136" s="417" t="s">
        <v>160</v>
      </c>
      <c r="C136" s="268">
        <v>92868.45</v>
      </c>
      <c r="D136" s="269">
        <v>90813.533333333326</v>
      </c>
      <c r="E136" s="269">
        <v>87740.066666666651</v>
      </c>
      <c r="F136" s="269">
        <v>82611.68333333332</v>
      </c>
      <c r="G136" s="269">
        <v>79538.216666666645</v>
      </c>
      <c r="H136" s="269">
        <v>95941.916666666657</v>
      </c>
      <c r="I136" s="269">
        <v>99015.383333333331</v>
      </c>
      <c r="J136" s="269">
        <v>104143.76666666666</v>
      </c>
      <c r="K136" s="268">
        <v>93887</v>
      </c>
      <c r="L136" s="268">
        <v>85685.15</v>
      </c>
      <c r="M136" s="268">
        <v>0.66242000000000001</v>
      </c>
      <c r="N136" s="1"/>
      <c r="O136" s="1"/>
    </row>
    <row r="137" spans="1:15" ht="12.75" customHeight="1">
      <c r="A137" s="53">
        <v>128</v>
      </c>
      <c r="B137" s="417" t="s">
        <v>150</v>
      </c>
      <c r="C137" s="268">
        <v>229.9</v>
      </c>
      <c r="D137" s="269">
        <v>231.35</v>
      </c>
      <c r="E137" s="269">
        <v>227.6</v>
      </c>
      <c r="F137" s="269">
        <v>225.3</v>
      </c>
      <c r="G137" s="269">
        <v>221.55</v>
      </c>
      <c r="H137" s="269">
        <v>233.64999999999998</v>
      </c>
      <c r="I137" s="269">
        <v>237.39999999999998</v>
      </c>
      <c r="J137" s="269">
        <v>239.69999999999996</v>
      </c>
      <c r="K137" s="268">
        <v>235.1</v>
      </c>
      <c r="L137" s="268">
        <v>229.05</v>
      </c>
      <c r="M137" s="268">
        <v>23.016100000000002</v>
      </c>
      <c r="N137" s="1"/>
      <c r="O137" s="1"/>
    </row>
    <row r="138" spans="1:15" ht="12.75" customHeight="1">
      <c r="A138" s="53">
        <v>129</v>
      </c>
      <c r="B138" s="417" t="s">
        <v>149</v>
      </c>
      <c r="C138" s="268">
        <v>1297.05</v>
      </c>
      <c r="D138" s="269">
        <v>1300.1166666666668</v>
      </c>
      <c r="E138" s="269">
        <v>1285.9833333333336</v>
      </c>
      <c r="F138" s="269">
        <v>1274.9166666666667</v>
      </c>
      <c r="G138" s="269">
        <v>1260.7833333333335</v>
      </c>
      <c r="H138" s="269">
        <v>1311.1833333333336</v>
      </c>
      <c r="I138" s="269">
        <v>1325.3166666666668</v>
      </c>
      <c r="J138" s="269">
        <v>1336.3833333333337</v>
      </c>
      <c r="K138" s="268">
        <v>1314.25</v>
      </c>
      <c r="L138" s="268">
        <v>1289.05</v>
      </c>
      <c r="M138" s="268">
        <v>25.550550000000001</v>
      </c>
      <c r="N138" s="1"/>
      <c r="O138" s="1"/>
    </row>
    <row r="139" spans="1:15" ht="12.75" customHeight="1">
      <c r="A139" s="53">
        <v>130</v>
      </c>
      <c r="B139" s="417" t="s">
        <v>151</v>
      </c>
      <c r="C139" s="268">
        <v>102.65</v>
      </c>
      <c r="D139" s="269">
        <v>103.73333333333335</v>
      </c>
      <c r="E139" s="269">
        <v>101.06666666666669</v>
      </c>
      <c r="F139" s="269">
        <v>99.483333333333348</v>
      </c>
      <c r="G139" s="269">
        <v>96.816666666666691</v>
      </c>
      <c r="H139" s="269">
        <v>105.31666666666669</v>
      </c>
      <c r="I139" s="269">
        <v>107.98333333333335</v>
      </c>
      <c r="J139" s="269">
        <v>109.56666666666669</v>
      </c>
      <c r="K139" s="268">
        <v>106.4</v>
      </c>
      <c r="L139" s="268">
        <v>102.15</v>
      </c>
      <c r="M139" s="268">
        <v>80.392610000000005</v>
      </c>
      <c r="N139" s="1"/>
      <c r="O139" s="1"/>
    </row>
    <row r="140" spans="1:15" ht="12.75" customHeight="1">
      <c r="A140" s="53">
        <v>131</v>
      </c>
      <c r="B140" s="417" t="s">
        <v>152</v>
      </c>
      <c r="C140" s="268">
        <v>523.70000000000005</v>
      </c>
      <c r="D140" s="269">
        <v>528</v>
      </c>
      <c r="E140" s="269">
        <v>517.20000000000005</v>
      </c>
      <c r="F140" s="269">
        <v>510.70000000000005</v>
      </c>
      <c r="G140" s="269">
        <v>499.90000000000009</v>
      </c>
      <c r="H140" s="269">
        <v>534.5</v>
      </c>
      <c r="I140" s="269">
        <v>545.29999999999995</v>
      </c>
      <c r="J140" s="269">
        <v>551.79999999999995</v>
      </c>
      <c r="K140" s="268">
        <v>538.79999999999995</v>
      </c>
      <c r="L140" s="268">
        <v>521.5</v>
      </c>
      <c r="M140" s="268">
        <v>11.629799999999999</v>
      </c>
      <c r="N140" s="1"/>
      <c r="O140" s="1"/>
    </row>
    <row r="141" spans="1:15" ht="12.75" customHeight="1">
      <c r="A141" s="53">
        <v>132</v>
      </c>
      <c r="B141" s="417" t="s">
        <v>153</v>
      </c>
      <c r="C141" s="268">
        <v>9209.75</v>
      </c>
      <c r="D141" s="269">
        <v>9188.25</v>
      </c>
      <c r="E141" s="269">
        <v>9051.5</v>
      </c>
      <c r="F141" s="269">
        <v>8893.25</v>
      </c>
      <c r="G141" s="269">
        <v>8756.5</v>
      </c>
      <c r="H141" s="269">
        <v>9346.5</v>
      </c>
      <c r="I141" s="269">
        <v>9483.25</v>
      </c>
      <c r="J141" s="269">
        <v>9641.5</v>
      </c>
      <c r="K141" s="268">
        <v>9325</v>
      </c>
      <c r="L141" s="268">
        <v>9030</v>
      </c>
      <c r="M141" s="268">
        <v>13.92132</v>
      </c>
      <c r="N141" s="1"/>
      <c r="O141" s="1"/>
    </row>
    <row r="142" spans="1:15" ht="12.75" customHeight="1">
      <c r="A142" s="53">
        <v>133</v>
      </c>
      <c r="B142" s="417" t="s">
        <v>156</v>
      </c>
      <c r="C142" s="268">
        <v>813</v>
      </c>
      <c r="D142" s="269">
        <v>808.63333333333333</v>
      </c>
      <c r="E142" s="269">
        <v>800.26666666666665</v>
      </c>
      <c r="F142" s="269">
        <v>787.5333333333333</v>
      </c>
      <c r="G142" s="269">
        <v>779.16666666666663</v>
      </c>
      <c r="H142" s="269">
        <v>821.36666666666667</v>
      </c>
      <c r="I142" s="269">
        <v>829.73333333333323</v>
      </c>
      <c r="J142" s="269">
        <v>842.4666666666667</v>
      </c>
      <c r="K142" s="268">
        <v>817</v>
      </c>
      <c r="L142" s="268">
        <v>795.9</v>
      </c>
      <c r="M142" s="268">
        <v>6.9320300000000001</v>
      </c>
      <c r="N142" s="1"/>
      <c r="O142" s="1"/>
    </row>
    <row r="143" spans="1:15" ht="12.75" customHeight="1">
      <c r="A143" s="53">
        <v>134</v>
      </c>
      <c r="B143" s="417" t="s">
        <v>429</v>
      </c>
      <c r="C143" s="268">
        <v>439.55</v>
      </c>
      <c r="D143" s="269">
        <v>436.65000000000003</v>
      </c>
      <c r="E143" s="269">
        <v>426.85000000000008</v>
      </c>
      <c r="F143" s="269">
        <v>414.15000000000003</v>
      </c>
      <c r="G143" s="269">
        <v>404.35000000000008</v>
      </c>
      <c r="H143" s="269">
        <v>449.35000000000008</v>
      </c>
      <c r="I143" s="269">
        <v>459.15000000000003</v>
      </c>
      <c r="J143" s="269">
        <v>471.85000000000008</v>
      </c>
      <c r="K143" s="268">
        <v>446.45</v>
      </c>
      <c r="L143" s="268">
        <v>423.95</v>
      </c>
      <c r="M143" s="268">
        <v>40.238430000000001</v>
      </c>
      <c r="N143" s="1"/>
      <c r="O143" s="1"/>
    </row>
    <row r="144" spans="1:15" ht="12.75" customHeight="1">
      <c r="A144" s="53">
        <v>135</v>
      </c>
      <c r="B144" s="417" t="s">
        <v>155</v>
      </c>
      <c r="C144" s="268">
        <v>1418.35</v>
      </c>
      <c r="D144" s="269">
        <v>1436.3</v>
      </c>
      <c r="E144" s="269">
        <v>1387.8</v>
      </c>
      <c r="F144" s="269">
        <v>1357.25</v>
      </c>
      <c r="G144" s="269">
        <v>1308.75</v>
      </c>
      <c r="H144" s="269">
        <v>1466.85</v>
      </c>
      <c r="I144" s="269">
        <v>1515.35</v>
      </c>
      <c r="J144" s="269">
        <v>1545.8999999999999</v>
      </c>
      <c r="K144" s="268">
        <v>1484.8</v>
      </c>
      <c r="L144" s="268">
        <v>1405.75</v>
      </c>
      <c r="M144" s="268">
        <v>1.8324</v>
      </c>
      <c r="N144" s="1"/>
      <c r="O144" s="1"/>
    </row>
    <row r="145" spans="1:15" ht="12.75" customHeight="1">
      <c r="A145" s="53">
        <v>136</v>
      </c>
      <c r="B145" s="417" t="s">
        <v>158</v>
      </c>
      <c r="C145" s="268">
        <v>3266.15</v>
      </c>
      <c r="D145" s="269">
        <v>3263.5833333333335</v>
      </c>
      <c r="E145" s="269">
        <v>3218.166666666667</v>
      </c>
      <c r="F145" s="269">
        <v>3170.1833333333334</v>
      </c>
      <c r="G145" s="269">
        <v>3124.7666666666669</v>
      </c>
      <c r="H145" s="269">
        <v>3311.5666666666671</v>
      </c>
      <c r="I145" s="269">
        <v>3356.983333333334</v>
      </c>
      <c r="J145" s="269">
        <v>3404.9666666666672</v>
      </c>
      <c r="K145" s="268">
        <v>3309</v>
      </c>
      <c r="L145" s="268">
        <v>3215.6</v>
      </c>
      <c r="M145" s="268">
        <v>3.6806199999999998</v>
      </c>
      <c r="N145" s="1"/>
      <c r="O145" s="1"/>
    </row>
    <row r="146" spans="1:15" ht="12.75" customHeight="1">
      <c r="A146" s="53">
        <v>137</v>
      </c>
      <c r="B146" s="417" t="s">
        <v>159</v>
      </c>
      <c r="C146" s="268">
        <v>2096.65</v>
      </c>
      <c r="D146" s="269">
        <v>2093.0166666666669</v>
      </c>
      <c r="E146" s="269">
        <v>2074.6833333333338</v>
      </c>
      <c r="F146" s="269">
        <v>2052.7166666666672</v>
      </c>
      <c r="G146" s="269">
        <v>2034.3833333333341</v>
      </c>
      <c r="H146" s="269">
        <v>2114.9833333333336</v>
      </c>
      <c r="I146" s="269">
        <v>2133.3166666666666</v>
      </c>
      <c r="J146" s="269">
        <v>2155.2833333333333</v>
      </c>
      <c r="K146" s="268">
        <v>2111.35</v>
      </c>
      <c r="L146" s="268">
        <v>2071.0500000000002</v>
      </c>
      <c r="M146" s="268">
        <v>2.2666400000000002</v>
      </c>
      <c r="N146" s="1"/>
      <c r="O146" s="1"/>
    </row>
    <row r="147" spans="1:15" ht="12.75" customHeight="1">
      <c r="A147" s="53">
        <v>138</v>
      </c>
      <c r="B147" s="417" t="s">
        <v>161</v>
      </c>
      <c r="C147" s="268">
        <v>1059.55</v>
      </c>
      <c r="D147" s="269">
        <v>1055.6166666666668</v>
      </c>
      <c r="E147" s="269">
        <v>1044.2333333333336</v>
      </c>
      <c r="F147" s="269">
        <v>1028.9166666666667</v>
      </c>
      <c r="G147" s="269">
        <v>1017.5333333333335</v>
      </c>
      <c r="H147" s="269">
        <v>1070.9333333333336</v>
      </c>
      <c r="I147" s="269">
        <v>1082.3166666666668</v>
      </c>
      <c r="J147" s="269">
        <v>1097.6333333333337</v>
      </c>
      <c r="K147" s="268">
        <v>1067</v>
      </c>
      <c r="L147" s="268">
        <v>1040.3</v>
      </c>
      <c r="M147" s="268">
        <v>14.86124</v>
      </c>
      <c r="N147" s="1"/>
      <c r="O147" s="1"/>
    </row>
    <row r="148" spans="1:15" ht="12.75" customHeight="1">
      <c r="A148" s="53">
        <v>139</v>
      </c>
      <c r="B148" s="417" t="s">
        <v>167</v>
      </c>
      <c r="C148" s="268">
        <v>125.65</v>
      </c>
      <c r="D148" s="269">
        <v>126.01666666666667</v>
      </c>
      <c r="E148" s="269">
        <v>124.38333333333333</v>
      </c>
      <c r="F148" s="269">
        <v>123.11666666666666</v>
      </c>
      <c r="G148" s="269">
        <v>121.48333333333332</v>
      </c>
      <c r="H148" s="269">
        <v>127.28333333333333</v>
      </c>
      <c r="I148" s="269">
        <v>128.91666666666669</v>
      </c>
      <c r="J148" s="269">
        <v>130.18333333333334</v>
      </c>
      <c r="K148" s="268">
        <v>127.65</v>
      </c>
      <c r="L148" s="268">
        <v>124.75</v>
      </c>
      <c r="M148" s="268">
        <v>55.593730000000001</v>
      </c>
      <c r="N148" s="1"/>
      <c r="O148" s="1"/>
    </row>
    <row r="149" spans="1:15" ht="12.75" customHeight="1">
      <c r="A149" s="53">
        <v>140</v>
      </c>
      <c r="B149" s="417" t="s">
        <v>169</v>
      </c>
      <c r="C149" s="268">
        <v>175.1</v>
      </c>
      <c r="D149" s="269">
        <v>174.63333333333333</v>
      </c>
      <c r="E149" s="269">
        <v>173.11666666666665</v>
      </c>
      <c r="F149" s="269">
        <v>171.13333333333333</v>
      </c>
      <c r="G149" s="269">
        <v>169.61666666666665</v>
      </c>
      <c r="H149" s="269">
        <v>176.61666666666665</v>
      </c>
      <c r="I149" s="269">
        <v>178.1333333333333</v>
      </c>
      <c r="J149" s="269">
        <v>180.11666666666665</v>
      </c>
      <c r="K149" s="268">
        <v>176.15</v>
      </c>
      <c r="L149" s="268">
        <v>172.65</v>
      </c>
      <c r="M149" s="268">
        <v>294.83891</v>
      </c>
      <c r="N149" s="1"/>
      <c r="O149" s="1"/>
    </row>
    <row r="150" spans="1:15" ht="12.75" customHeight="1">
      <c r="A150" s="53">
        <v>141</v>
      </c>
      <c r="B150" s="417" t="s">
        <v>163</v>
      </c>
      <c r="C150" s="268">
        <v>79.25</v>
      </c>
      <c r="D150" s="269">
        <v>80.033333333333346</v>
      </c>
      <c r="E150" s="269">
        <v>78.266666666666694</v>
      </c>
      <c r="F150" s="269">
        <v>77.283333333333346</v>
      </c>
      <c r="G150" s="269">
        <v>75.516666666666694</v>
      </c>
      <c r="H150" s="269">
        <v>81.016666666666694</v>
      </c>
      <c r="I150" s="269">
        <v>82.783333333333346</v>
      </c>
      <c r="J150" s="269">
        <v>83.766666666666694</v>
      </c>
      <c r="K150" s="268">
        <v>81.8</v>
      </c>
      <c r="L150" s="268">
        <v>79.05</v>
      </c>
      <c r="M150" s="268">
        <v>223.39284000000001</v>
      </c>
      <c r="N150" s="1"/>
      <c r="O150" s="1"/>
    </row>
    <row r="151" spans="1:15" ht="12.75" customHeight="1">
      <c r="A151" s="53">
        <v>142</v>
      </c>
      <c r="B151" s="417" t="s">
        <v>165</v>
      </c>
      <c r="C151" s="268">
        <v>4807.3</v>
      </c>
      <c r="D151" s="269">
        <v>4786.5666666666666</v>
      </c>
      <c r="E151" s="269">
        <v>4724.7833333333328</v>
      </c>
      <c r="F151" s="269">
        <v>4642.2666666666664</v>
      </c>
      <c r="G151" s="269">
        <v>4580.4833333333327</v>
      </c>
      <c r="H151" s="269">
        <v>4869.083333333333</v>
      </c>
      <c r="I151" s="269">
        <v>4930.8666666666677</v>
      </c>
      <c r="J151" s="269">
        <v>5013.3833333333332</v>
      </c>
      <c r="K151" s="268">
        <v>4848.3500000000004</v>
      </c>
      <c r="L151" s="268">
        <v>4704.05</v>
      </c>
      <c r="M151" s="268">
        <v>1.77118</v>
      </c>
      <c r="N151" s="1"/>
      <c r="O151" s="1"/>
    </row>
    <row r="152" spans="1:15" ht="12.75" customHeight="1">
      <c r="A152" s="53">
        <v>143</v>
      </c>
      <c r="B152" s="417" t="s">
        <v>166</v>
      </c>
      <c r="C152" s="268">
        <v>19009</v>
      </c>
      <c r="D152" s="269">
        <v>19081.266666666666</v>
      </c>
      <c r="E152" s="269">
        <v>18905.483333333334</v>
      </c>
      <c r="F152" s="269">
        <v>18801.966666666667</v>
      </c>
      <c r="G152" s="269">
        <v>18626.183333333334</v>
      </c>
      <c r="H152" s="269">
        <v>19184.783333333333</v>
      </c>
      <c r="I152" s="269">
        <v>19360.566666666666</v>
      </c>
      <c r="J152" s="269">
        <v>19464.083333333332</v>
      </c>
      <c r="K152" s="268">
        <v>19257.05</v>
      </c>
      <c r="L152" s="268">
        <v>18977.75</v>
      </c>
      <c r="M152" s="268">
        <v>0.33455000000000001</v>
      </c>
      <c r="N152" s="1"/>
      <c r="O152" s="1"/>
    </row>
    <row r="153" spans="1:15" ht="12.75" customHeight="1">
      <c r="A153" s="53">
        <v>144</v>
      </c>
      <c r="B153" s="417" t="s">
        <v>162</v>
      </c>
      <c r="C153" s="268">
        <v>294.55</v>
      </c>
      <c r="D153" s="269">
        <v>295.41666666666669</v>
      </c>
      <c r="E153" s="269">
        <v>293.13333333333338</v>
      </c>
      <c r="F153" s="269">
        <v>291.7166666666667</v>
      </c>
      <c r="G153" s="269">
        <v>289.43333333333339</v>
      </c>
      <c r="H153" s="269">
        <v>296.83333333333337</v>
      </c>
      <c r="I153" s="269">
        <v>299.11666666666667</v>
      </c>
      <c r="J153" s="269">
        <v>300.53333333333336</v>
      </c>
      <c r="K153" s="268">
        <v>297.7</v>
      </c>
      <c r="L153" s="268">
        <v>294</v>
      </c>
      <c r="M153" s="268">
        <v>1.5350299999999999</v>
      </c>
      <c r="N153" s="1"/>
      <c r="O153" s="1"/>
    </row>
    <row r="154" spans="1:15" ht="12.75" customHeight="1">
      <c r="A154" s="53">
        <v>145</v>
      </c>
      <c r="B154" s="417" t="s">
        <v>268</v>
      </c>
      <c r="C154" s="268">
        <v>1076.7</v>
      </c>
      <c r="D154" s="269">
        <v>1078</v>
      </c>
      <c r="E154" s="269">
        <v>1067.05</v>
      </c>
      <c r="F154" s="269">
        <v>1057.3999999999999</v>
      </c>
      <c r="G154" s="269">
        <v>1046.4499999999998</v>
      </c>
      <c r="H154" s="269">
        <v>1087.6500000000001</v>
      </c>
      <c r="I154" s="269">
        <v>1098.5999999999999</v>
      </c>
      <c r="J154" s="269">
        <v>1108.2500000000002</v>
      </c>
      <c r="K154" s="268">
        <v>1088.95</v>
      </c>
      <c r="L154" s="268">
        <v>1068.3499999999999</v>
      </c>
      <c r="M154" s="268">
        <v>6.8108700000000004</v>
      </c>
      <c r="N154" s="1"/>
      <c r="O154" s="1"/>
    </row>
    <row r="155" spans="1:15" ht="12.75" customHeight="1">
      <c r="A155" s="53">
        <v>146</v>
      </c>
      <c r="B155" s="417" t="s">
        <v>170</v>
      </c>
      <c r="C155" s="268">
        <v>132.6</v>
      </c>
      <c r="D155" s="269">
        <v>133</v>
      </c>
      <c r="E155" s="269">
        <v>131.6</v>
      </c>
      <c r="F155" s="269">
        <v>130.6</v>
      </c>
      <c r="G155" s="269">
        <v>129.19999999999999</v>
      </c>
      <c r="H155" s="269">
        <v>134</v>
      </c>
      <c r="I155" s="269">
        <v>135.39999999999998</v>
      </c>
      <c r="J155" s="269">
        <v>136.4</v>
      </c>
      <c r="K155" s="268">
        <v>134.4</v>
      </c>
      <c r="L155" s="268">
        <v>132</v>
      </c>
      <c r="M155" s="268">
        <v>108.10473</v>
      </c>
      <c r="N155" s="1"/>
      <c r="O155" s="1"/>
    </row>
    <row r="156" spans="1:15" ht="12.75" customHeight="1">
      <c r="A156" s="53">
        <v>147</v>
      </c>
      <c r="B156" s="417" t="s">
        <v>269</v>
      </c>
      <c r="C156" s="268">
        <v>188.25</v>
      </c>
      <c r="D156" s="269">
        <v>189.31666666666669</v>
      </c>
      <c r="E156" s="269">
        <v>186.73333333333338</v>
      </c>
      <c r="F156" s="269">
        <v>185.2166666666667</v>
      </c>
      <c r="G156" s="269">
        <v>182.63333333333338</v>
      </c>
      <c r="H156" s="269">
        <v>190.83333333333337</v>
      </c>
      <c r="I156" s="269">
        <v>193.41666666666669</v>
      </c>
      <c r="J156" s="269">
        <v>194.93333333333337</v>
      </c>
      <c r="K156" s="268">
        <v>191.9</v>
      </c>
      <c r="L156" s="268">
        <v>187.8</v>
      </c>
      <c r="M156" s="268">
        <v>15.8926</v>
      </c>
      <c r="N156" s="1"/>
      <c r="O156" s="1"/>
    </row>
    <row r="157" spans="1:15" ht="12.75" customHeight="1">
      <c r="A157" s="53">
        <v>148</v>
      </c>
      <c r="B157" s="417" t="s">
        <v>832</v>
      </c>
      <c r="C157" s="268">
        <v>729.75</v>
      </c>
      <c r="D157" s="269">
        <v>728.85</v>
      </c>
      <c r="E157" s="269">
        <v>720.90000000000009</v>
      </c>
      <c r="F157" s="269">
        <v>712.05000000000007</v>
      </c>
      <c r="G157" s="269">
        <v>704.10000000000014</v>
      </c>
      <c r="H157" s="269">
        <v>737.7</v>
      </c>
      <c r="I157" s="269">
        <v>745.65000000000009</v>
      </c>
      <c r="J157" s="269">
        <v>754.5</v>
      </c>
      <c r="K157" s="268">
        <v>736.8</v>
      </c>
      <c r="L157" s="268">
        <v>720</v>
      </c>
      <c r="M157" s="268">
        <v>8.2688699999999997</v>
      </c>
      <c r="N157" s="1"/>
      <c r="O157" s="1"/>
    </row>
    <row r="158" spans="1:15" ht="12.75" customHeight="1">
      <c r="A158" s="53">
        <v>149</v>
      </c>
      <c r="B158" s="417" t="s">
        <v>442</v>
      </c>
      <c r="C158" s="268">
        <v>3109.7</v>
      </c>
      <c r="D158" s="269">
        <v>3121.0333333333328</v>
      </c>
      <c r="E158" s="269">
        <v>3085.3666666666659</v>
      </c>
      <c r="F158" s="269">
        <v>3061.0333333333328</v>
      </c>
      <c r="G158" s="269">
        <v>3025.3666666666659</v>
      </c>
      <c r="H158" s="269">
        <v>3145.3666666666659</v>
      </c>
      <c r="I158" s="269">
        <v>3181.0333333333328</v>
      </c>
      <c r="J158" s="269">
        <v>3205.3666666666659</v>
      </c>
      <c r="K158" s="268">
        <v>3156.7</v>
      </c>
      <c r="L158" s="268">
        <v>3096.7</v>
      </c>
      <c r="M158" s="268">
        <v>0.60424999999999995</v>
      </c>
      <c r="N158" s="1"/>
      <c r="O158" s="1"/>
    </row>
    <row r="159" spans="1:15" ht="12.75" customHeight="1">
      <c r="A159" s="53">
        <v>150</v>
      </c>
      <c r="B159" s="417" t="s">
        <v>833</v>
      </c>
      <c r="C159" s="268">
        <v>519.65</v>
      </c>
      <c r="D159" s="269">
        <v>528.81666666666672</v>
      </c>
      <c r="E159" s="269">
        <v>503.63333333333344</v>
      </c>
      <c r="F159" s="269">
        <v>487.61666666666667</v>
      </c>
      <c r="G159" s="269">
        <v>462.43333333333339</v>
      </c>
      <c r="H159" s="269">
        <v>544.83333333333348</v>
      </c>
      <c r="I159" s="269">
        <v>570.01666666666665</v>
      </c>
      <c r="J159" s="269">
        <v>586.03333333333353</v>
      </c>
      <c r="K159" s="268">
        <v>554</v>
      </c>
      <c r="L159" s="268">
        <v>512.79999999999995</v>
      </c>
      <c r="M159" s="268">
        <v>15.86997</v>
      </c>
      <c r="N159" s="1"/>
      <c r="O159" s="1"/>
    </row>
    <row r="160" spans="1:15" ht="12.75" customHeight="1">
      <c r="A160" s="53">
        <v>151</v>
      </c>
      <c r="B160" s="417" t="s">
        <v>177</v>
      </c>
      <c r="C160" s="268">
        <v>3278.9</v>
      </c>
      <c r="D160" s="269">
        <v>3302.0666666666671</v>
      </c>
      <c r="E160" s="269">
        <v>3236.8333333333339</v>
      </c>
      <c r="F160" s="269">
        <v>3194.7666666666669</v>
      </c>
      <c r="G160" s="269">
        <v>3129.5333333333338</v>
      </c>
      <c r="H160" s="269">
        <v>3344.1333333333341</v>
      </c>
      <c r="I160" s="269">
        <v>3409.3666666666668</v>
      </c>
      <c r="J160" s="269">
        <v>3451.4333333333343</v>
      </c>
      <c r="K160" s="268">
        <v>3367.3</v>
      </c>
      <c r="L160" s="268">
        <v>3260</v>
      </c>
      <c r="M160" s="268">
        <v>1.9623900000000001</v>
      </c>
      <c r="N160" s="1"/>
      <c r="O160" s="1"/>
    </row>
    <row r="161" spans="1:15" ht="12.75" customHeight="1">
      <c r="A161" s="53">
        <v>152</v>
      </c>
      <c r="B161" s="417" t="s">
        <v>171</v>
      </c>
      <c r="C161" s="268">
        <v>49182.1</v>
      </c>
      <c r="D161" s="269">
        <v>49077.366666666669</v>
      </c>
      <c r="E161" s="269">
        <v>48704.733333333337</v>
      </c>
      <c r="F161" s="269">
        <v>48227.366666666669</v>
      </c>
      <c r="G161" s="269">
        <v>47854.733333333337</v>
      </c>
      <c r="H161" s="269">
        <v>49554.733333333337</v>
      </c>
      <c r="I161" s="269">
        <v>49927.366666666669</v>
      </c>
      <c r="J161" s="269">
        <v>50404.733333333337</v>
      </c>
      <c r="K161" s="268">
        <v>49450</v>
      </c>
      <c r="L161" s="268">
        <v>48600</v>
      </c>
      <c r="M161" s="268">
        <v>0.16367000000000001</v>
      </c>
      <c r="N161" s="1"/>
      <c r="O161" s="1"/>
    </row>
    <row r="162" spans="1:15" ht="12.75" customHeight="1">
      <c r="A162" s="53">
        <v>153</v>
      </c>
      <c r="B162" s="417" t="s">
        <v>447</v>
      </c>
      <c r="C162" s="268">
        <v>3246.75</v>
      </c>
      <c r="D162" s="269">
        <v>3273.4833333333336</v>
      </c>
      <c r="E162" s="269">
        <v>3208.7666666666673</v>
      </c>
      <c r="F162" s="269">
        <v>3170.7833333333338</v>
      </c>
      <c r="G162" s="269">
        <v>3106.0666666666675</v>
      </c>
      <c r="H162" s="269">
        <v>3311.4666666666672</v>
      </c>
      <c r="I162" s="269">
        <v>3376.1833333333334</v>
      </c>
      <c r="J162" s="269">
        <v>3414.166666666667</v>
      </c>
      <c r="K162" s="268">
        <v>3338.2</v>
      </c>
      <c r="L162" s="268">
        <v>3235.5</v>
      </c>
      <c r="M162" s="268">
        <v>2.3961800000000002</v>
      </c>
      <c r="N162" s="1"/>
      <c r="O162" s="1"/>
    </row>
    <row r="163" spans="1:15" ht="12.75" customHeight="1">
      <c r="A163" s="53">
        <v>154</v>
      </c>
      <c r="B163" s="417" t="s">
        <v>173</v>
      </c>
      <c r="C163" s="268">
        <v>215.5</v>
      </c>
      <c r="D163" s="269">
        <v>216.55000000000004</v>
      </c>
      <c r="E163" s="269">
        <v>213.50000000000009</v>
      </c>
      <c r="F163" s="269">
        <v>211.50000000000006</v>
      </c>
      <c r="G163" s="269">
        <v>208.4500000000001</v>
      </c>
      <c r="H163" s="269">
        <v>218.55000000000007</v>
      </c>
      <c r="I163" s="269">
        <v>221.60000000000002</v>
      </c>
      <c r="J163" s="269">
        <v>223.60000000000005</v>
      </c>
      <c r="K163" s="268">
        <v>219.6</v>
      </c>
      <c r="L163" s="268">
        <v>214.55</v>
      </c>
      <c r="M163" s="268">
        <v>19.176390000000001</v>
      </c>
      <c r="N163" s="1"/>
      <c r="O163" s="1"/>
    </row>
    <row r="164" spans="1:15" ht="12.75" customHeight="1">
      <c r="A164" s="53">
        <v>155</v>
      </c>
      <c r="B164" s="417" t="s">
        <v>176</v>
      </c>
      <c r="C164" s="268">
        <v>2901.85</v>
      </c>
      <c r="D164" s="269">
        <v>2895.5833333333335</v>
      </c>
      <c r="E164" s="269">
        <v>2872.2166666666672</v>
      </c>
      <c r="F164" s="269">
        <v>2842.5833333333335</v>
      </c>
      <c r="G164" s="269">
        <v>2819.2166666666672</v>
      </c>
      <c r="H164" s="269">
        <v>2925.2166666666672</v>
      </c>
      <c r="I164" s="269">
        <v>2948.583333333333</v>
      </c>
      <c r="J164" s="269">
        <v>2978.2166666666672</v>
      </c>
      <c r="K164" s="268">
        <v>2918.95</v>
      </c>
      <c r="L164" s="268">
        <v>2865.95</v>
      </c>
      <c r="M164" s="268">
        <v>6.9929399999999999</v>
      </c>
      <c r="N164" s="1"/>
      <c r="O164" s="1"/>
    </row>
    <row r="165" spans="1:15" ht="12.75" customHeight="1">
      <c r="A165" s="53">
        <v>156</v>
      </c>
      <c r="B165" s="417" t="s">
        <v>172</v>
      </c>
      <c r="C165" s="268">
        <v>986.1</v>
      </c>
      <c r="D165" s="269">
        <v>990.41666666666663</v>
      </c>
      <c r="E165" s="269">
        <v>975.83333333333326</v>
      </c>
      <c r="F165" s="269">
        <v>965.56666666666661</v>
      </c>
      <c r="G165" s="269">
        <v>950.98333333333323</v>
      </c>
      <c r="H165" s="269">
        <v>1000.6833333333333</v>
      </c>
      <c r="I165" s="269">
        <v>1015.2666666666665</v>
      </c>
      <c r="J165" s="269">
        <v>1025.5333333333333</v>
      </c>
      <c r="K165" s="268">
        <v>1005</v>
      </c>
      <c r="L165" s="268">
        <v>980.15</v>
      </c>
      <c r="M165" s="268">
        <v>9.5479800000000008</v>
      </c>
      <c r="N165" s="1"/>
      <c r="O165" s="1"/>
    </row>
    <row r="166" spans="1:15" ht="12.75" customHeight="1">
      <c r="A166" s="53">
        <v>157</v>
      </c>
      <c r="B166" s="417" t="s">
        <v>270</v>
      </c>
      <c r="C166" s="268">
        <v>2652.7</v>
      </c>
      <c r="D166" s="269">
        <v>2672.8833333333332</v>
      </c>
      <c r="E166" s="269">
        <v>2626.0166666666664</v>
      </c>
      <c r="F166" s="269">
        <v>2599.333333333333</v>
      </c>
      <c r="G166" s="269">
        <v>2552.4666666666662</v>
      </c>
      <c r="H166" s="269">
        <v>2699.5666666666666</v>
      </c>
      <c r="I166" s="269">
        <v>2746.4333333333334</v>
      </c>
      <c r="J166" s="269">
        <v>2773.1166666666668</v>
      </c>
      <c r="K166" s="268">
        <v>2719.75</v>
      </c>
      <c r="L166" s="268">
        <v>2646.2</v>
      </c>
      <c r="M166" s="268">
        <v>6.8079299999999998</v>
      </c>
      <c r="N166" s="1"/>
      <c r="O166" s="1"/>
    </row>
    <row r="167" spans="1:15" ht="12.75" customHeight="1">
      <c r="A167" s="53">
        <v>158</v>
      </c>
      <c r="B167" s="417" t="s">
        <v>174</v>
      </c>
      <c r="C167" s="268">
        <v>118.55</v>
      </c>
      <c r="D167" s="269">
        <v>117.46666666666665</v>
      </c>
      <c r="E167" s="269">
        <v>115.98333333333331</v>
      </c>
      <c r="F167" s="269">
        <v>113.41666666666666</v>
      </c>
      <c r="G167" s="269">
        <v>111.93333333333331</v>
      </c>
      <c r="H167" s="269">
        <v>120.0333333333333</v>
      </c>
      <c r="I167" s="269">
        <v>121.51666666666665</v>
      </c>
      <c r="J167" s="269">
        <v>124.0833333333333</v>
      </c>
      <c r="K167" s="268">
        <v>118.95</v>
      </c>
      <c r="L167" s="268">
        <v>114.9</v>
      </c>
      <c r="M167" s="268">
        <v>105.90909000000001</v>
      </c>
      <c r="N167" s="1"/>
      <c r="O167" s="1"/>
    </row>
    <row r="168" spans="1:15" ht="12.75" customHeight="1">
      <c r="A168" s="53">
        <v>159</v>
      </c>
      <c r="B168" s="417" t="s">
        <v>179</v>
      </c>
      <c r="C168" s="268">
        <v>237.6</v>
      </c>
      <c r="D168" s="269">
        <v>236.06666666666669</v>
      </c>
      <c r="E168" s="269">
        <v>233.88333333333338</v>
      </c>
      <c r="F168" s="269">
        <v>230.16666666666669</v>
      </c>
      <c r="G168" s="269">
        <v>227.98333333333338</v>
      </c>
      <c r="H168" s="269">
        <v>239.78333333333339</v>
      </c>
      <c r="I168" s="269">
        <v>241.96666666666673</v>
      </c>
      <c r="J168" s="269">
        <v>245.68333333333339</v>
      </c>
      <c r="K168" s="268">
        <v>238.25</v>
      </c>
      <c r="L168" s="268">
        <v>232.35</v>
      </c>
      <c r="M168" s="268">
        <v>177.04777000000001</v>
      </c>
      <c r="N168" s="1"/>
      <c r="O168" s="1"/>
    </row>
    <row r="169" spans="1:15" ht="12.75" customHeight="1">
      <c r="A169" s="53">
        <v>160</v>
      </c>
      <c r="B169" s="417" t="s">
        <v>271</v>
      </c>
      <c r="C169" s="268">
        <v>471.4</v>
      </c>
      <c r="D169" s="269">
        <v>479.2833333333333</v>
      </c>
      <c r="E169" s="269">
        <v>460.11666666666662</v>
      </c>
      <c r="F169" s="269">
        <v>448.83333333333331</v>
      </c>
      <c r="G169" s="269">
        <v>429.66666666666663</v>
      </c>
      <c r="H169" s="269">
        <v>490.56666666666661</v>
      </c>
      <c r="I169" s="269">
        <v>509.73333333333335</v>
      </c>
      <c r="J169" s="269">
        <v>521.01666666666665</v>
      </c>
      <c r="K169" s="268">
        <v>498.45</v>
      </c>
      <c r="L169" s="268">
        <v>468</v>
      </c>
      <c r="M169" s="268">
        <v>7.5546100000000003</v>
      </c>
      <c r="N169" s="1"/>
      <c r="O169" s="1"/>
    </row>
    <row r="170" spans="1:15" ht="12.75" customHeight="1">
      <c r="A170" s="53">
        <v>161</v>
      </c>
      <c r="B170" s="417" t="s">
        <v>272</v>
      </c>
      <c r="C170" s="268">
        <v>14683.05</v>
      </c>
      <c r="D170" s="269">
        <v>14651.333333333334</v>
      </c>
      <c r="E170" s="269">
        <v>14563.816666666668</v>
      </c>
      <c r="F170" s="269">
        <v>14444.583333333334</v>
      </c>
      <c r="G170" s="269">
        <v>14357.066666666668</v>
      </c>
      <c r="H170" s="269">
        <v>14770.566666666668</v>
      </c>
      <c r="I170" s="269">
        <v>14858.083333333334</v>
      </c>
      <c r="J170" s="269">
        <v>14977.316666666668</v>
      </c>
      <c r="K170" s="268">
        <v>14738.85</v>
      </c>
      <c r="L170" s="268">
        <v>14532.1</v>
      </c>
      <c r="M170" s="268">
        <v>3.2500000000000001E-2</v>
      </c>
      <c r="N170" s="1"/>
      <c r="O170" s="1"/>
    </row>
    <row r="171" spans="1:15" ht="12.75" customHeight="1">
      <c r="A171" s="53">
        <v>162</v>
      </c>
      <c r="B171" s="417" t="s">
        <v>178</v>
      </c>
      <c r="C171" s="268">
        <v>40.450000000000003</v>
      </c>
      <c r="D171" s="269">
        <v>40.333333333333336</v>
      </c>
      <c r="E171" s="269">
        <v>39.966666666666669</v>
      </c>
      <c r="F171" s="269">
        <v>39.483333333333334</v>
      </c>
      <c r="G171" s="269">
        <v>39.116666666666667</v>
      </c>
      <c r="H171" s="269">
        <v>40.81666666666667</v>
      </c>
      <c r="I171" s="269">
        <v>41.18333333333333</v>
      </c>
      <c r="J171" s="269">
        <v>41.666666666666671</v>
      </c>
      <c r="K171" s="268">
        <v>40.700000000000003</v>
      </c>
      <c r="L171" s="268">
        <v>39.85</v>
      </c>
      <c r="M171" s="268">
        <v>506.06061</v>
      </c>
      <c r="N171" s="1"/>
      <c r="O171" s="1"/>
    </row>
    <row r="172" spans="1:15" ht="12.75" customHeight="1">
      <c r="A172" s="53">
        <v>163</v>
      </c>
      <c r="B172" s="417" t="s">
        <v>184</v>
      </c>
      <c r="C172" s="268">
        <v>106.4</v>
      </c>
      <c r="D172" s="269">
        <v>106.08333333333333</v>
      </c>
      <c r="E172" s="269">
        <v>105.26666666666665</v>
      </c>
      <c r="F172" s="269">
        <v>104.13333333333333</v>
      </c>
      <c r="G172" s="269">
        <v>103.31666666666665</v>
      </c>
      <c r="H172" s="269">
        <v>107.21666666666665</v>
      </c>
      <c r="I172" s="269">
        <v>108.03333333333335</v>
      </c>
      <c r="J172" s="269">
        <v>109.16666666666666</v>
      </c>
      <c r="K172" s="268">
        <v>106.9</v>
      </c>
      <c r="L172" s="268">
        <v>104.95</v>
      </c>
      <c r="M172" s="268">
        <v>44.570070000000001</v>
      </c>
      <c r="N172" s="1"/>
      <c r="O172" s="1"/>
    </row>
    <row r="173" spans="1:15" ht="12.75" customHeight="1">
      <c r="A173" s="53">
        <v>164</v>
      </c>
      <c r="B173" s="417" t="s">
        <v>185</v>
      </c>
      <c r="C173" s="268">
        <v>2562.6999999999998</v>
      </c>
      <c r="D173" s="269">
        <v>2574.3333333333335</v>
      </c>
      <c r="E173" s="269">
        <v>2545.1166666666668</v>
      </c>
      <c r="F173" s="269">
        <v>2527.5333333333333</v>
      </c>
      <c r="G173" s="269">
        <v>2498.3166666666666</v>
      </c>
      <c r="H173" s="269">
        <v>2591.916666666667</v>
      </c>
      <c r="I173" s="269">
        <v>2621.1333333333332</v>
      </c>
      <c r="J173" s="269">
        <v>2638.7166666666672</v>
      </c>
      <c r="K173" s="268">
        <v>2603.5500000000002</v>
      </c>
      <c r="L173" s="268">
        <v>2556.75</v>
      </c>
      <c r="M173" s="268">
        <v>47.837229999999998</v>
      </c>
      <c r="N173" s="1"/>
      <c r="O173" s="1"/>
    </row>
    <row r="174" spans="1:15" ht="12.75" customHeight="1">
      <c r="A174" s="53">
        <v>165</v>
      </c>
      <c r="B174" s="417" t="s">
        <v>273</v>
      </c>
      <c r="C174" s="268">
        <v>958.65</v>
      </c>
      <c r="D174" s="269">
        <v>961.2166666666667</v>
      </c>
      <c r="E174" s="269">
        <v>952.43333333333339</v>
      </c>
      <c r="F174" s="269">
        <v>946.2166666666667</v>
      </c>
      <c r="G174" s="269">
        <v>937.43333333333339</v>
      </c>
      <c r="H174" s="269">
        <v>967.43333333333339</v>
      </c>
      <c r="I174" s="269">
        <v>976.2166666666667</v>
      </c>
      <c r="J174" s="269">
        <v>982.43333333333339</v>
      </c>
      <c r="K174" s="268">
        <v>970</v>
      </c>
      <c r="L174" s="268">
        <v>955</v>
      </c>
      <c r="M174" s="268">
        <v>8.2945899999999995</v>
      </c>
      <c r="N174" s="1"/>
      <c r="O174" s="1"/>
    </row>
    <row r="175" spans="1:15" ht="12.75" customHeight="1">
      <c r="A175" s="53">
        <v>166</v>
      </c>
      <c r="B175" s="417" t="s">
        <v>187</v>
      </c>
      <c r="C175" s="268">
        <v>1295</v>
      </c>
      <c r="D175" s="269">
        <v>1296.2</v>
      </c>
      <c r="E175" s="269">
        <v>1275.4000000000001</v>
      </c>
      <c r="F175" s="269">
        <v>1255.8</v>
      </c>
      <c r="G175" s="269">
        <v>1235</v>
      </c>
      <c r="H175" s="269">
        <v>1315.8000000000002</v>
      </c>
      <c r="I175" s="269">
        <v>1336.6</v>
      </c>
      <c r="J175" s="269">
        <v>1356.2000000000003</v>
      </c>
      <c r="K175" s="268">
        <v>1317</v>
      </c>
      <c r="L175" s="268">
        <v>1276.5999999999999</v>
      </c>
      <c r="M175" s="268">
        <v>14.412190000000001</v>
      </c>
      <c r="N175" s="1"/>
      <c r="O175" s="1"/>
    </row>
    <row r="176" spans="1:15" ht="12.75" customHeight="1">
      <c r="A176" s="53">
        <v>167</v>
      </c>
      <c r="B176" s="417" t="s">
        <v>191</v>
      </c>
      <c r="C176" s="268">
        <v>2820.75</v>
      </c>
      <c r="D176" s="269">
        <v>2817.5666666666671</v>
      </c>
      <c r="E176" s="269">
        <v>2790.233333333334</v>
      </c>
      <c r="F176" s="269">
        <v>2759.7166666666672</v>
      </c>
      <c r="G176" s="269">
        <v>2732.3833333333341</v>
      </c>
      <c r="H176" s="269">
        <v>2848.0833333333339</v>
      </c>
      <c r="I176" s="269">
        <v>2875.416666666667</v>
      </c>
      <c r="J176" s="269">
        <v>2905.9333333333338</v>
      </c>
      <c r="K176" s="268">
        <v>2844.9</v>
      </c>
      <c r="L176" s="268">
        <v>2787.05</v>
      </c>
      <c r="M176" s="268">
        <v>5.5029000000000003</v>
      </c>
      <c r="N176" s="1"/>
      <c r="O176" s="1"/>
    </row>
    <row r="177" spans="1:15" ht="12.75" customHeight="1">
      <c r="A177" s="53">
        <v>168</v>
      </c>
      <c r="B177" s="417" t="s">
        <v>189</v>
      </c>
      <c r="C177" s="268">
        <v>23912.6</v>
      </c>
      <c r="D177" s="269">
        <v>24052.966666666664</v>
      </c>
      <c r="E177" s="269">
        <v>23569.633333333328</v>
      </c>
      <c r="F177" s="269">
        <v>23226.666666666664</v>
      </c>
      <c r="G177" s="269">
        <v>22743.333333333328</v>
      </c>
      <c r="H177" s="269">
        <v>24395.933333333327</v>
      </c>
      <c r="I177" s="269">
        <v>24879.266666666663</v>
      </c>
      <c r="J177" s="269">
        <v>25222.233333333326</v>
      </c>
      <c r="K177" s="268">
        <v>24536.3</v>
      </c>
      <c r="L177" s="268">
        <v>23710</v>
      </c>
      <c r="M177" s="268">
        <v>1.0225900000000001</v>
      </c>
      <c r="N177" s="1"/>
      <c r="O177" s="1"/>
    </row>
    <row r="178" spans="1:15" ht="12.75" customHeight="1">
      <c r="A178" s="53">
        <v>169</v>
      </c>
      <c r="B178" s="417" t="s">
        <v>192</v>
      </c>
      <c r="C178" s="268">
        <v>1325.95</v>
      </c>
      <c r="D178" s="269">
        <v>1337.6499999999999</v>
      </c>
      <c r="E178" s="269">
        <v>1301.2999999999997</v>
      </c>
      <c r="F178" s="269">
        <v>1276.6499999999999</v>
      </c>
      <c r="G178" s="269">
        <v>1240.2999999999997</v>
      </c>
      <c r="H178" s="269">
        <v>1362.2999999999997</v>
      </c>
      <c r="I178" s="269">
        <v>1398.6499999999996</v>
      </c>
      <c r="J178" s="269">
        <v>1423.2999999999997</v>
      </c>
      <c r="K178" s="268">
        <v>1374</v>
      </c>
      <c r="L178" s="268">
        <v>1313</v>
      </c>
      <c r="M178" s="268">
        <v>9.5201899999999995</v>
      </c>
      <c r="N178" s="1"/>
      <c r="O178" s="1"/>
    </row>
    <row r="179" spans="1:15" ht="12.75" customHeight="1">
      <c r="A179" s="53">
        <v>170</v>
      </c>
      <c r="B179" s="417" t="s">
        <v>190</v>
      </c>
      <c r="C179" s="268">
        <v>3061.25</v>
      </c>
      <c r="D179" s="269">
        <v>3083.25</v>
      </c>
      <c r="E179" s="269">
        <v>3028</v>
      </c>
      <c r="F179" s="269">
        <v>2994.75</v>
      </c>
      <c r="G179" s="269">
        <v>2939.5</v>
      </c>
      <c r="H179" s="269">
        <v>3116.5</v>
      </c>
      <c r="I179" s="269">
        <v>3171.75</v>
      </c>
      <c r="J179" s="269">
        <v>3205</v>
      </c>
      <c r="K179" s="268">
        <v>3138.5</v>
      </c>
      <c r="L179" s="268">
        <v>3050</v>
      </c>
      <c r="M179" s="268">
        <v>2.3801700000000001</v>
      </c>
      <c r="N179" s="1"/>
      <c r="O179" s="1"/>
    </row>
    <row r="180" spans="1:15" ht="12.75" customHeight="1">
      <c r="A180" s="53">
        <v>171</v>
      </c>
      <c r="B180" s="417" t="s">
        <v>824</v>
      </c>
      <c r="C180" s="268">
        <v>526.20000000000005</v>
      </c>
      <c r="D180" s="269">
        <v>527.86666666666667</v>
      </c>
      <c r="E180" s="269">
        <v>522.33333333333337</v>
      </c>
      <c r="F180" s="269">
        <v>518.4666666666667</v>
      </c>
      <c r="G180" s="269">
        <v>512.93333333333339</v>
      </c>
      <c r="H180" s="269">
        <v>531.73333333333335</v>
      </c>
      <c r="I180" s="269">
        <v>537.26666666666665</v>
      </c>
      <c r="J180" s="269">
        <v>541.13333333333333</v>
      </c>
      <c r="K180" s="268">
        <v>533.4</v>
      </c>
      <c r="L180" s="268">
        <v>524</v>
      </c>
      <c r="M180" s="268">
        <v>9.7726500000000005</v>
      </c>
      <c r="N180" s="1"/>
      <c r="O180" s="1"/>
    </row>
    <row r="181" spans="1:15" ht="12.75" customHeight="1">
      <c r="A181" s="53">
        <v>172</v>
      </c>
      <c r="B181" s="417" t="s">
        <v>188</v>
      </c>
      <c r="C181" s="268">
        <v>572.15</v>
      </c>
      <c r="D181" s="269">
        <v>572.85</v>
      </c>
      <c r="E181" s="269">
        <v>567.20000000000005</v>
      </c>
      <c r="F181" s="269">
        <v>562.25</v>
      </c>
      <c r="G181" s="269">
        <v>556.6</v>
      </c>
      <c r="H181" s="269">
        <v>577.80000000000007</v>
      </c>
      <c r="I181" s="269">
        <v>583.44999999999993</v>
      </c>
      <c r="J181" s="269">
        <v>588.40000000000009</v>
      </c>
      <c r="K181" s="268">
        <v>578.5</v>
      </c>
      <c r="L181" s="268">
        <v>567.9</v>
      </c>
      <c r="M181" s="268">
        <v>127.49947</v>
      </c>
      <c r="N181" s="1"/>
      <c r="O181" s="1"/>
    </row>
    <row r="182" spans="1:15" ht="12.75" customHeight="1">
      <c r="A182" s="53">
        <v>173</v>
      </c>
      <c r="B182" s="417" t="s">
        <v>186</v>
      </c>
      <c r="C182" s="268">
        <v>82.25</v>
      </c>
      <c r="D182" s="269">
        <v>82.683333333333337</v>
      </c>
      <c r="E182" s="269">
        <v>81.566666666666677</v>
      </c>
      <c r="F182" s="269">
        <v>80.88333333333334</v>
      </c>
      <c r="G182" s="269">
        <v>79.76666666666668</v>
      </c>
      <c r="H182" s="269">
        <v>83.366666666666674</v>
      </c>
      <c r="I182" s="269">
        <v>84.483333333333348</v>
      </c>
      <c r="J182" s="269">
        <v>85.166666666666671</v>
      </c>
      <c r="K182" s="268">
        <v>83.8</v>
      </c>
      <c r="L182" s="268">
        <v>82</v>
      </c>
      <c r="M182" s="268">
        <v>166.76035999999999</v>
      </c>
      <c r="N182" s="1"/>
      <c r="O182" s="1"/>
    </row>
    <row r="183" spans="1:15" ht="12.75" customHeight="1">
      <c r="A183" s="53">
        <v>174</v>
      </c>
      <c r="B183" s="417" t="s">
        <v>193</v>
      </c>
      <c r="C183" s="268">
        <v>874.3</v>
      </c>
      <c r="D183" s="269">
        <v>877.84999999999991</v>
      </c>
      <c r="E183" s="269">
        <v>867.54999999999984</v>
      </c>
      <c r="F183" s="269">
        <v>860.8</v>
      </c>
      <c r="G183" s="269">
        <v>850.49999999999989</v>
      </c>
      <c r="H183" s="269">
        <v>884.5999999999998</v>
      </c>
      <c r="I183" s="269">
        <v>894.9</v>
      </c>
      <c r="J183" s="269">
        <v>901.64999999999975</v>
      </c>
      <c r="K183" s="268">
        <v>888.15</v>
      </c>
      <c r="L183" s="268">
        <v>871.1</v>
      </c>
      <c r="M183" s="268">
        <v>17.807230000000001</v>
      </c>
      <c r="N183" s="1"/>
      <c r="O183" s="1"/>
    </row>
    <row r="184" spans="1:15" ht="12.75" customHeight="1">
      <c r="A184" s="53">
        <v>175</v>
      </c>
      <c r="B184" s="417" t="s">
        <v>194</v>
      </c>
      <c r="C184" s="268">
        <v>520.35</v>
      </c>
      <c r="D184" s="269">
        <v>523.13333333333333</v>
      </c>
      <c r="E184" s="269">
        <v>515.31666666666661</v>
      </c>
      <c r="F184" s="269">
        <v>510.2833333333333</v>
      </c>
      <c r="G184" s="269">
        <v>502.46666666666658</v>
      </c>
      <c r="H184" s="269">
        <v>528.16666666666663</v>
      </c>
      <c r="I184" s="269">
        <v>535.98333333333346</v>
      </c>
      <c r="J184" s="269">
        <v>541.01666666666665</v>
      </c>
      <c r="K184" s="268">
        <v>530.95000000000005</v>
      </c>
      <c r="L184" s="268">
        <v>518.1</v>
      </c>
      <c r="M184" s="268">
        <v>8.38626</v>
      </c>
      <c r="N184" s="1"/>
      <c r="O184" s="1"/>
    </row>
    <row r="185" spans="1:15" ht="12.75" customHeight="1">
      <c r="A185" s="53">
        <v>176</v>
      </c>
      <c r="B185" s="417" t="s">
        <v>275</v>
      </c>
      <c r="C185" s="268">
        <v>570.04999999999995</v>
      </c>
      <c r="D185" s="269">
        <v>569.59999999999991</v>
      </c>
      <c r="E185" s="269">
        <v>565.29999999999984</v>
      </c>
      <c r="F185" s="269">
        <v>560.54999999999995</v>
      </c>
      <c r="G185" s="269">
        <v>556.24999999999989</v>
      </c>
      <c r="H185" s="269">
        <v>574.3499999999998</v>
      </c>
      <c r="I185" s="269">
        <v>578.65</v>
      </c>
      <c r="J185" s="269">
        <v>583.39999999999975</v>
      </c>
      <c r="K185" s="268">
        <v>573.9</v>
      </c>
      <c r="L185" s="268">
        <v>564.85</v>
      </c>
      <c r="M185" s="268">
        <v>5.4035299999999999</v>
      </c>
      <c r="N185" s="1"/>
      <c r="O185" s="1"/>
    </row>
    <row r="186" spans="1:15" ht="12.75" customHeight="1">
      <c r="A186" s="53">
        <v>177</v>
      </c>
      <c r="B186" s="417" t="s">
        <v>206</v>
      </c>
      <c r="C186" s="268">
        <v>1041.55</v>
      </c>
      <c r="D186" s="269">
        <v>1044.9000000000001</v>
      </c>
      <c r="E186" s="269">
        <v>1028.0500000000002</v>
      </c>
      <c r="F186" s="269">
        <v>1014.5500000000002</v>
      </c>
      <c r="G186" s="269">
        <v>997.70000000000027</v>
      </c>
      <c r="H186" s="269">
        <v>1058.4000000000001</v>
      </c>
      <c r="I186" s="269">
        <v>1075.25</v>
      </c>
      <c r="J186" s="269">
        <v>1088.75</v>
      </c>
      <c r="K186" s="268">
        <v>1061.75</v>
      </c>
      <c r="L186" s="268">
        <v>1031.4000000000001</v>
      </c>
      <c r="M186" s="268">
        <v>16.049959999999999</v>
      </c>
      <c r="N186" s="1"/>
      <c r="O186" s="1"/>
    </row>
    <row r="187" spans="1:15" ht="12.75" customHeight="1">
      <c r="A187" s="53">
        <v>178</v>
      </c>
      <c r="B187" s="417" t="s">
        <v>195</v>
      </c>
      <c r="C187" s="268">
        <v>1170.3</v>
      </c>
      <c r="D187" s="269">
        <v>1161.0666666666666</v>
      </c>
      <c r="E187" s="269">
        <v>1145.4833333333331</v>
      </c>
      <c r="F187" s="269">
        <v>1120.6666666666665</v>
      </c>
      <c r="G187" s="269">
        <v>1105.083333333333</v>
      </c>
      <c r="H187" s="269">
        <v>1185.8833333333332</v>
      </c>
      <c r="I187" s="269">
        <v>1201.4666666666667</v>
      </c>
      <c r="J187" s="269">
        <v>1226.2833333333333</v>
      </c>
      <c r="K187" s="268">
        <v>1176.6500000000001</v>
      </c>
      <c r="L187" s="268">
        <v>1136.25</v>
      </c>
      <c r="M187" s="268">
        <v>15.460940000000001</v>
      </c>
      <c r="N187" s="1"/>
      <c r="O187" s="1"/>
    </row>
    <row r="188" spans="1:15" ht="12.75" customHeight="1">
      <c r="A188" s="53">
        <v>179</v>
      </c>
      <c r="B188" s="417" t="s">
        <v>502</v>
      </c>
      <c r="C188" s="268">
        <v>1239.1500000000001</v>
      </c>
      <c r="D188" s="269">
        <v>1240.7166666666667</v>
      </c>
      <c r="E188" s="269">
        <v>1229.4333333333334</v>
      </c>
      <c r="F188" s="269">
        <v>1219.7166666666667</v>
      </c>
      <c r="G188" s="269">
        <v>1208.4333333333334</v>
      </c>
      <c r="H188" s="269">
        <v>1250.4333333333334</v>
      </c>
      <c r="I188" s="269">
        <v>1261.7166666666667</v>
      </c>
      <c r="J188" s="269">
        <v>1271.4333333333334</v>
      </c>
      <c r="K188" s="268">
        <v>1252</v>
      </c>
      <c r="L188" s="268">
        <v>1231</v>
      </c>
      <c r="M188" s="268">
        <v>3.1850000000000001</v>
      </c>
      <c r="N188" s="1"/>
      <c r="O188" s="1"/>
    </row>
    <row r="189" spans="1:15" ht="12.75" customHeight="1">
      <c r="A189" s="53">
        <v>180</v>
      </c>
      <c r="B189" s="417" t="s">
        <v>200</v>
      </c>
      <c r="C189" s="268">
        <v>3104.35</v>
      </c>
      <c r="D189" s="269">
        <v>3114.0333333333333</v>
      </c>
      <c r="E189" s="269">
        <v>3090.3166666666666</v>
      </c>
      <c r="F189" s="269">
        <v>3076.2833333333333</v>
      </c>
      <c r="G189" s="269">
        <v>3052.5666666666666</v>
      </c>
      <c r="H189" s="269">
        <v>3128.0666666666666</v>
      </c>
      <c r="I189" s="269">
        <v>3151.7833333333328</v>
      </c>
      <c r="J189" s="269">
        <v>3165.8166666666666</v>
      </c>
      <c r="K189" s="268">
        <v>3137.75</v>
      </c>
      <c r="L189" s="268">
        <v>3100</v>
      </c>
      <c r="M189" s="268">
        <v>21.380230000000001</v>
      </c>
      <c r="N189" s="1"/>
      <c r="O189" s="1"/>
    </row>
    <row r="190" spans="1:15" ht="12.75" customHeight="1">
      <c r="A190" s="53">
        <v>181</v>
      </c>
      <c r="B190" s="417" t="s">
        <v>196</v>
      </c>
      <c r="C190" s="268">
        <v>837.4</v>
      </c>
      <c r="D190" s="269">
        <v>838.53333333333342</v>
      </c>
      <c r="E190" s="269">
        <v>829.06666666666683</v>
      </c>
      <c r="F190" s="269">
        <v>820.73333333333346</v>
      </c>
      <c r="G190" s="269">
        <v>811.26666666666688</v>
      </c>
      <c r="H190" s="269">
        <v>846.86666666666679</v>
      </c>
      <c r="I190" s="269">
        <v>856.33333333333326</v>
      </c>
      <c r="J190" s="269">
        <v>864.66666666666674</v>
      </c>
      <c r="K190" s="268">
        <v>848</v>
      </c>
      <c r="L190" s="268">
        <v>830.2</v>
      </c>
      <c r="M190" s="268">
        <v>16.976749999999999</v>
      </c>
      <c r="N190" s="1"/>
      <c r="O190" s="1"/>
    </row>
    <row r="191" spans="1:15" ht="12.75" customHeight="1">
      <c r="A191" s="53">
        <v>182</v>
      </c>
      <c r="B191" s="417" t="s">
        <v>276</v>
      </c>
      <c r="C191" s="268">
        <v>8885.25</v>
      </c>
      <c r="D191" s="269">
        <v>8942.85</v>
      </c>
      <c r="E191" s="269">
        <v>8812.5</v>
      </c>
      <c r="F191" s="269">
        <v>8739.75</v>
      </c>
      <c r="G191" s="269">
        <v>8609.4</v>
      </c>
      <c r="H191" s="269">
        <v>9015.6</v>
      </c>
      <c r="I191" s="269">
        <v>9145.9500000000025</v>
      </c>
      <c r="J191" s="269">
        <v>9218.7000000000007</v>
      </c>
      <c r="K191" s="268">
        <v>9073.2000000000007</v>
      </c>
      <c r="L191" s="268">
        <v>8870.1</v>
      </c>
      <c r="M191" s="268">
        <v>1.83525</v>
      </c>
      <c r="N191" s="1"/>
      <c r="O191" s="1"/>
    </row>
    <row r="192" spans="1:15" ht="12.75" customHeight="1">
      <c r="A192" s="53">
        <v>183</v>
      </c>
      <c r="B192" s="417" t="s">
        <v>197</v>
      </c>
      <c r="C192" s="268">
        <v>447.25</v>
      </c>
      <c r="D192" s="269">
        <v>449.7166666666667</v>
      </c>
      <c r="E192" s="269">
        <v>443.58333333333337</v>
      </c>
      <c r="F192" s="269">
        <v>439.91666666666669</v>
      </c>
      <c r="G192" s="269">
        <v>433.78333333333336</v>
      </c>
      <c r="H192" s="269">
        <v>453.38333333333338</v>
      </c>
      <c r="I192" s="269">
        <v>459.51666666666671</v>
      </c>
      <c r="J192" s="269">
        <v>463.18333333333339</v>
      </c>
      <c r="K192" s="268">
        <v>455.85</v>
      </c>
      <c r="L192" s="268">
        <v>446.05</v>
      </c>
      <c r="M192" s="268">
        <v>103.56713000000001</v>
      </c>
      <c r="N192" s="1"/>
      <c r="O192" s="1"/>
    </row>
    <row r="193" spans="1:15" ht="12.75" customHeight="1">
      <c r="A193" s="53">
        <v>184</v>
      </c>
      <c r="B193" s="417" t="s">
        <v>198</v>
      </c>
      <c r="C193" s="268">
        <v>245.4</v>
      </c>
      <c r="D193" s="269">
        <v>244.06666666666669</v>
      </c>
      <c r="E193" s="269">
        <v>241.23333333333338</v>
      </c>
      <c r="F193" s="269">
        <v>237.06666666666669</v>
      </c>
      <c r="G193" s="269">
        <v>234.23333333333338</v>
      </c>
      <c r="H193" s="269">
        <v>248.23333333333338</v>
      </c>
      <c r="I193" s="269">
        <v>251.06666666666669</v>
      </c>
      <c r="J193" s="269">
        <v>255.23333333333338</v>
      </c>
      <c r="K193" s="268">
        <v>246.9</v>
      </c>
      <c r="L193" s="268">
        <v>239.9</v>
      </c>
      <c r="M193" s="268">
        <v>192.14949999999999</v>
      </c>
      <c r="N193" s="1"/>
      <c r="O193" s="1"/>
    </row>
    <row r="194" spans="1:15" ht="12.75" customHeight="1">
      <c r="A194" s="53">
        <v>185</v>
      </c>
      <c r="B194" s="417" t="s">
        <v>199</v>
      </c>
      <c r="C194" s="268">
        <v>107</v>
      </c>
      <c r="D194" s="269">
        <v>107.5</v>
      </c>
      <c r="E194" s="269">
        <v>106</v>
      </c>
      <c r="F194" s="269">
        <v>105</v>
      </c>
      <c r="G194" s="269">
        <v>103.5</v>
      </c>
      <c r="H194" s="269">
        <v>108.5</v>
      </c>
      <c r="I194" s="269">
        <v>110</v>
      </c>
      <c r="J194" s="269">
        <v>111</v>
      </c>
      <c r="K194" s="268">
        <v>109</v>
      </c>
      <c r="L194" s="268">
        <v>106.5</v>
      </c>
      <c r="M194" s="268">
        <v>629.26791000000003</v>
      </c>
      <c r="N194" s="1"/>
      <c r="O194" s="1"/>
    </row>
    <row r="195" spans="1:15" ht="12.75" customHeight="1">
      <c r="A195" s="53">
        <v>186</v>
      </c>
      <c r="B195" s="417" t="s">
        <v>201</v>
      </c>
      <c r="C195" s="268">
        <v>1083</v>
      </c>
      <c r="D195" s="269">
        <v>1095.1000000000001</v>
      </c>
      <c r="E195" s="269">
        <v>1065.9000000000003</v>
      </c>
      <c r="F195" s="269">
        <v>1048.8000000000002</v>
      </c>
      <c r="G195" s="269">
        <v>1019.6000000000004</v>
      </c>
      <c r="H195" s="269">
        <v>1112.2000000000003</v>
      </c>
      <c r="I195" s="269">
        <v>1141.4000000000001</v>
      </c>
      <c r="J195" s="269">
        <v>1158.5000000000002</v>
      </c>
      <c r="K195" s="268">
        <v>1124.3</v>
      </c>
      <c r="L195" s="268">
        <v>1078</v>
      </c>
      <c r="M195" s="268">
        <v>33.92174</v>
      </c>
      <c r="N195" s="1"/>
      <c r="O195" s="1"/>
    </row>
    <row r="196" spans="1:15" ht="12.75" customHeight="1">
      <c r="A196" s="53">
        <v>187</v>
      </c>
      <c r="B196" s="417" t="s">
        <v>182</v>
      </c>
      <c r="C196" s="268">
        <v>790.75</v>
      </c>
      <c r="D196" s="269">
        <v>793.5333333333333</v>
      </c>
      <c r="E196" s="269">
        <v>780.76666666666665</v>
      </c>
      <c r="F196" s="269">
        <v>770.7833333333333</v>
      </c>
      <c r="G196" s="269">
        <v>758.01666666666665</v>
      </c>
      <c r="H196" s="269">
        <v>803.51666666666665</v>
      </c>
      <c r="I196" s="269">
        <v>816.2833333333333</v>
      </c>
      <c r="J196" s="269">
        <v>826.26666666666665</v>
      </c>
      <c r="K196" s="268">
        <v>806.3</v>
      </c>
      <c r="L196" s="268">
        <v>783.55</v>
      </c>
      <c r="M196" s="268">
        <v>7.4623200000000001</v>
      </c>
      <c r="N196" s="1"/>
      <c r="O196" s="1"/>
    </row>
    <row r="197" spans="1:15" ht="12.75" customHeight="1">
      <c r="A197" s="53">
        <v>188</v>
      </c>
      <c r="B197" s="417" t="s">
        <v>202</v>
      </c>
      <c r="C197" s="268">
        <v>2656.15</v>
      </c>
      <c r="D197" s="269">
        <v>2673.7166666666667</v>
      </c>
      <c r="E197" s="269">
        <v>2630.4333333333334</v>
      </c>
      <c r="F197" s="269">
        <v>2604.7166666666667</v>
      </c>
      <c r="G197" s="269">
        <v>2561.4333333333334</v>
      </c>
      <c r="H197" s="269">
        <v>2699.4333333333334</v>
      </c>
      <c r="I197" s="269">
        <v>2742.7166666666672</v>
      </c>
      <c r="J197" s="269">
        <v>2768.4333333333334</v>
      </c>
      <c r="K197" s="268">
        <v>2717</v>
      </c>
      <c r="L197" s="268">
        <v>2648</v>
      </c>
      <c r="M197" s="268">
        <v>7.5364800000000001</v>
      </c>
      <c r="N197" s="1"/>
      <c r="O197" s="1"/>
    </row>
    <row r="198" spans="1:15" ht="12.75" customHeight="1">
      <c r="A198" s="53">
        <v>189</v>
      </c>
      <c r="B198" s="417" t="s">
        <v>203</v>
      </c>
      <c r="C198" s="268">
        <v>1499.4</v>
      </c>
      <c r="D198" s="269">
        <v>1499.3166666666666</v>
      </c>
      <c r="E198" s="269">
        <v>1485.0833333333333</v>
      </c>
      <c r="F198" s="269">
        <v>1470.7666666666667</v>
      </c>
      <c r="G198" s="269">
        <v>1456.5333333333333</v>
      </c>
      <c r="H198" s="269">
        <v>1513.6333333333332</v>
      </c>
      <c r="I198" s="269">
        <v>1527.8666666666668</v>
      </c>
      <c r="J198" s="269">
        <v>1542.1833333333332</v>
      </c>
      <c r="K198" s="268">
        <v>1513.55</v>
      </c>
      <c r="L198" s="268">
        <v>1485</v>
      </c>
      <c r="M198" s="268">
        <v>2.0848</v>
      </c>
      <c r="N198" s="1"/>
      <c r="O198" s="1"/>
    </row>
    <row r="199" spans="1:15" ht="12.75" customHeight="1">
      <c r="A199" s="53">
        <v>190</v>
      </c>
      <c r="B199" s="417" t="s">
        <v>204</v>
      </c>
      <c r="C199" s="268">
        <v>553.70000000000005</v>
      </c>
      <c r="D199" s="269">
        <v>553.73333333333323</v>
      </c>
      <c r="E199" s="269">
        <v>548.31666666666649</v>
      </c>
      <c r="F199" s="269">
        <v>542.93333333333328</v>
      </c>
      <c r="G199" s="269">
        <v>537.51666666666654</v>
      </c>
      <c r="H199" s="269">
        <v>559.11666666666645</v>
      </c>
      <c r="I199" s="269">
        <v>564.53333333333319</v>
      </c>
      <c r="J199" s="269">
        <v>569.9166666666664</v>
      </c>
      <c r="K199" s="268">
        <v>559.15</v>
      </c>
      <c r="L199" s="268">
        <v>548.35</v>
      </c>
      <c r="M199" s="268">
        <v>7.9329799999999997</v>
      </c>
      <c r="N199" s="1"/>
      <c r="O199" s="1"/>
    </row>
    <row r="200" spans="1:15" ht="12.75" customHeight="1">
      <c r="A200" s="53">
        <v>191</v>
      </c>
      <c r="B200" s="417" t="s">
        <v>205</v>
      </c>
      <c r="C200" s="268">
        <v>1435.2</v>
      </c>
      <c r="D200" s="269">
        <v>1437.5666666666666</v>
      </c>
      <c r="E200" s="269">
        <v>1423.6833333333332</v>
      </c>
      <c r="F200" s="269">
        <v>1412.1666666666665</v>
      </c>
      <c r="G200" s="269">
        <v>1398.2833333333331</v>
      </c>
      <c r="H200" s="269">
        <v>1449.0833333333333</v>
      </c>
      <c r="I200" s="269">
        <v>1462.9666666666665</v>
      </c>
      <c r="J200" s="269">
        <v>1474.4833333333333</v>
      </c>
      <c r="K200" s="268">
        <v>1451.45</v>
      </c>
      <c r="L200" s="268">
        <v>1426.05</v>
      </c>
      <c r="M200" s="268">
        <v>5.5286799999999996</v>
      </c>
      <c r="N200" s="1"/>
      <c r="O200" s="1"/>
    </row>
    <row r="201" spans="1:15" ht="12.75" customHeight="1">
      <c r="A201" s="53">
        <v>192</v>
      </c>
      <c r="B201" s="417" t="s">
        <v>509</v>
      </c>
      <c r="C201" s="268">
        <v>39.450000000000003</v>
      </c>
      <c r="D201" s="269">
        <v>39.683333333333337</v>
      </c>
      <c r="E201" s="269">
        <v>39.016666666666673</v>
      </c>
      <c r="F201" s="269">
        <v>38.583333333333336</v>
      </c>
      <c r="G201" s="269">
        <v>37.916666666666671</v>
      </c>
      <c r="H201" s="269">
        <v>40.116666666666674</v>
      </c>
      <c r="I201" s="269">
        <v>40.783333333333331</v>
      </c>
      <c r="J201" s="269">
        <v>41.216666666666676</v>
      </c>
      <c r="K201" s="268">
        <v>40.35</v>
      </c>
      <c r="L201" s="268">
        <v>39.25</v>
      </c>
      <c r="M201" s="268">
        <v>71.800939999999997</v>
      </c>
      <c r="N201" s="1"/>
      <c r="O201" s="1"/>
    </row>
    <row r="202" spans="1:15" ht="12.75" customHeight="1">
      <c r="A202" s="53">
        <v>193</v>
      </c>
      <c r="B202" s="417" t="s">
        <v>209</v>
      </c>
      <c r="C202" s="268">
        <v>742.6</v>
      </c>
      <c r="D202" s="269">
        <v>746.66666666666663</v>
      </c>
      <c r="E202" s="269">
        <v>736.93333333333328</v>
      </c>
      <c r="F202" s="269">
        <v>731.26666666666665</v>
      </c>
      <c r="G202" s="269">
        <v>721.5333333333333</v>
      </c>
      <c r="H202" s="269">
        <v>752.33333333333326</v>
      </c>
      <c r="I202" s="269">
        <v>762.06666666666661</v>
      </c>
      <c r="J202" s="269">
        <v>767.73333333333323</v>
      </c>
      <c r="K202" s="268">
        <v>756.4</v>
      </c>
      <c r="L202" s="268">
        <v>741</v>
      </c>
      <c r="M202" s="268">
        <v>14.498139999999999</v>
      </c>
      <c r="N202" s="1"/>
      <c r="O202" s="1"/>
    </row>
    <row r="203" spans="1:15" ht="12.75" customHeight="1">
      <c r="A203" s="53">
        <v>194</v>
      </c>
      <c r="B203" s="417" t="s">
        <v>208</v>
      </c>
      <c r="C203" s="268">
        <v>6790.05</v>
      </c>
      <c r="D203" s="269">
        <v>6824.3999999999987</v>
      </c>
      <c r="E203" s="269">
        <v>6723.7999999999975</v>
      </c>
      <c r="F203" s="269">
        <v>6657.5499999999984</v>
      </c>
      <c r="G203" s="269">
        <v>6556.9499999999971</v>
      </c>
      <c r="H203" s="269">
        <v>6890.6499999999978</v>
      </c>
      <c r="I203" s="269">
        <v>6991.2499999999982</v>
      </c>
      <c r="J203" s="269">
        <v>7057.4999999999982</v>
      </c>
      <c r="K203" s="268">
        <v>6925</v>
      </c>
      <c r="L203" s="268">
        <v>6758.15</v>
      </c>
      <c r="M203" s="268">
        <v>4.3757799999999998</v>
      </c>
      <c r="N203" s="1"/>
      <c r="O203" s="1"/>
    </row>
    <row r="204" spans="1:15" ht="12.75" customHeight="1">
      <c r="A204" s="53">
        <v>195</v>
      </c>
      <c r="B204" s="417" t="s">
        <v>277</v>
      </c>
      <c r="C204" s="268">
        <v>46.45</v>
      </c>
      <c r="D204" s="269">
        <v>46.566666666666663</v>
      </c>
      <c r="E204" s="269">
        <v>45.933333333333323</v>
      </c>
      <c r="F204" s="269">
        <v>45.416666666666657</v>
      </c>
      <c r="G204" s="269">
        <v>44.783333333333317</v>
      </c>
      <c r="H204" s="269">
        <v>47.083333333333329</v>
      </c>
      <c r="I204" s="269">
        <v>47.716666666666669</v>
      </c>
      <c r="J204" s="269">
        <v>48.233333333333334</v>
      </c>
      <c r="K204" s="268">
        <v>47.2</v>
      </c>
      <c r="L204" s="268">
        <v>46.05</v>
      </c>
      <c r="M204" s="268">
        <v>104.13578</v>
      </c>
      <c r="N204" s="1"/>
      <c r="O204" s="1"/>
    </row>
    <row r="205" spans="1:15" ht="12.75" customHeight="1">
      <c r="A205" s="53">
        <v>196</v>
      </c>
      <c r="B205" s="417" t="s">
        <v>207</v>
      </c>
      <c r="C205" s="268">
        <v>1690.25</v>
      </c>
      <c r="D205" s="269">
        <v>1687.7166666666665</v>
      </c>
      <c r="E205" s="269">
        <v>1673.4333333333329</v>
      </c>
      <c r="F205" s="269">
        <v>1656.6166666666666</v>
      </c>
      <c r="G205" s="269">
        <v>1642.333333333333</v>
      </c>
      <c r="H205" s="269">
        <v>1704.5333333333328</v>
      </c>
      <c r="I205" s="269">
        <v>1718.8166666666662</v>
      </c>
      <c r="J205" s="269">
        <v>1735.6333333333328</v>
      </c>
      <c r="K205" s="268">
        <v>1702</v>
      </c>
      <c r="L205" s="268">
        <v>1670.9</v>
      </c>
      <c r="M205" s="268">
        <v>0.53976999999999997</v>
      </c>
      <c r="N205" s="1"/>
      <c r="O205" s="1"/>
    </row>
    <row r="206" spans="1:15" ht="12.75" customHeight="1">
      <c r="A206" s="53">
        <v>197</v>
      </c>
      <c r="B206" s="417" t="s">
        <v>154</v>
      </c>
      <c r="C206" s="268">
        <v>853.65</v>
      </c>
      <c r="D206" s="269">
        <v>850.06666666666661</v>
      </c>
      <c r="E206" s="269">
        <v>837.13333333333321</v>
      </c>
      <c r="F206" s="269">
        <v>820.61666666666656</v>
      </c>
      <c r="G206" s="269">
        <v>807.68333333333317</v>
      </c>
      <c r="H206" s="269">
        <v>866.58333333333326</v>
      </c>
      <c r="I206" s="269">
        <v>879.51666666666665</v>
      </c>
      <c r="J206" s="269">
        <v>896.0333333333333</v>
      </c>
      <c r="K206" s="268">
        <v>863</v>
      </c>
      <c r="L206" s="268">
        <v>833.55</v>
      </c>
      <c r="M206" s="268">
        <v>20.288450000000001</v>
      </c>
      <c r="N206" s="1"/>
      <c r="O206" s="1"/>
    </row>
    <row r="207" spans="1:15" ht="12.75" customHeight="1">
      <c r="A207" s="53">
        <v>198</v>
      </c>
      <c r="B207" s="417" t="s">
        <v>279</v>
      </c>
      <c r="C207" s="268">
        <v>1094.3499999999999</v>
      </c>
      <c r="D207" s="269">
        <v>1091.2166666666665</v>
      </c>
      <c r="E207" s="269">
        <v>1073.133333333333</v>
      </c>
      <c r="F207" s="269">
        <v>1051.9166666666665</v>
      </c>
      <c r="G207" s="269">
        <v>1033.833333333333</v>
      </c>
      <c r="H207" s="269">
        <v>1112.4333333333329</v>
      </c>
      <c r="I207" s="269">
        <v>1130.5166666666664</v>
      </c>
      <c r="J207" s="269">
        <v>1151.7333333333329</v>
      </c>
      <c r="K207" s="268">
        <v>1109.3</v>
      </c>
      <c r="L207" s="268">
        <v>1070</v>
      </c>
      <c r="M207" s="268">
        <v>14.847049999999999</v>
      </c>
      <c r="N207" s="1"/>
      <c r="O207" s="1"/>
    </row>
    <row r="208" spans="1:15" ht="12.75" customHeight="1">
      <c r="A208" s="53">
        <v>199</v>
      </c>
      <c r="B208" s="417" t="s">
        <v>210</v>
      </c>
      <c r="C208" s="268">
        <v>314.2</v>
      </c>
      <c r="D208" s="269">
        <v>313.23333333333329</v>
      </c>
      <c r="E208" s="269">
        <v>305.56666666666661</v>
      </c>
      <c r="F208" s="269">
        <v>296.93333333333334</v>
      </c>
      <c r="G208" s="269">
        <v>289.26666666666665</v>
      </c>
      <c r="H208" s="269">
        <v>321.86666666666656</v>
      </c>
      <c r="I208" s="269">
        <v>329.53333333333319</v>
      </c>
      <c r="J208" s="269">
        <v>338.16666666666652</v>
      </c>
      <c r="K208" s="268">
        <v>320.89999999999998</v>
      </c>
      <c r="L208" s="268">
        <v>304.60000000000002</v>
      </c>
      <c r="M208" s="268">
        <v>726.93575999999996</v>
      </c>
      <c r="N208" s="1"/>
      <c r="O208" s="1"/>
    </row>
    <row r="209" spans="1:15" ht="12.75" customHeight="1">
      <c r="A209" s="53">
        <v>200</v>
      </c>
      <c r="B209" s="417" t="s">
        <v>127</v>
      </c>
      <c r="C209" s="268">
        <v>9.65</v>
      </c>
      <c r="D209" s="269">
        <v>9.7333333333333343</v>
      </c>
      <c r="E209" s="269">
        <v>9.5166666666666693</v>
      </c>
      <c r="F209" s="269">
        <v>9.3833333333333346</v>
      </c>
      <c r="G209" s="269">
        <v>9.1666666666666696</v>
      </c>
      <c r="H209" s="269">
        <v>9.8666666666666689</v>
      </c>
      <c r="I209" s="269">
        <v>10.083333333333334</v>
      </c>
      <c r="J209" s="269">
        <v>10.216666666666669</v>
      </c>
      <c r="K209" s="268">
        <v>9.9499999999999993</v>
      </c>
      <c r="L209" s="268">
        <v>9.6</v>
      </c>
      <c r="M209" s="268">
        <v>781.10014000000001</v>
      </c>
      <c r="N209" s="1"/>
      <c r="O209" s="1"/>
    </row>
    <row r="210" spans="1:15" ht="12.75" customHeight="1">
      <c r="A210" s="53">
        <v>201</v>
      </c>
      <c r="B210" s="417" t="s">
        <v>211</v>
      </c>
      <c r="C210" s="268">
        <v>960.2</v>
      </c>
      <c r="D210" s="269">
        <v>959.76666666666677</v>
      </c>
      <c r="E210" s="269">
        <v>952.08333333333348</v>
      </c>
      <c r="F210" s="269">
        <v>943.9666666666667</v>
      </c>
      <c r="G210" s="269">
        <v>936.28333333333342</v>
      </c>
      <c r="H210" s="269">
        <v>967.88333333333355</v>
      </c>
      <c r="I210" s="269">
        <v>975.56666666666672</v>
      </c>
      <c r="J210" s="269">
        <v>983.68333333333362</v>
      </c>
      <c r="K210" s="268">
        <v>967.45</v>
      </c>
      <c r="L210" s="268">
        <v>951.65</v>
      </c>
      <c r="M210" s="268">
        <v>9.1309900000000006</v>
      </c>
      <c r="N210" s="1"/>
      <c r="O210" s="1"/>
    </row>
    <row r="211" spans="1:15" ht="12.75" customHeight="1">
      <c r="A211" s="53">
        <v>202</v>
      </c>
      <c r="B211" s="417" t="s">
        <v>280</v>
      </c>
      <c r="C211" s="268">
        <v>1745.95</v>
      </c>
      <c r="D211" s="269">
        <v>1758.3166666666666</v>
      </c>
      <c r="E211" s="269">
        <v>1722.6333333333332</v>
      </c>
      <c r="F211" s="269">
        <v>1699.3166666666666</v>
      </c>
      <c r="G211" s="269">
        <v>1663.6333333333332</v>
      </c>
      <c r="H211" s="269">
        <v>1781.6333333333332</v>
      </c>
      <c r="I211" s="269">
        <v>1817.3166666666666</v>
      </c>
      <c r="J211" s="269">
        <v>1840.6333333333332</v>
      </c>
      <c r="K211" s="268">
        <v>1794</v>
      </c>
      <c r="L211" s="268">
        <v>1735</v>
      </c>
      <c r="M211" s="268">
        <v>2.0501499999999999</v>
      </c>
      <c r="N211" s="1"/>
      <c r="O211" s="1"/>
    </row>
    <row r="212" spans="1:15" ht="12.75" customHeight="1">
      <c r="A212" s="53">
        <v>203</v>
      </c>
      <c r="B212" s="417" t="s">
        <v>212</v>
      </c>
      <c r="C212" s="268">
        <v>415.05</v>
      </c>
      <c r="D212" s="269">
        <v>416.40000000000003</v>
      </c>
      <c r="E212" s="269">
        <v>411.90000000000009</v>
      </c>
      <c r="F212" s="269">
        <v>408.75000000000006</v>
      </c>
      <c r="G212" s="269">
        <v>404.25000000000011</v>
      </c>
      <c r="H212" s="269">
        <v>419.55000000000007</v>
      </c>
      <c r="I212" s="269">
        <v>424.04999999999995</v>
      </c>
      <c r="J212" s="269">
        <v>427.20000000000005</v>
      </c>
      <c r="K212" s="268">
        <v>420.9</v>
      </c>
      <c r="L212" s="268">
        <v>413.25</v>
      </c>
      <c r="M212" s="268">
        <v>53.201569999999997</v>
      </c>
      <c r="N212" s="1"/>
      <c r="O212" s="1"/>
    </row>
    <row r="213" spans="1:15" ht="12.75" customHeight="1">
      <c r="A213" s="53">
        <v>204</v>
      </c>
      <c r="B213" s="417" t="s">
        <v>281</v>
      </c>
      <c r="C213" s="268">
        <v>17.149999999999999</v>
      </c>
      <c r="D213" s="269">
        <v>17.283333333333335</v>
      </c>
      <c r="E213" s="269">
        <v>16.966666666666669</v>
      </c>
      <c r="F213" s="269">
        <v>16.783333333333335</v>
      </c>
      <c r="G213" s="269">
        <v>16.466666666666669</v>
      </c>
      <c r="H213" s="269">
        <v>17.466666666666669</v>
      </c>
      <c r="I213" s="269">
        <v>17.783333333333339</v>
      </c>
      <c r="J213" s="269">
        <v>17.966666666666669</v>
      </c>
      <c r="K213" s="268">
        <v>17.600000000000001</v>
      </c>
      <c r="L213" s="268">
        <v>17.100000000000001</v>
      </c>
      <c r="M213" s="268">
        <v>815.02917000000002</v>
      </c>
      <c r="N213" s="1"/>
      <c r="O213" s="1"/>
    </row>
    <row r="214" spans="1:15" ht="12.75" customHeight="1">
      <c r="A214" s="53">
        <v>205</v>
      </c>
      <c r="B214" s="417" t="s">
        <v>213</v>
      </c>
      <c r="C214" s="268">
        <v>273.75</v>
      </c>
      <c r="D214" s="269">
        <v>274.84999999999997</v>
      </c>
      <c r="E214" s="269">
        <v>270.89999999999992</v>
      </c>
      <c r="F214" s="269">
        <v>268.04999999999995</v>
      </c>
      <c r="G214" s="269">
        <v>264.09999999999991</v>
      </c>
      <c r="H214" s="269">
        <v>277.69999999999993</v>
      </c>
      <c r="I214" s="269">
        <v>281.64999999999998</v>
      </c>
      <c r="J214" s="269">
        <v>284.49999999999994</v>
      </c>
      <c r="K214" s="268">
        <v>278.8</v>
      </c>
      <c r="L214" s="268">
        <v>272</v>
      </c>
      <c r="M214" s="268">
        <v>103.18297</v>
      </c>
      <c r="N214" s="1"/>
      <c r="O214" s="1"/>
    </row>
    <row r="215" spans="1:15" ht="12.75" customHeight="1">
      <c r="A215" s="53">
        <v>206</v>
      </c>
      <c r="B215" s="417" t="s">
        <v>834</v>
      </c>
      <c r="C215" s="268">
        <v>64.599999999999994</v>
      </c>
      <c r="D215" s="269">
        <v>64.266666666666666</v>
      </c>
      <c r="E215" s="269">
        <v>63.633333333333326</v>
      </c>
      <c r="F215" s="269">
        <v>62.666666666666657</v>
      </c>
      <c r="G215" s="269">
        <v>62.033333333333317</v>
      </c>
      <c r="H215" s="269">
        <v>65.233333333333334</v>
      </c>
      <c r="I215" s="269">
        <v>65.866666666666688</v>
      </c>
      <c r="J215" s="269">
        <v>66.833333333333343</v>
      </c>
      <c r="K215" s="268">
        <v>64.900000000000006</v>
      </c>
      <c r="L215" s="268">
        <v>63.3</v>
      </c>
      <c r="M215" s="268">
        <v>881.85943999999995</v>
      </c>
      <c r="N215" s="1"/>
      <c r="O215" s="1"/>
    </row>
    <row r="216" spans="1:15" ht="12.75" customHeight="1">
      <c r="A216" s="53">
        <v>207</v>
      </c>
      <c r="B216" s="417" t="s">
        <v>825</v>
      </c>
      <c r="C216" s="268">
        <v>370.9</v>
      </c>
      <c r="D216" s="269">
        <v>372.13333333333338</v>
      </c>
      <c r="E216" s="269">
        <v>366.86666666666679</v>
      </c>
      <c r="F216" s="269">
        <v>362.83333333333343</v>
      </c>
      <c r="G216" s="269">
        <v>357.56666666666683</v>
      </c>
      <c r="H216" s="269">
        <v>376.16666666666674</v>
      </c>
      <c r="I216" s="269">
        <v>381.43333333333328</v>
      </c>
      <c r="J216" s="269">
        <v>385.4666666666667</v>
      </c>
      <c r="K216" s="268">
        <v>377.4</v>
      </c>
      <c r="L216" s="268">
        <v>368.1</v>
      </c>
      <c r="M216" s="268">
        <v>5.8112899999999996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4"/>
      <c r="B1" s="46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44820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7" t="s">
        <v>16</v>
      </c>
      <c r="B9" s="459" t="s">
        <v>18</v>
      </c>
      <c r="C9" s="463" t="s">
        <v>20</v>
      </c>
      <c r="D9" s="463" t="s">
        <v>21</v>
      </c>
      <c r="E9" s="454" t="s">
        <v>22</v>
      </c>
      <c r="F9" s="455"/>
      <c r="G9" s="456"/>
      <c r="H9" s="454" t="s">
        <v>23</v>
      </c>
      <c r="I9" s="455"/>
      <c r="J9" s="456"/>
      <c r="K9" s="23"/>
      <c r="L9" s="24"/>
      <c r="M9" s="50"/>
      <c r="N9" s="1"/>
      <c r="O9" s="1"/>
    </row>
    <row r="10" spans="1:15" ht="42.75" customHeight="1">
      <c r="A10" s="461"/>
      <c r="B10" s="462"/>
      <c r="C10" s="462"/>
      <c r="D10" s="46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22873.45</v>
      </c>
      <c r="D11" s="269">
        <v>22800.116666666669</v>
      </c>
      <c r="E11" s="269">
        <v>22623.483333333337</v>
      </c>
      <c r="F11" s="269">
        <v>22373.51666666667</v>
      </c>
      <c r="G11" s="269">
        <v>22196.883333333339</v>
      </c>
      <c r="H11" s="269">
        <v>23050.083333333336</v>
      </c>
      <c r="I11" s="269">
        <v>23226.716666666667</v>
      </c>
      <c r="J11" s="269">
        <v>23476.683333333334</v>
      </c>
      <c r="K11" s="268">
        <v>22976.75</v>
      </c>
      <c r="L11" s="268">
        <v>22550.15</v>
      </c>
      <c r="M11" s="268">
        <v>2.4830000000000001E-2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3296.95</v>
      </c>
      <c r="D12" s="269">
        <v>3303.65</v>
      </c>
      <c r="E12" s="269">
        <v>3260.3500000000004</v>
      </c>
      <c r="F12" s="269">
        <v>3223.7500000000005</v>
      </c>
      <c r="G12" s="269">
        <v>3180.4500000000007</v>
      </c>
      <c r="H12" s="269">
        <v>3340.25</v>
      </c>
      <c r="I12" s="269">
        <v>3383.55</v>
      </c>
      <c r="J12" s="269">
        <v>3420.1499999999996</v>
      </c>
      <c r="K12" s="268">
        <v>3346.95</v>
      </c>
      <c r="L12" s="268">
        <v>3267.05</v>
      </c>
      <c r="M12" s="268">
        <v>2.88585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2747.7</v>
      </c>
      <c r="D13" s="269">
        <v>2735.5166666666664</v>
      </c>
      <c r="E13" s="269">
        <v>2695.1833333333329</v>
      </c>
      <c r="F13" s="269">
        <v>2642.6666666666665</v>
      </c>
      <c r="G13" s="269">
        <v>2602.333333333333</v>
      </c>
      <c r="H13" s="269">
        <v>2788.0333333333328</v>
      </c>
      <c r="I13" s="269">
        <v>2828.3666666666668</v>
      </c>
      <c r="J13" s="269">
        <v>2880.8833333333328</v>
      </c>
      <c r="K13" s="268">
        <v>2775.85</v>
      </c>
      <c r="L13" s="268">
        <v>2683</v>
      </c>
      <c r="M13" s="268">
        <v>20.838529999999999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2523.65</v>
      </c>
      <c r="D14" s="269">
        <v>2545.8833333333332</v>
      </c>
      <c r="E14" s="269">
        <v>2483.7666666666664</v>
      </c>
      <c r="F14" s="269">
        <v>2443.8833333333332</v>
      </c>
      <c r="G14" s="269">
        <v>2381.7666666666664</v>
      </c>
      <c r="H14" s="269">
        <v>2585.7666666666664</v>
      </c>
      <c r="I14" s="269">
        <v>2647.8833333333332</v>
      </c>
      <c r="J14" s="269">
        <v>2687.7666666666664</v>
      </c>
      <c r="K14" s="268">
        <v>2608</v>
      </c>
      <c r="L14" s="268">
        <v>2506</v>
      </c>
      <c r="M14" s="268">
        <v>0.30084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1063.05</v>
      </c>
      <c r="D15" s="269">
        <v>1060.3500000000001</v>
      </c>
      <c r="E15" s="269">
        <v>1047.7000000000003</v>
      </c>
      <c r="F15" s="269">
        <v>1032.3500000000001</v>
      </c>
      <c r="G15" s="269">
        <v>1019.7000000000003</v>
      </c>
      <c r="H15" s="269">
        <v>1075.7000000000003</v>
      </c>
      <c r="I15" s="269">
        <v>1088.3500000000004</v>
      </c>
      <c r="J15" s="269">
        <v>1103.7000000000003</v>
      </c>
      <c r="K15" s="268">
        <v>1073</v>
      </c>
      <c r="L15" s="268">
        <v>1045</v>
      </c>
      <c r="M15" s="268">
        <v>2.9915799999999999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680.85</v>
      </c>
      <c r="D16" s="269">
        <v>680.75</v>
      </c>
      <c r="E16" s="269">
        <v>674.9</v>
      </c>
      <c r="F16" s="269">
        <v>668.94999999999993</v>
      </c>
      <c r="G16" s="269">
        <v>663.09999999999991</v>
      </c>
      <c r="H16" s="269">
        <v>686.7</v>
      </c>
      <c r="I16" s="269">
        <v>692.55</v>
      </c>
      <c r="J16" s="269">
        <v>698.50000000000011</v>
      </c>
      <c r="K16" s="268">
        <v>686.6</v>
      </c>
      <c r="L16" s="268">
        <v>674.8</v>
      </c>
      <c r="M16" s="268">
        <v>12.73028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456.95</v>
      </c>
      <c r="D17" s="269">
        <v>457.01666666666665</v>
      </c>
      <c r="E17" s="269">
        <v>452.08333333333331</v>
      </c>
      <c r="F17" s="269">
        <v>447.21666666666664</v>
      </c>
      <c r="G17" s="269">
        <v>442.2833333333333</v>
      </c>
      <c r="H17" s="269">
        <v>461.88333333333333</v>
      </c>
      <c r="I17" s="269">
        <v>466.81666666666672</v>
      </c>
      <c r="J17" s="269">
        <v>471.68333333333334</v>
      </c>
      <c r="K17" s="268">
        <v>461.95</v>
      </c>
      <c r="L17" s="268">
        <v>452.15</v>
      </c>
      <c r="M17" s="268">
        <v>0.85741999999999996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2211.65</v>
      </c>
      <c r="D18" s="269">
        <v>2231.0166666666669</v>
      </c>
      <c r="E18" s="269">
        <v>2182.1333333333337</v>
      </c>
      <c r="F18" s="269">
        <v>2152.6166666666668</v>
      </c>
      <c r="G18" s="269">
        <v>2103.7333333333336</v>
      </c>
      <c r="H18" s="269">
        <v>2260.5333333333338</v>
      </c>
      <c r="I18" s="269">
        <v>2309.416666666667</v>
      </c>
      <c r="J18" s="269">
        <v>2338.9333333333338</v>
      </c>
      <c r="K18" s="268">
        <v>2279.9</v>
      </c>
      <c r="L18" s="268">
        <v>2201.5</v>
      </c>
      <c r="M18" s="268">
        <v>1.42133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17887.650000000001</v>
      </c>
      <c r="D19" s="269">
        <v>17939.216666666667</v>
      </c>
      <c r="E19" s="269">
        <v>17778.433333333334</v>
      </c>
      <c r="F19" s="269">
        <v>17669.216666666667</v>
      </c>
      <c r="G19" s="269">
        <v>17508.433333333334</v>
      </c>
      <c r="H19" s="269">
        <v>18048.433333333334</v>
      </c>
      <c r="I19" s="269">
        <v>18209.216666666667</v>
      </c>
      <c r="J19" s="269">
        <v>18318.433333333334</v>
      </c>
      <c r="K19" s="268">
        <v>18100</v>
      </c>
      <c r="L19" s="268">
        <v>17830</v>
      </c>
      <c r="M19" s="268">
        <v>0.16733999999999999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3748.7</v>
      </c>
      <c r="D20" s="269">
        <v>3697.2166666666667</v>
      </c>
      <c r="E20" s="269">
        <v>3626.4833333333336</v>
      </c>
      <c r="F20" s="269">
        <v>3504.2666666666669</v>
      </c>
      <c r="G20" s="269">
        <v>3433.5333333333338</v>
      </c>
      <c r="H20" s="269">
        <v>3819.4333333333334</v>
      </c>
      <c r="I20" s="269">
        <v>3890.1666666666661</v>
      </c>
      <c r="J20" s="269">
        <v>4012.3833333333332</v>
      </c>
      <c r="K20" s="268">
        <v>3767.95</v>
      </c>
      <c r="L20" s="268">
        <v>3575</v>
      </c>
      <c r="M20" s="268">
        <v>47.166879999999999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2343.9</v>
      </c>
      <c r="D21" s="269">
        <v>2330.6166666666668</v>
      </c>
      <c r="E21" s="269">
        <v>2302.8333333333335</v>
      </c>
      <c r="F21" s="269">
        <v>2261.7666666666669</v>
      </c>
      <c r="G21" s="269">
        <v>2233.9833333333336</v>
      </c>
      <c r="H21" s="269">
        <v>2371.6833333333334</v>
      </c>
      <c r="I21" s="269">
        <v>2399.4666666666662</v>
      </c>
      <c r="J21" s="269">
        <v>2440.5333333333333</v>
      </c>
      <c r="K21" s="268">
        <v>2358.4</v>
      </c>
      <c r="L21" s="268">
        <v>2289.5500000000002</v>
      </c>
      <c r="M21" s="268">
        <v>18.833860000000001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968.55</v>
      </c>
      <c r="D22" s="269">
        <v>963.88333333333333</v>
      </c>
      <c r="E22" s="269">
        <v>955.06666666666661</v>
      </c>
      <c r="F22" s="269">
        <v>941.58333333333326</v>
      </c>
      <c r="G22" s="269">
        <v>932.76666666666654</v>
      </c>
      <c r="H22" s="269">
        <v>977.36666666666667</v>
      </c>
      <c r="I22" s="269">
        <v>986.18333333333351</v>
      </c>
      <c r="J22" s="269">
        <v>999.66666666666674</v>
      </c>
      <c r="K22" s="268">
        <v>972.7</v>
      </c>
      <c r="L22" s="268">
        <v>950.4</v>
      </c>
      <c r="M22" s="268">
        <v>87.035340000000005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3601.35</v>
      </c>
      <c r="D23" s="269">
        <v>3620.1499999999996</v>
      </c>
      <c r="E23" s="269">
        <v>3535.5999999999995</v>
      </c>
      <c r="F23" s="269">
        <v>3469.85</v>
      </c>
      <c r="G23" s="269">
        <v>3385.2999999999997</v>
      </c>
      <c r="H23" s="269">
        <v>3685.8999999999992</v>
      </c>
      <c r="I23" s="269">
        <v>3770.4499999999994</v>
      </c>
      <c r="J23" s="269">
        <v>3836.1999999999989</v>
      </c>
      <c r="K23" s="268">
        <v>3704.7</v>
      </c>
      <c r="L23" s="268">
        <v>3554.4</v>
      </c>
      <c r="M23" s="268">
        <v>3.26756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4105.3999999999996</v>
      </c>
      <c r="D24" s="269">
        <v>4095.1666666666665</v>
      </c>
      <c r="E24" s="269">
        <v>4000.333333333333</v>
      </c>
      <c r="F24" s="269">
        <v>3895.2666666666664</v>
      </c>
      <c r="G24" s="269">
        <v>3800.4333333333329</v>
      </c>
      <c r="H24" s="269">
        <v>4200.2333333333336</v>
      </c>
      <c r="I24" s="269">
        <v>4295.0666666666657</v>
      </c>
      <c r="J24" s="269">
        <v>4400.1333333333332</v>
      </c>
      <c r="K24" s="268">
        <v>4190</v>
      </c>
      <c r="L24" s="268">
        <v>3990.1</v>
      </c>
      <c r="M24" s="268">
        <v>7.7825699999999998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120.1</v>
      </c>
      <c r="D25" s="269">
        <v>120.63333333333333</v>
      </c>
      <c r="E25" s="269">
        <v>117.96666666666665</v>
      </c>
      <c r="F25" s="269">
        <v>115.83333333333333</v>
      </c>
      <c r="G25" s="269">
        <v>113.16666666666666</v>
      </c>
      <c r="H25" s="269">
        <v>122.76666666666665</v>
      </c>
      <c r="I25" s="269">
        <v>125.43333333333334</v>
      </c>
      <c r="J25" s="269">
        <v>127.56666666666665</v>
      </c>
      <c r="K25" s="268">
        <v>123.3</v>
      </c>
      <c r="L25" s="268">
        <v>118.5</v>
      </c>
      <c r="M25" s="268">
        <v>134.73639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340</v>
      </c>
      <c r="D26" s="269">
        <v>338.15</v>
      </c>
      <c r="E26" s="269">
        <v>334.49999999999994</v>
      </c>
      <c r="F26" s="269">
        <v>328.99999999999994</v>
      </c>
      <c r="G26" s="269">
        <v>325.34999999999991</v>
      </c>
      <c r="H26" s="269">
        <v>343.65</v>
      </c>
      <c r="I26" s="269">
        <v>347.30000000000007</v>
      </c>
      <c r="J26" s="269">
        <v>352.8</v>
      </c>
      <c r="K26" s="268">
        <v>341.8</v>
      </c>
      <c r="L26" s="268">
        <v>332.65</v>
      </c>
      <c r="M26" s="268">
        <v>25.848929999999999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481.85</v>
      </c>
      <c r="D27" s="269">
        <v>485.95</v>
      </c>
      <c r="E27" s="269">
        <v>476.9</v>
      </c>
      <c r="F27" s="269">
        <v>471.95</v>
      </c>
      <c r="G27" s="269">
        <v>462.9</v>
      </c>
      <c r="H27" s="269">
        <v>490.9</v>
      </c>
      <c r="I27" s="269">
        <v>499.95000000000005</v>
      </c>
      <c r="J27" s="269">
        <v>504.9</v>
      </c>
      <c r="K27" s="268">
        <v>495</v>
      </c>
      <c r="L27" s="268">
        <v>481</v>
      </c>
      <c r="M27" s="268">
        <v>0.59933000000000003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274.35000000000002</v>
      </c>
      <c r="D28" s="269">
        <v>276.01666666666665</v>
      </c>
      <c r="E28" s="269">
        <v>271.88333333333333</v>
      </c>
      <c r="F28" s="269">
        <v>269.41666666666669</v>
      </c>
      <c r="G28" s="269">
        <v>265.28333333333336</v>
      </c>
      <c r="H28" s="269">
        <v>278.48333333333329</v>
      </c>
      <c r="I28" s="269">
        <v>282.61666666666662</v>
      </c>
      <c r="J28" s="269">
        <v>285.08333333333326</v>
      </c>
      <c r="K28" s="268">
        <v>280.14999999999998</v>
      </c>
      <c r="L28" s="268">
        <v>273.55</v>
      </c>
      <c r="M28" s="268">
        <v>1.12018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293.8</v>
      </c>
      <c r="D29" s="269">
        <v>294.41666666666669</v>
      </c>
      <c r="E29" s="269">
        <v>287.43333333333339</v>
      </c>
      <c r="F29" s="269">
        <v>281.06666666666672</v>
      </c>
      <c r="G29" s="269">
        <v>274.08333333333343</v>
      </c>
      <c r="H29" s="269">
        <v>300.78333333333336</v>
      </c>
      <c r="I29" s="269">
        <v>307.76666666666659</v>
      </c>
      <c r="J29" s="269">
        <v>314.13333333333333</v>
      </c>
      <c r="K29" s="268">
        <v>301.39999999999998</v>
      </c>
      <c r="L29" s="268">
        <v>288.05</v>
      </c>
      <c r="M29" s="268">
        <v>8.4972799999999999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1317.45</v>
      </c>
      <c r="D30" s="269">
        <v>1323.6499999999999</v>
      </c>
      <c r="E30" s="269">
        <v>1304.7999999999997</v>
      </c>
      <c r="F30" s="269">
        <v>1292.1499999999999</v>
      </c>
      <c r="G30" s="269">
        <v>1273.2999999999997</v>
      </c>
      <c r="H30" s="269">
        <v>1336.2999999999997</v>
      </c>
      <c r="I30" s="269">
        <v>1355.1499999999996</v>
      </c>
      <c r="J30" s="269">
        <v>1367.7999999999997</v>
      </c>
      <c r="K30" s="268">
        <v>1342.5</v>
      </c>
      <c r="L30" s="268">
        <v>1311</v>
      </c>
      <c r="M30" s="268">
        <v>2.4081199999999998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1307.8</v>
      </c>
      <c r="D31" s="269">
        <v>1326.0333333333333</v>
      </c>
      <c r="E31" s="269">
        <v>1284.2666666666667</v>
      </c>
      <c r="F31" s="269">
        <v>1260.7333333333333</v>
      </c>
      <c r="G31" s="269">
        <v>1218.9666666666667</v>
      </c>
      <c r="H31" s="269">
        <v>1349.5666666666666</v>
      </c>
      <c r="I31" s="269">
        <v>1391.333333333333</v>
      </c>
      <c r="J31" s="269">
        <v>1414.8666666666666</v>
      </c>
      <c r="K31" s="268">
        <v>1367.8</v>
      </c>
      <c r="L31" s="268">
        <v>1302.5</v>
      </c>
      <c r="M31" s="268">
        <v>0.77051999999999998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623.04999999999995</v>
      </c>
      <c r="D32" s="269">
        <v>624.83333333333337</v>
      </c>
      <c r="E32" s="269">
        <v>618.2166666666667</v>
      </c>
      <c r="F32" s="269">
        <v>613.38333333333333</v>
      </c>
      <c r="G32" s="269">
        <v>606.76666666666665</v>
      </c>
      <c r="H32" s="269">
        <v>629.66666666666674</v>
      </c>
      <c r="I32" s="269">
        <v>636.2833333333333</v>
      </c>
      <c r="J32" s="269">
        <v>641.11666666666679</v>
      </c>
      <c r="K32" s="268">
        <v>631.45000000000005</v>
      </c>
      <c r="L32" s="268">
        <v>620</v>
      </c>
      <c r="M32" s="268">
        <v>1.20862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3190.75</v>
      </c>
      <c r="D33" s="269">
        <v>3196.9166666666665</v>
      </c>
      <c r="E33" s="269">
        <v>3163.833333333333</v>
      </c>
      <c r="F33" s="269">
        <v>3136.9166666666665</v>
      </c>
      <c r="G33" s="269">
        <v>3103.833333333333</v>
      </c>
      <c r="H33" s="269">
        <v>3223.833333333333</v>
      </c>
      <c r="I33" s="269">
        <v>3256.9166666666661</v>
      </c>
      <c r="J33" s="269">
        <v>3283.833333333333</v>
      </c>
      <c r="K33" s="268">
        <v>3230</v>
      </c>
      <c r="L33" s="268">
        <v>3170</v>
      </c>
      <c r="M33" s="268">
        <v>0.86809000000000003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3131.25</v>
      </c>
      <c r="D34" s="269">
        <v>3143.5166666666664</v>
      </c>
      <c r="E34" s="269">
        <v>3112.7333333333327</v>
      </c>
      <c r="F34" s="269">
        <v>3094.2166666666662</v>
      </c>
      <c r="G34" s="269">
        <v>3063.4333333333325</v>
      </c>
      <c r="H34" s="269">
        <v>3162.0333333333328</v>
      </c>
      <c r="I34" s="269">
        <v>3192.8166666666666</v>
      </c>
      <c r="J34" s="269">
        <v>3211.333333333333</v>
      </c>
      <c r="K34" s="268">
        <v>3174.3</v>
      </c>
      <c r="L34" s="268">
        <v>3125</v>
      </c>
      <c r="M34" s="268">
        <v>0.35443999999999998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424.45</v>
      </c>
      <c r="D35" s="269">
        <v>425.61666666666662</v>
      </c>
      <c r="E35" s="269">
        <v>399.23333333333323</v>
      </c>
      <c r="F35" s="269">
        <v>374.01666666666659</v>
      </c>
      <c r="G35" s="269">
        <v>347.63333333333321</v>
      </c>
      <c r="H35" s="269">
        <v>450.83333333333326</v>
      </c>
      <c r="I35" s="269">
        <v>477.21666666666658</v>
      </c>
      <c r="J35" s="269">
        <v>502.43333333333328</v>
      </c>
      <c r="K35" s="268">
        <v>452</v>
      </c>
      <c r="L35" s="268">
        <v>400.4</v>
      </c>
      <c r="M35" s="268">
        <v>37.46705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20.100000000000001</v>
      </c>
      <c r="D36" s="269">
        <v>20.183333333333334</v>
      </c>
      <c r="E36" s="269">
        <v>19.866666666666667</v>
      </c>
      <c r="F36" s="269">
        <v>19.633333333333333</v>
      </c>
      <c r="G36" s="269">
        <v>19.316666666666666</v>
      </c>
      <c r="H36" s="269">
        <v>20.416666666666668</v>
      </c>
      <c r="I36" s="269">
        <v>20.733333333333338</v>
      </c>
      <c r="J36" s="269">
        <v>20.966666666666669</v>
      </c>
      <c r="K36" s="268">
        <v>20.5</v>
      </c>
      <c r="L36" s="268">
        <v>19.95</v>
      </c>
      <c r="M36" s="268">
        <v>22.981400000000001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536.75</v>
      </c>
      <c r="D37" s="269">
        <v>538.58333333333337</v>
      </c>
      <c r="E37" s="269">
        <v>533.2166666666667</v>
      </c>
      <c r="F37" s="269">
        <v>529.68333333333328</v>
      </c>
      <c r="G37" s="269">
        <v>524.31666666666661</v>
      </c>
      <c r="H37" s="269">
        <v>542.11666666666679</v>
      </c>
      <c r="I37" s="269">
        <v>547.48333333333335</v>
      </c>
      <c r="J37" s="269">
        <v>551.01666666666688</v>
      </c>
      <c r="K37" s="268">
        <v>543.95000000000005</v>
      </c>
      <c r="L37" s="268">
        <v>535.04999999999995</v>
      </c>
      <c r="M37" s="268">
        <v>4.3719400000000004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2350.4499999999998</v>
      </c>
      <c r="D38" s="269">
        <v>2345.9500000000003</v>
      </c>
      <c r="E38" s="269">
        <v>2326.9000000000005</v>
      </c>
      <c r="F38" s="269">
        <v>2303.3500000000004</v>
      </c>
      <c r="G38" s="269">
        <v>2284.3000000000006</v>
      </c>
      <c r="H38" s="269">
        <v>2369.5000000000005</v>
      </c>
      <c r="I38" s="269">
        <v>2388.5500000000006</v>
      </c>
      <c r="J38" s="269">
        <v>2412.1000000000004</v>
      </c>
      <c r="K38" s="268">
        <v>2365</v>
      </c>
      <c r="L38" s="268">
        <v>2322.4</v>
      </c>
      <c r="M38" s="268">
        <v>0.75588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538.75</v>
      </c>
      <c r="D39" s="269">
        <v>530.93333333333339</v>
      </c>
      <c r="E39" s="269">
        <v>517.21666666666681</v>
      </c>
      <c r="F39" s="269">
        <v>495.68333333333339</v>
      </c>
      <c r="G39" s="269">
        <v>481.96666666666681</v>
      </c>
      <c r="H39" s="269">
        <v>552.46666666666681</v>
      </c>
      <c r="I39" s="269">
        <v>566.18333333333351</v>
      </c>
      <c r="J39" s="269">
        <v>587.71666666666681</v>
      </c>
      <c r="K39" s="268">
        <v>544.65</v>
      </c>
      <c r="L39" s="268">
        <v>509.4</v>
      </c>
      <c r="M39" s="268">
        <v>378.79876000000002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1583.6</v>
      </c>
      <c r="D40" s="269">
        <v>1594.8666666666668</v>
      </c>
      <c r="E40" s="269">
        <v>1558.7333333333336</v>
      </c>
      <c r="F40" s="269">
        <v>1533.8666666666668</v>
      </c>
      <c r="G40" s="269">
        <v>1497.7333333333336</v>
      </c>
      <c r="H40" s="269">
        <v>1619.7333333333336</v>
      </c>
      <c r="I40" s="269">
        <v>1655.8666666666668</v>
      </c>
      <c r="J40" s="269">
        <v>1680.7333333333336</v>
      </c>
      <c r="K40" s="268">
        <v>1631</v>
      </c>
      <c r="L40" s="268">
        <v>1570</v>
      </c>
      <c r="M40" s="268">
        <v>6.0669399999999998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773.8</v>
      </c>
      <c r="D41" s="269">
        <v>781.25</v>
      </c>
      <c r="E41" s="269">
        <v>762.55</v>
      </c>
      <c r="F41" s="269">
        <v>751.3</v>
      </c>
      <c r="G41" s="269">
        <v>732.59999999999991</v>
      </c>
      <c r="H41" s="269">
        <v>792.5</v>
      </c>
      <c r="I41" s="269">
        <v>811.2</v>
      </c>
      <c r="J41" s="269">
        <v>822.45</v>
      </c>
      <c r="K41" s="268">
        <v>799.95</v>
      </c>
      <c r="L41" s="268">
        <v>770</v>
      </c>
      <c r="M41" s="268">
        <v>0.98519000000000001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4341.8500000000004</v>
      </c>
      <c r="D42" s="269">
        <v>4376.3499999999995</v>
      </c>
      <c r="E42" s="269">
        <v>4293.5499999999993</v>
      </c>
      <c r="F42" s="269">
        <v>4245.25</v>
      </c>
      <c r="G42" s="269">
        <v>4162.45</v>
      </c>
      <c r="H42" s="269">
        <v>4424.6499999999987</v>
      </c>
      <c r="I42" s="269">
        <v>4507.45</v>
      </c>
      <c r="J42" s="269">
        <v>4555.7499999999982</v>
      </c>
      <c r="K42" s="268">
        <v>4459.1499999999996</v>
      </c>
      <c r="L42" s="268">
        <v>4328.05</v>
      </c>
      <c r="M42" s="268">
        <v>4.2774999999999999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299.64999999999998</v>
      </c>
      <c r="D43" s="269">
        <v>293.86666666666667</v>
      </c>
      <c r="E43" s="269">
        <v>286.18333333333334</v>
      </c>
      <c r="F43" s="269">
        <v>272.71666666666664</v>
      </c>
      <c r="G43" s="269">
        <v>265.0333333333333</v>
      </c>
      <c r="H43" s="269">
        <v>307.33333333333337</v>
      </c>
      <c r="I43" s="269">
        <v>315.01666666666677</v>
      </c>
      <c r="J43" s="269">
        <v>328.48333333333341</v>
      </c>
      <c r="K43" s="268">
        <v>301.55</v>
      </c>
      <c r="L43" s="268">
        <v>280.39999999999998</v>
      </c>
      <c r="M43" s="268">
        <v>148.69699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326</v>
      </c>
      <c r="D44" s="269">
        <v>332.96666666666664</v>
      </c>
      <c r="E44" s="269">
        <v>315.0333333333333</v>
      </c>
      <c r="F44" s="269">
        <v>304.06666666666666</v>
      </c>
      <c r="G44" s="269">
        <v>286.13333333333333</v>
      </c>
      <c r="H44" s="269">
        <v>343.93333333333328</v>
      </c>
      <c r="I44" s="269">
        <v>361.86666666666656</v>
      </c>
      <c r="J44" s="269">
        <v>372.83333333333326</v>
      </c>
      <c r="K44" s="268">
        <v>350.9</v>
      </c>
      <c r="L44" s="268">
        <v>322</v>
      </c>
      <c r="M44" s="268">
        <v>4.9201100000000002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634.75</v>
      </c>
      <c r="D45" s="269">
        <v>639.76666666666665</v>
      </c>
      <c r="E45" s="269">
        <v>628.5333333333333</v>
      </c>
      <c r="F45" s="269">
        <v>622.31666666666661</v>
      </c>
      <c r="G45" s="269">
        <v>611.08333333333326</v>
      </c>
      <c r="H45" s="269">
        <v>645.98333333333335</v>
      </c>
      <c r="I45" s="269">
        <v>657.2166666666667</v>
      </c>
      <c r="J45" s="269">
        <v>663.43333333333339</v>
      </c>
      <c r="K45" s="268">
        <v>651</v>
      </c>
      <c r="L45" s="268">
        <v>633.54999999999995</v>
      </c>
      <c r="M45" s="268">
        <v>3.4222899999999998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165.1</v>
      </c>
      <c r="D46" s="269">
        <v>165.51666666666668</v>
      </c>
      <c r="E46" s="269">
        <v>163.13333333333335</v>
      </c>
      <c r="F46" s="269">
        <v>161.16666666666669</v>
      </c>
      <c r="G46" s="269">
        <v>158.78333333333336</v>
      </c>
      <c r="H46" s="269">
        <v>167.48333333333335</v>
      </c>
      <c r="I46" s="269">
        <v>169.86666666666667</v>
      </c>
      <c r="J46" s="269">
        <v>171.83333333333334</v>
      </c>
      <c r="K46" s="268">
        <v>167.9</v>
      </c>
      <c r="L46" s="268">
        <v>163.55000000000001</v>
      </c>
      <c r="M46" s="268">
        <v>115.81259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3395.4</v>
      </c>
      <c r="D47" s="269">
        <v>3414.4166666666665</v>
      </c>
      <c r="E47" s="269">
        <v>3370.083333333333</v>
      </c>
      <c r="F47" s="269">
        <v>3344.7666666666664</v>
      </c>
      <c r="G47" s="269">
        <v>3300.4333333333329</v>
      </c>
      <c r="H47" s="269">
        <v>3439.7333333333331</v>
      </c>
      <c r="I47" s="269">
        <v>3484.0666666666662</v>
      </c>
      <c r="J47" s="269">
        <v>3509.3833333333332</v>
      </c>
      <c r="K47" s="268">
        <v>3458.75</v>
      </c>
      <c r="L47" s="268">
        <v>3389.1</v>
      </c>
      <c r="M47" s="268">
        <v>5.9018199999999998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247.7</v>
      </c>
      <c r="D48" s="269">
        <v>249.4</v>
      </c>
      <c r="E48" s="269">
        <v>243.3</v>
      </c>
      <c r="F48" s="269">
        <v>238.9</v>
      </c>
      <c r="G48" s="269">
        <v>232.8</v>
      </c>
      <c r="H48" s="269">
        <v>253.8</v>
      </c>
      <c r="I48" s="269">
        <v>259.89999999999998</v>
      </c>
      <c r="J48" s="269">
        <v>264.3</v>
      </c>
      <c r="K48" s="268">
        <v>255.5</v>
      </c>
      <c r="L48" s="268">
        <v>245</v>
      </c>
      <c r="M48" s="268">
        <v>8.8882499999999993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3233.3</v>
      </c>
      <c r="D49" s="269">
        <v>3248.9833333333336</v>
      </c>
      <c r="E49" s="269">
        <v>3185.5166666666673</v>
      </c>
      <c r="F49" s="269">
        <v>3137.7333333333336</v>
      </c>
      <c r="G49" s="269">
        <v>3074.2666666666673</v>
      </c>
      <c r="H49" s="269">
        <v>3296.7666666666673</v>
      </c>
      <c r="I49" s="269">
        <v>3360.2333333333336</v>
      </c>
      <c r="J49" s="269">
        <v>3408.0166666666673</v>
      </c>
      <c r="K49" s="268">
        <v>3312.45</v>
      </c>
      <c r="L49" s="268">
        <v>3201.2</v>
      </c>
      <c r="M49" s="268">
        <v>6.5339999999999995E-2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2505.4499999999998</v>
      </c>
      <c r="D50" s="269">
        <v>2485.1666666666665</v>
      </c>
      <c r="E50" s="269">
        <v>2432.3833333333332</v>
      </c>
      <c r="F50" s="269">
        <v>2359.3166666666666</v>
      </c>
      <c r="G50" s="269">
        <v>2306.5333333333333</v>
      </c>
      <c r="H50" s="269">
        <v>2558.2333333333331</v>
      </c>
      <c r="I50" s="269">
        <v>2611.0166666666669</v>
      </c>
      <c r="J50" s="269">
        <v>2684.083333333333</v>
      </c>
      <c r="K50" s="268">
        <v>2537.9499999999998</v>
      </c>
      <c r="L50" s="268">
        <v>2412.1</v>
      </c>
      <c r="M50" s="268">
        <v>11.20523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9564.65</v>
      </c>
      <c r="D51" s="269">
        <v>9563.25</v>
      </c>
      <c r="E51" s="269">
        <v>9411.4</v>
      </c>
      <c r="F51" s="269">
        <v>9258.15</v>
      </c>
      <c r="G51" s="269">
        <v>9106.2999999999993</v>
      </c>
      <c r="H51" s="269">
        <v>9716.5</v>
      </c>
      <c r="I51" s="269">
        <v>9868.3499999999985</v>
      </c>
      <c r="J51" s="269">
        <v>10021.6</v>
      </c>
      <c r="K51" s="268">
        <v>9715.1</v>
      </c>
      <c r="L51" s="268">
        <v>9410</v>
      </c>
      <c r="M51" s="268">
        <v>0.38283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547.15</v>
      </c>
      <c r="D52" s="269">
        <v>548.73333333333335</v>
      </c>
      <c r="E52" s="269">
        <v>540.7166666666667</v>
      </c>
      <c r="F52" s="269">
        <v>534.2833333333333</v>
      </c>
      <c r="G52" s="269">
        <v>526.26666666666665</v>
      </c>
      <c r="H52" s="269">
        <v>555.16666666666674</v>
      </c>
      <c r="I52" s="269">
        <v>563.18333333333339</v>
      </c>
      <c r="J52" s="269">
        <v>569.61666666666679</v>
      </c>
      <c r="K52" s="268">
        <v>556.75</v>
      </c>
      <c r="L52" s="268">
        <v>542.29999999999995</v>
      </c>
      <c r="M52" s="268">
        <v>8.8153600000000001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511</v>
      </c>
      <c r="D53" s="269">
        <v>507.68333333333334</v>
      </c>
      <c r="E53" s="269">
        <v>500.36666666666667</v>
      </c>
      <c r="F53" s="269">
        <v>489.73333333333335</v>
      </c>
      <c r="G53" s="269">
        <v>482.41666666666669</v>
      </c>
      <c r="H53" s="269">
        <v>518.31666666666661</v>
      </c>
      <c r="I53" s="269">
        <v>525.63333333333344</v>
      </c>
      <c r="J53" s="269">
        <v>536.26666666666665</v>
      </c>
      <c r="K53" s="268">
        <v>515</v>
      </c>
      <c r="L53" s="268">
        <v>497.05</v>
      </c>
      <c r="M53" s="268">
        <v>3.80003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4525.8500000000004</v>
      </c>
      <c r="D54" s="269">
        <v>4513.2833333333338</v>
      </c>
      <c r="E54" s="269">
        <v>4487.5666666666675</v>
      </c>
      <c r="F54" s="269">
        <v>4449.2833333333338</v>
      </c>
      <c r="G54" s="269">
        <v>4423.5666666666675</v>
      </c>
      <c r="H54" s="269">
        <v>4551.5666666666675</v>
      </c>
      <c r="I54" s="269">
        <v>4577.2833333333328</v>
      </c>
      <c r="J54" s="269">
        <v>4615.5666666666675</v>
      </c>
      <c r="K54" s="268">
        <v>4539</v>
      </c>
      <c r="L54" s="268">
        <v>4475</v>
      </c>
      <c r="M54" s="268">
        <v>2.2168299999999999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790</v>
      </c>
      <c r="D55" s="269">
        <v>794.7166666666667</v>
      </c>
      <c r="E55" s="269">
        <v>782.93333333333339</v>
      </c>
      <c r="F55" s="269">
        <v>775.86666666666667</v>
      </c>
      <c r="G55" s="269">
        <v>764.08333333333337</v>
      </c>
      <c r="H55" s="269">
        <v>801.78333333333342</v>
      </c>
      <c r="I55" s="269">
        <v>813.56666666666672</v>
      </c>
      <c r="J55" s="269">
        <v>820.63333333333344</v>
      </c>
      <c r="K55" s="268">
        <v>806.5</v>
      </c>
      <c r="L55" s="268">
        <v>787.65</v>
      </c>
      <c r="M55" s="268">
        <v>59.968989999999998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3163.75</v>
      </c>
      <c r="D56" s="269">
        <v>3166.9333333333329</v>
      </c>
      <c r="E56" s="269">
        <v>3131.8166666666657</v>
      </c>
      <c r="F56" s="269">
        <v>3099.8833333333328</v>
      </c>
      <c r="G56" s="269">
        <v>3064.7666666666655</v>
      </c>
      <c r="H56" s="269">
        <v>3198.8666666666659</v>
      </c>
      <c r="I56" s="269">
        <v>3233.9833333333336</v>
      </c>
      <c r="J56" s="269">
        <v>3265.9166666666661</v>
      </c>
      <c r="K56" s="268">
        <v>3202.05</v>
      </c>
      <c r="L56" s="268">
        <v>3135</v>
      </c>
      <c r="M56" s="268">
        <v>0.18715999999999999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668.05</v>
      </c>
      <c r="D57" s="269">
        <v>669.51666666666665</v>
      </c>
      <c r="E57" s="269">
        <v>664.0333333333333</v>
      </c>
      <c r="F57" s="269">
        <v>660.01666666666665</v>
      </c>
      <c r="G57" s="269">
        <v>654.5333333333333</v>
      </c>
      <c r="H57" s="269">
        <v>673.5333333333333</v>
      </c>
      <c r="I57" s="269">
        <v>679.01666666666665</v>
      </c>
      <c r="J57" s="269">
        <v>683.0333333333333</v>
      </c>
      <c r="K57" s="268">
        <v>675</v>
      </c>
      <c r="L57" s="268">
        <v>665.5</v>
      </c>
      <c r="M57" s="268">
        <v>5.28986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3768</v>
      </c>
      <c r="D58" s="269">
        <v>3801.3166666666671</v>
      </c>
      <c r="E58" s="269">
        <v>3718.0333333333342</v>
      </c>
      <c r="F58" s="269">
        <v>3668.0666666666671</v>
      </c>
      <c r="G58" s="269">
        <v>3584.7833333333342</v>
      </c>
      <c r="H58" s="269">
        <v>3851.2833333333342</v>
      </c>
      <c r="I58" s="269">
        <v>3934.5666666666671</v>
      </c>
      <c r="J58" s="269">
        <v>3984.5333333333342</v>
      </c>
      <c r="K58" s="268">
        <v>3884.6</v>
      </c>
      <c r="L58" s="268">
        <v>3751.35</v>
      </c>
      <c r="M58" s="268">
        <v>3.5173700000000001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1180.0999999999999</v>
      </c>
      <c r="D59" s="269">
        <v>1181.8</v>
      </c>
      <c r="E59" s="269">
        <v>1170.5999999999999</v>
      </c>
      <c r="F59" s="269">
        <v>1161.0999999999999</v>
      </c>
      <c r="G59" s="269">
        <v>1149.8999999999999</v>
      </c>
      <c r="H59" s="269">
        <v>1191.3</v>
      </c>
      <c r="I59" s="269">
        <v>1202.5000000000002</v>
      </c>
      <c r="J59" s="269">
        <v>1212</v>
      </c>
      <c r="K59" s="268">
        <v>1193</v>
      </c>
      <c r="L59" s="268">
        <v>1172.3</v>
      </c>
      <c r="M59" s="268">
        <v>0.34587000000000001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7386.3</v>
      </c>
      <c r="D60" s="269">
        <v>7429.6166666666677</v>
      </c>
      <c r="E60" s="269">
        <v>7326.383333333335</v>
      </c>
      <c r="F60" s="269">
        <v>7266.4666666666672</v>
      </c>
      <c r="G60" s="269">
        <v>7163.2333333333345</v>
      </c>
      <c r="H60" s="269">
        <v>7489.5333333333356</v>
      </c>
      <c r="I60" s="269">
        <v>7592.7666666666673</v>
      </c>
      <c r="J60" s="269">
        <v>7652.6833333333361</v>
      </c>
      <c r="K60" s="268">
        <v>7532.85</v>
      </c>
      <c r="L60" s="268">
        <v>7369.7</v>
      </c>
      <c r="M60" s="268">
        <v>7.1741999999999999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1772.2</v>
      </c>
      <c r="D61" s="269">
        <v>1788.7166666666665</v>
      </c>
      <c r="E61" s="269">
        <v>1753.4833333333329</v>
      </c>
      <c r="F61" s="269">
        <v>1734.7666666666664</v>
      </c>
      <c r="G61" s="269">
        <v>1699.5333333333328</v>
      </c>
      <c r="H61" s="269">
        <v>1807.4333333333329</v>
      </c>
      <c r="I61" s="269">
        <v>1842.6666666666665</v>
      </c>
      <c r="J61" s="269">
        <v>1861.383333333333</v>
      </c>
      <c r="K61" s="268">
        <v>1823.95</v>
      </c>
      <c r="L61" s="268">
        <v>1770</v>
      </c>
      <c r="M61" s="268">
        <v>30.519839999999999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7110.6</v>
      </c>
      <c r="D62" s="269">
        <v>7103.3666666666659</v>
      </c>
      <c r="E62" s="269">
        <v>6828.2833333333319</v>
      </c>
      <c r="F62" s="269">
        <v>6545.9666666666662</v>
      </c>
      <c r="G62" s="269">
        <v>6270.8833333333323</v>
      </c>
      <c r="H62" s="269">
        <v>7385.6833333333316</v>
      </c>
      <c r="I62" s="269">
        <v>7660.7666666666655</v>
      </c>
      <c r="J62" s="269">
        <v>7943.0833333333312</v>
      </c>
      <c r="K62" s="268">
        <v>7378.45</v>
      </c>
      <c r="L62" s="268">
        <v>6821.05</v>
      </c>
      <c r="M62" s="268">
        <v>4.2803800000000001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3739.45</v>
      </c>
      <c r="D63" s="269">
        <v>3764.15</v>
      </c>
      <c r="E63" s="269">
        <v>3684.3</v>
      </c>
      <c r="F63" s="269">
        <v>3629.15</v>
      </c>
      <c r="G63" s="269">
        <v>3549.3</v>
      </c>
      <c r="H63" s="269">
        <v>3819.3</v>
      </c>
      <c r="I63" s="269">
        <v>3899.1499999999996</v>
      </c>
      <c r="J63" s="269">
        <v>3954.3</v>
      </c>
      <c r="K63" s="268">
        <v>3844</v>
      </c>
      <c r="L63" s="268">
        <v>3709</v>
      </c>
      <c r="M63" s="268">
        <v>3.11198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2031.45</v>
      </c>
      <c r="D64" s="269">
        <v>1997.45</v>
      </c>
      <c r="E64" s="269">
        <v>1956</v>
      </c>
      <c r="F64" s="269">
        <v>1880.55</v>
      </c>
      <c r="G64" s="269">
        <v>1839.1</v>
      </c>
      <c r="H64" s="269">
        <v>2072.9</v>
      </c>
      <c r="I64" s="269">
        <v>2114.3500000000004</v>
      </c>
      <c r="J64" s="269">
        <v>2189.8000000000002</v>
      </c>
      <c r="K64" s="268">
        <v>2038.9</v>
      </c>
      <c r="L64" s="268">
        <v>1922</v>
      </c>
      <c r="M64" s="268">
        <v>15.17469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374.35</v>
      </c>
      <c r="D65" s="269">
        <v>375</v>
      </c>
      <c r="E65" s="269">
        <v>371</v>
      </c>
      <c r="F65" s="269">
        <v>367.65</v>
      </c>
      <c r="G65" s="269">
        <v>363.65</v>
      </c>
      <c r="H65" s="269">
        <v>378.35</v>
      </c>
      <c r="I65" s="269">
        <v>382.35</v>
      </c>
      <c r="J65" s="269">
        <v>385.70000000000005</v>
      </c>
      <c r="K65" s="268">
        <v>379</v>
      </c>
      <c r="L65" s="268">
        <v>371.65</v>
      </c>
      <c r="M65" s="268">
        <v>16.016210000000001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304.60000000000002</v>
      </c>
      <c r="D66" s="269">
        <v>307.65000000000003</v>
      </c>
      <c r="E66" s="269">
        <v>300.50000000000006</v>
      </c>
      <c r="F66" s="269">
        <v>296.40000000000003</v>
      </c>
      <c r="G66" s="269">
        <v>289.25000000000006</v>
      </c>
      <c r="H66" s="269">
        <v>311.75000000000006</v>
      </c>
      <c r="I66" s="269">
        <v>318.90000000000003</v>
      </c>
      <c r="J66" s="269">
        <v>323.00000000000006</v>
      </c>
      <c r="K66" s="268">
        <v>314.8</v>
      </c>
      <c r="L66" s="268">
        <v>303.55</v>
      </c>
      <c r="M66" s="268">
        <v>199.20339999999999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140.05000000000001</v>
      </c>
      <c r="D67" s="269">
        <v>140.26666666666668</v>
      </c>
      <c r="E67" s="269">
        <v>138.73333333333335</v>
      </c>
      <c r="F67" s="269">
        <v>137.41666666666666</v>
      </c>
      <c r="G67" s="269">
        <v>135.88333333333333</v>
      </c>
      <c r="H67" s="269">
        <v>141.58333333333337</v>
      </c>
      <c r="I67" s="269">
        <v>143.11666666666673</v>
      </c>
      <c r="J67" s="269">
        <v>144.43333333333339</v>
      </c>
      <c r="K67" s="268">
        <v>141.80000000000001</v>
      </c>
      <c r="L67" s="268">
        <v>138.94999999999999</v>
      </c>
      <c r="M67" s="268">
        <v>157.80850000000001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53</v>
      </c>
      <c r="D68" s="269">
        <v>53.35</v>
      </c>
      <c r="E68" s="269">
        <v>52.25</v>
      </c>
      <c r="F68" s="269">
        <v>51.5</v>
      </c>
      <c r="G68" s="269">
        <v>50.4</v>
      </c>
      <c r="H68" s="269">
        <v>54.1</v>
      </c>
      <c r="I68" s="269">
        <v>55.20000000000001</v>
      </c>
      <c r="J68" s="269">
        <v>55.95</v>
      </c>
      <c r="K68" s="268">
        <v>54.45</v>
      </c>
      <c r="L68" s="268">
        <v>52.6</v>
      </c>
      <c r="M68" s="268">
        <v>55.3446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19.600000000000001</v>
      </c>
      <c r="D69" s="269">
        <v>19.783333333333335</v>
      </c>
      <c r="E69" s="269">
        <v>19.31666666666667</v>
      </c>
      <c r="F69" s="269">
        <v>19.033333333333335</v>
      </c>
      <c r="G69" s="269">
        <v>18.56666666666667</v>
      </c>
      <c r="H69" s="269">
        <v>20.06666666666667</v>
      </c>
      <c r="I69" s="269">
        <v>20.533333333333331</v>
      </c>
      <c r="J69" s="269">
        <v>20.81666666666667</v>
      </c>
      <c r="K69" s="268">
        <v>20.25</v>
      </c>
      <c r="L69" s="268">
        <v>19.5</v>
      </c>
      <c r="M69" s="268">
        <v>93.077780000000004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1888.9</v>
      </c>
      <c r="D70" s="269">
        <v>1897.7</v>
      </c>
      <c r="E70" s="269">
        <v>1872.3000000000002</v>
      </c>
      <c r="F70" s="269">
        <v>1855.7</v>
      </c>
      <c r="G70" s="269">
        <v>1830.3000000000002</v>
      </c>
      <c r="H70" s="269">
        <v>1914.3000000000002</v>
      </c>
      <c r="I70" s="269">
        <v>1939.7000000000003</v>
      </c>
      <c r="J70" s="269">
        <v>1956.3000000000002</v>
      </c>
      <c r="K70" s="268">
        <v>1923.1</v>
      </c>
      <c r="L70" s="268">
        <v>1881.1</v>
      </c>
      <c r="M70" s="268">
        <v>2.6953399999999998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5139</v>
      </c>
      <c r="D71" s="269">
        <v>5162.666666666667</v>
      </c>
      <c r="E71" s="269">
        <v>5096.3833333333341</v>
      </c>
      <c r="F71" s="269">
        <v>5053.7666666666673</v>
      </c>
      <c r="G71" s="269">
        <v>4987.4833333333345</v>
      </c>
      <c r="H71" s="269">
        <v>5205.2833333333338</v>
      </c>
      <c r="I71" s="269">
        <v>5271.5666666666666</v>
      </c>
      <c r="J71" s="269">
        <v>5314.1833333333334</v>
      </c>
      <c r="K71" s="268">
        <v>5228.95</v>
      </c>
      <c r="L71" s="268">
        <v>5120.05</v>
      </c>
      <c r="M71" s="268">
        <v>4.3150000000000001E-2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654.85</v>
      </c>
      <c r="D72" s="269">
        <v>656.81666666666661</v>
      </c>
      <c r="E72" s="269">
        <v>649.13333333333321</v>
      </c>
      <c r="F72" s="269">
        <v>643.41666666666663</v>
      </c>
      <c r="G72" s="269">
        <v>635.73333333333323</v>
      </c>
      <c r="H72" s="269">
        <v>662.53333333333319</v>
      </c>
      <c r="I72" s="269">
        <v>670.21666666666658</v>
      </c>
      <c r="J72" s="269">
        <v>675.93333333333317</v>
      </c>
      <c r="K72" s="268">
        <v>664.5</v>
      </c>
      <c r="L72" s="268">
        <v>651.1</v>
      </c>
      <c r="M72" s="268">
        <v>7.7471399999999999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869.35</v>
      </c>
      <c r="D73" s="269">
        <v>874.15</v>
      </c>
      <c r="E73" s="269">
        <v>855.3</v>
      </c>
      <c r="F73" s="269">
        <v>841.25</v>
      </c>
      <c r="G73" s="269">
        <v>822.4</v>
      </c>
      <c r="H73" s="269">
        <v>888.19999999999993</v>
      </c>
      <c r="I73" s="269">
        <v>907.05000000000007</v>
      </c>
      <c r="J73" s="269">
        <v>921.09999999999991</v>
      </c>
      <c r="K73" s="268">
        <v>893</v>
      </c>
      <c r="L73" s="268">
        <v>860.1</v>
      </c>
      <c r="M73" s="268">
        <v>16.004439999999999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111.1</v>
      </c>
      <c r="D74" s="269">
        <v>111.45</v>
      </c>
      <c r="E74" s="269">
        <v>108.25</v>
      </c>
      <c r="F74" s="269">
        <v>105.39999999999999</v>
      </c>
      <c r="G74" s="269">
        <v>102.19999999999999</v>
      </c>
      <c r="H74" s="269">
        <v>114.30000000000001</v>
      </c>
      <c r="I74" s="269">
        <v>117.50000000000003</v>
      </c>
      <c r="J74" s="269">
        <v>120.35000000000002</v>
      </c>
      <c r="K74" s="268">
        <v>114.65</v>
      </c>
      <c r="L74" s="268">
        <v>108.6</v>
      </c>
      <c r="M74" s="268">
        <v>255.52945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784.75</v>
      </c>
      <c r="D75" s="269">
        <v>782.31666666666661</v>
      </c>
      <c r="E75" s="269">
        <v>775.83333333333326</v>
      </c>
      <c r="F75" s="269">
        <v>766.91666666666663</v>
      </c>
      <c r="G75" s="269">
        <v>760.43333333333328</v>
      </c>
      <c r="H75" s="269">
        <v>791.23333333333323</v>
      </c>
      <c r="I75" s="269">
        <v>797.71666666666658</v>
      </c>
      <c r="J75" s="269">
        <v>806.63333333333321</v>
      </c>
      <c r="K75" s="268">
        <v>788.8</v>
      </c>
      <c r="L75" s="268">
        <v>773.4</v>
      </c>
      <c r="M75" s="268">
        <v>6.3975099999999996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61.7</v>
      </c>
      <c r="D76" s="269">
        <v>62.1</v>
      </c>
      <c r="E76" s="269">
        <v>60.95</v>
      </c>
      <c r="F76" s="269">
        <v>60.2</v>
      </c>
      <c r="G76" s="269">
        <v>59.050000000000004</v>
      </c>
      <c r="H76" s="269">
        <v>62.85</v>
      </c>
      <c r="I76" s="269">
        <v>63.999999999999993</v>
      </c>
      <c r="J76" s="269">
        <v>64.75</v>
      </c>
      <c r="K76" s="268">
        <v>63.25</v>
      </c>
      <c r="L76" s="268">
        <v>61.35</v>
      </c>
      <c r="M76" s="268">
        <v>198.45442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331.4</v>
      </c>
      <c r="D77" s="269">
        <v>333.58333333333331</v>
      </c>
      <c r="E77" s="269">
        <v>328.16666666666663</v>
      </c>
      <c r="F77" s="269">
        <v>324.93333333333334</v>
      </c>
      <c r="G77" s="269">
        <v>319.51666666666665</v>
      </c>
      <c r="H77" s="269">
        <v>336.81666666666661</v>
      </c>
      <c r="I77" s="269">
        <v>342.23333333333323</v>
      </c>
      <c r="J77" s="269">
        <v>345.46666666666658</v>
      </c>
      <c r="K77" s="268">
        <v>339</v>
      </c>
      <c r="L77" s="268">
        <v>330.35</v>
      </c>
      <c r="M77" s="268">
        <v>24.966190000000001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785.1</v>
      </c>
      <c r="D78" s="269">
        <v>785.91666666666663</v>
      </c>
      <c r="E78" s="269">
        <v>781.18333333333328</v>
      </c>
      <c r="F78" s="269">
        <v>777.26666666666665</v>
      </c>
      <c r="G78" s="269">
        <v>772.5333333333333</v>
      </c>
      <c r="H78" s="269">
        <v>789.83333333333326</v>
      </c>
      <c r="I78" s="269">
        <v>794.56666666666661</v>
      </c>
      <c r="J78" s="269">
        <v>798.48333333333323</v>
      </c>
      <c r="K78" s="268">
        <v>790.65</v>
      </c>
      <c r="L78" s="268">
        <v>782</v>
      </c>
      <c r="M78" s="268">
        <v>54.853099999999998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299.45</v>
      </c>
      <c r="D79" s="269">
        <v>301.21666666666664</v>
      </c>
      <c r="E79" s="269">
        <v>295.2833333333333</v>
      </c>
      <c r="F79" s="269">
        <v>291.11666666666667</v>
      </c>
      <c r="G79" s="269">
        <v>285.18333333333334</v>
      </c>
      <c r="H79" s="269">
        <v>305.38333333333327</v>
      </c>
      <c r="I79" s="269">
        <v>311.31666666666655</v>
      </c>
      <c r="J79" s="269">
        <v>315.48333333333323</v>
      </c>
      <c r="K79" s="268">
        <v>307.14999999999998</v>
      </c>
      <c r="L79" s="268">
        <v>297.05</v>
      </c>
      <c r="M79" s="268">
        <v>23.40192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1110.05</v>
      </c>
      <c r="D80" s="269">
        <v>1113.75</v>
      </c>
      <c r="E80" s="269">
        <v>1098.5</v>
      </c>
      <c r="F80" s="269">
        <v>1086.95</v>
      </c>
      <c r="G80" s="269">
        <v>1071.7</v>
      </c>
      <c r="H80" s="269">
        <v>1125.3</v>
      </c>
      <c r="I80" s="269">
        <v>1140.55</v>
      </c>
      <c r="J80" s="269">
        <v>1152.0999999999999</v>
      </c>
      <c r="K80" s="268">
        <v>1129</v>
      </c>
      <c r="L80" s="268">
        <v>1102.2</v>
      </c>
      <c r="M80" s="268">
        <v>1.91692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319.2</v>
      </c>
      <c r="D81" s="269">
        <v>321.81666666666666</v>
      </c>
      <c r="E81" s="269">
        <v>315.63333333333333</v>
      </c>
      <c r="F81" s="269">
        <v>312.06666666666666</v>
      </c>
      <c r="G81" s="269">
        <v>305.88333333333333</v>
      </c>
      <c r="H81" s="269">
        <v>325.38333333333333</v>
      </c>
      <c r="I81" s="269">
        <v>331.56666666666661</v>
      </c>
      <c r="J81" s="269">
        <v>335.13333333333333</v>
      </c>
      <c r="K81" s="268">
        <v>328</v>
      </c>
      <c r="L81" s="268">
        <v>318.25</v>
      </c>
      <c r="M81" s="268">
        <v>18.059719999999999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8616.2000000000007</v>
      </c>
      <c r="D82" s="269">
        <v>8578.8333333333339</v>
      </c>
      <c r="E82" s="269">
        <v>8392.6666666666679</v>
      </c>
      <c r="F82" s="269">
        <v>8169.1333333333332</v>
      </c>
      <c r="G82" s="269">
        <v>7982.9666666666672</v>
      </c>
      <c r="H82" s="269">
        <v>8802.3666666666686</v>
      </c>
      <c r="I82" s="269">
        <v>8988.5333333333365</v>
      </c>
      <c r="J82" s="269">
        <v>9212.0666666666693</v>
      </c>
      <c r="K82" s="268">
        <v>8765</v>
      </c>
      <c r="L82" s="268">
        <v>8355.2999999999993</v>
      </c>
      <c r="M82" s="268">
        <v>0.53747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1134.45</v>
      </c>
      <c r="D83" s="269">
        <v>1137.4000000000001</v>
      </c>
      <c r="E83" s="269">
        <v>1124.9000000000001</v>
      </c>
      <c r="F83" s="269">
        <v>1115.3499999999999</v>
      </c>
      <c r="G83" s="269">
        <v>1102.8499999999999</v>
      </c>
      <c r="H83" s="269">
        <v>1146.9500000000003</v>
      </c>
      <c r="I83" s="269">
        <v>1159.4500000000003</v>
      </c>
      <c r="J83" s="269">
        <v>1169.0000000000005</v>
      </c>
      <c r="K83" s="268">
        <v>1149.9000000000001</v>
      </c>
      <c r="L83" s="268">
        <v>1127.8499999999999</v>
      </c>
      <c r="M83" s="268">
        <v>0.41720000000000002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1008.15</v>
      </c>
      <c r="D84" s="269">
        <v>1007.8166666666666</v>
      </c>
      <c r="E84" s="269">
        <v>974.7833333333333</v>
      </c>
      <c r="F84" s="269">
        <v>941.41666666666674</v>
      </c>
      <c r="G84" s="269">
        <v>908.38333333333344</v>
      </c>
      <c r="H84" s="269">
        <v>1041.1833333333332</v>
      </c>
      <c r="I84" s="269">
        <v>1074.2166666666665</v>
      </c>
      <c r="J84" s="269">
        <v>1107.583333333333</v>
      </c>
      <c r="K84" s="268">
        <v>1040.8499999999999</v>
      </c>
      <c r="L84" s="268">
        <v>974.45</v>
      </c>
      <c r="M84" s="268">
        <v>5.1341200000000002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565.75</v>
      </c>
      <c r="D85" s="269">
        <v>570.91666666666663</v>
      </c>
      <c r="E85" s="269">
        <v>559.83333333333326</v>
      </c>
      <c r="F85" s="269">
        <v>553.91666666666663</v>
      </c>
      <c r="G85" s="269">
        <v>542.83333333333326</v>
      </c>
      <c r="H85" s="269">
        <v>576.83333333333326</v>
      </c>
      <c r="I85" s="269">
        <v>587.91666666666652</v>
      </c>
      <c r="J85" s="269">
        <v>593.83333333333326</v>
      </c>
      <c r="K85" s="268">
        <v>582</v>
      </c>
      <c r="L85" s="268">
        <v>565</v>
      </c>
      <c r="M85" s="268">
        <v>2.2668400000000002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17341.599999999999</v>
      </c>
      <c r="D86" s="269">
        <v>17438.833333333332</v>
      </c>
      <c r="E86" s="269">
        <v>17189.316666666666</v>
      </c>
      <c r="F86" s="269">
        <v>17037.033333333333</v>
      </c>
      <c r="G86" s="269">
        <v>16787.516666666666</v>
      </c>
      <c r="H86" s="269">
        <v>17591.116666666665</v>
      </c>
      <c r="I86" s="269">
        <v>17840.633333333335</v>
      </c>
      <c r="J86" s="269">
        <v>17992.916666666664</v>
      </c>
      <c r="K86" s="268">
        <v>17688.349999999999</v>
      </c>
      <c r="L86" s="268">
        <v>17286.55</v>
      </c>
      <c r="M86" s="268">
        <v>0.20307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569.04999999999995</v>
      </c>
      <c r="D87" s="269">
        <v>572.31666666666661</v>
      </c>
      <c r="E87" s="269">
        <v>560.83333333333326</v>
      </c>
      <c r="F87" s="269">
        <v>552.61666666666667</v>
      </c>
      <c r="G87" s="269">
        <v>541.13333333333333</v>
      </c>
      <c r="H87" s="269">
        <v>580.53333333333319</v>
      </c>
      <c r="I87" s="269">
        <v>592.01666666666654</v>
      </c>
      <c r="J87" s="269">
        <v>600.23333333333312</v>
      </c>
      <c r="K87" s="268">
        <v>583.79999999999995</v>
      </c>
      <c r="L87" s="268">
        <v>564.1</v>
      </c>
      <c r="M87" s="268">
        <v>2.93588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39.75</v>
      </c>
      <c r="D88" s="269">
        <v>40.216666666666669</v>
      </c>
      <c r="E88" s="269">
        <v>39.13333333333334</v>
      </c>
      <c r="F88" s="269">
        <v>38.516666666666673</v>
      </c>
      <c r="G88" s="269">
        <v>37.433333333333344</v>
      </c>
      <c r="H88" s="269">
        <v>40.833333333333336</v>
      </c>
      <c r="I88" s="269">
        <v>41.916666666666664</v>
      </c>
      <c r="J88" s="269">
        <v>42.533333333333331</v>
      </c>
      <c r="K88" s="268">
        <v>41.3</v>
      </c>
      <c r="L88" s="268">
        <v>39.6</v>
      </c>
      <c r="M88" s="268">
        <v>66.104590000000002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3721.55</v>
      </c>
      <c r="D89" s="269">
        <v>3741.2000000000003</v>
      </c>
      <c r="E89" s="269">
        <v>3693.4000000000005</v>
      </c>
      <c r="F89" s="269">
        <v>3665.2500000000005</v>
      </c>
      <c r="G89" s="269">
        <v>3617.4500000000007</v>
      </c>
      <c r="H89" s="269">
        <v>3769.3500000000004</v>
      </c>
      <c r="I89" s="269">
        <v>3817.1500000000005</v>
      </c>
      <c r="J89" s="269">
        <v>3845.3</v>
      </c>
      <c r="K89" s="268">
        <v>3789</v>
      </c>
      <c r="L89" s="268">
        <v>3713.05</v>
      </c>
      <c r="M89" s="268">
        <v>3.1146199999999999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1387.65</v>
      </c>
      <c r="D90" s="269">
        <v>1389.0333333333335</v>
      </c>
      <c r="E90" s="269">
        <v>1371.0666666666671</v>
      </c>
      <c r="F90" s="269">
        <v>1354.4833333333336</v>
      </c>
      <c r="G90" s="269">
        <v>1336.5166666666671</v>
      </c>
      <c r="H90" s="269">
        <v>1405.616666666667</v>
      </c>
      <c r="I90" s="269">
        <v>1423.5833333333337</v>
      </c>
      <c r="J90" s="269">
        <v>1440.166666666667</v>
      </c>
      <c r="K90" s="268">
        <v>1407</v>
      </c>
      <c r="L90" s="268">
        <v>1372.45</v>
      </c>
      <c r="M90" s="268">
        <v>0.84599000000000002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520.75</v>
      </c>
      <c r="D91" s="269">
        <v>517.01666666666665</v>
      </c>
      <c r="E91" s="269">
        <v>510.0333333333333</v>
      </c>
      <c r="F91" s="269">
        <v>499.31666666666666</v>
      </c>
      <c r="G91" s="269">
        <v>492.33333333333331</v>
      </c>
      <c r="H91" s="269">
        <v>527.73333333333335</v>
      </c>
      <c r="I91" s="269">
        <v>534.7166666666667</v>
      </c>
      <c r="J91" s="269">
        <v>545.43333333333328</v>
      </c>
      <c r="K91" s="268">
        <v>524</v>
      </c>
      <c r="L91" s="268">
        <v>506.3</v>
      </c>
      <c r="M91" s="268">
        <v>2.6686399999999999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83.3</v>
      </c>
      <c r="D92" s="269">
        <v>83.466666666666654</v>
      </c>
      <c r="E92" s="269">
        <v>82.133333333333312</v>
      </c>
      <c r="F92" s="269">
        <v>80.966666666666654</v>
      </c>
      <c r="G92" s="269">
        <v>79.633333333333312</v>
      </c>
      <c r="H92" s="269">
        <v>84.633333333333312</v>
      </c>
      <c r="I92" s="269">
        <v>85.966666666666654</v>
      </c>
      <c r="J92" s="269">
        <v>87.133333333333312</v>
      </c>
      <c r="K92" s="268">
        <v>84.8</v>
      </c>
      <c r="L92" s="268">
        <v>82.3</v>
      </c>
      <c r="M92" s="268">
        <v>21.774159999999998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237.65</v>
      </c>
      <c r="D93" s="269">
        <v>237.21666666666667</v>
      </c>
      <c r="E93" s="269">
        <v>234.93333333333334</v>
      </c>
      <c r="F93" s="269">
        <v>232.21666666666667</v>
      </c>
      <c r="G93" s="269">
        <v>229.93333333333334</v>
      </c>
      <c r="H93" s="269">
        <v>239.93333333333334</v>
      </c>
      <c r="I93" s="269">
        <v>242.2166666666667</v>
      </c>
      <c r="J93" s="269">
        <v>244.93333333333334</v>
      </c>
      <c r="K93" s="268">
        <v>239.5</v>
      </c>
      <c r="L93" s="268">
        <v>234.5</v>
      </c>
      <c r="M93" s="268">
        <v>30.06418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3203.3</v>
      </c>
      <c r="D94" s="269">
        <v>3207.6</v>
      </c>
      <c r="E94" s="269">
        <v>3187.7</v>
      </c>
      <c r="F94" s="269">
        <v>3172.1</v>
      </c>
      <c r="G94" s="269">
        <v>3152.2</v>
      </c>
      <c r="H94" s="269">
        <v>3223.2</v>
      </c>
      <c r="I94" s="269">
        <v>3243.1000000000004</v>
      </c>
      <c r="J94" s="269">
        <v>3258.7</v>
      </c>
      <c r="K94" s="268">
        <v>3227.5</v>
      </c>
      <c r="L94" s="268">
        <v>3192</v>
      </c>
      <c r="M94" s="268">
        <v>0.18836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229.2</v>
      </c>
      <c r="D95" s="269">
        <v>228.63333333333333</v>
      </c>
      <c r="E95" s="269">
        <v>226.26666666666665</v>
      </c>
      <c r="F95" s="269">
        <v>223.33333333333331</v>
      </c>
      <c r="G95" s="269">
        <v>220.96666666666664</v>
      </c>
      <c r="H95" s="269">
        <v>231.56666666666666</v>
      </c>
      <c r="I95" s="269">
        <v>233.93333333333334</v>
      </c>
      <c r="J95" s="269">
        <v>236.86666666666667</v>
      </c>
      <c r="K95" s="268">
        <v>231</v>
      </c>
      <c r="L95" s="268">
        <v>225.7</v>
      </c>
      <c r="M95" s="268">
        <v>5.0302100000000003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664.35</v>
      </c>
      <c r="D96" s="269">
        <v>664.4666666666667</v>
      </c>
      <c r="E96" s="269">
        <v>650.88333333333344</v>
      </c>
      <c r="F96" s="269">
        <v>637.41666666666674</v>
      </c>
      <c r="G96" s="269">
        <v>623.83333333333348</v>
      </c>
      <c r="H96" s="269">
        <v>677.93333333333339</v>
      </c>
      <c r="I96" s="269">
        <v>691.51666666666665</v>
      </c>
      <c r="J96" s="269">
        <v>704.98333333333335</v>
      </c>
      <c r="K96" s="268">
        <v>678.05</v>
      </c>
      <c r="L96" s="268">
        <v>651</v>
      </c>
      <c r="M96" s="268">
        <v>9.3103099999999994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252.45</v>
      </c>
      <c r="D97" s="269">
        <v>253.61666666666665</v>
      </c>
      <c r="E97" s="269">
        <v>249.58333333333331</v>
      </c>
      <c r="F97" s="269">
        <v>246.71666666666667</v>
      </c>
      <c r="G97" s="269">
        <v>242.68333333333334</v>
      </c>
      <c r="H97" s="269">
        <v>256.48333333333329</v>
      </c>
      <c r="I97" s="269">
        <v>260.51666666666665</v>
      </c>
      <c r="J97" s="269">
        <v>263.38333333333327</v>
      </c>
      <c r="K97" s="268">
        <v>257.64999999999998</v>
      </c>
      <c r="L97" s="268">
        <v>250.75</v>
      </c>
      <c r="M97" s="268">
        <v>83.22148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754.7</v>
      </c>
      <c r="D98" s="269">
        <v>759.56666666666661</v>
      </c>
      <c r="E98" s="269">
        <v>748.13333333333321</v>
      </c>
      <c r="F98" s="269">
        <v>741.56666666666661</v>
      </c>
      <c r="G98" s="269">
        <v>730.13333333333321</v>
      </c>
      <c r="H98" s="269">
        <v>766.13333333333321</v>
      </c>
      <c r="I98" s="269">
        <v>777.56666666666661</v>
      </c>
      <c r="J98" s="269">
        <v>784.13333333333321</v>
      </c>
      <c r="K98" s="268">
        <v>771</v>
      </c>
      <c r="L98" s="268">
        <v>753</v>
      </c>
      <c r="M98" s="268">
        <v>0.48111999999999999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724.35</v>
      </c>
      <c r="D99" s="269">
        <v>725.43333333333339</v>
      </c>
      <c r="E99" s="269">
        <v>721.91666666666674</v>
      </c>
      <c r="F99" s="269">
        <v>719.48333333333335</v>
      </c>
      <c r="G99" s="269">
        <v>715.9666666666667</v>
      </c>
      <c r="H99" s="269">
        <v>727.86666666666679</v>
      </c>
      <c r="I99" s="269">
        <v>731.38333333333344</v>
      </c>
      <c r="J99" s="269">
        <v>733.81666666666683</v>
      </c>
      <c r="K99" s="268">
        <v>728.95</v>
      </c>
      <c r="L99" s="268">
        <v>723</v>
      </c>
      <c r="M99" s="268">
        <v>0.95047999999999999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925.55</v>
      </c>
      <c r="D100" s="269">
        <v>924.48333333333323</v>
      </c>
      <c r="E100" s="269">
        <v>913.01666666666642</v>
      </c>
      <c r="F100" s="269">
        <v>900.48333333333323</v>
      </c>
      <c r="G100" s="269">
        <v>889.01666666666642</v>
      </c>
      <c r="H100" s="269">
        <v>937.01666666666642</v>
      </c>
      <c r="I100" s="269">
        <v>948.48333333333335</v>
      </c>
      <c r="J100" s="269">
        <v>961.01666666666642</v>
      </c>
      <c r="K100" s="268">
        <v>935.95</v>
      </c>
      <c r="L100" s="268">
        <v>911.95</v>
      </c>
      <c r="M100" s="268">
        <v>0.91422999999999999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117.9</v>
      </c>
      <c r="D101" s="269">
        <v>118.66666666666667</v>
      </c>
      <c r="E101" s="269">
        <v>116.73333333333335</v>
      </c>
      <c r="F101" s="269">
        <v>115.56666666666668</v>
      </c>
      <c r="G101" s="269">
        <v>113.63333333333335</v>
      </c>
      <c r="H101" s="269">
        <v>119.83333333333334</v>
      </c>
      <c r="I101" s="269">
        <v>121.76666666666665</v>
      </c>
      <c r="J101" s="269">
        <v>122.93333333333334</v>
      </c>
      <c r="K101" s="268">
        <v>120.6</v>
      </c>
      <c r="L101" s="268">
        <v>117.5</v>
      </c>
      <c r="M101" s="268">
        <v>20.618110000000001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1661.6</v>
      </c>
      <c r="D102" s="269">
        <v>1570.7333333333333</v>
      </c>
      <c r="E102" s="269">
        <v>1479.8666666666668</v>
      </c>
      <c r="F102" s="269">
        <v>1298.1333333333334</v>
      </c>
      <c r="G102" s="269">
        <v>1207.2666666666669</v>
      </c>
      <c r="H102" s="269">
        <v>1752.4666666666667</v>
      </c>
      <c r="I102" s="269">
        <v>1843.333333333333</v>
      </c>
      <c r="J102" s="269">
        <v>2025.0666666666666</v>
      </c>
      <c r="K102" s="268">
        <v>1661.6</v>
      </c>
      <c r="L102" s="268">
        <v>1389</v>
      </c>
      <c r="M102" s="268">
        <v>20.296869999999998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21.15</v>
      </c>
      <c r="D103" s="269">
        <v>21.366666666666664</v>
      </c>
      <c r="E103" s="269">
        <v>20.783333333333328</v>
      </c>
      <c r="F103" s="269">
        <v>20.416666666666664</v>
      </c>
      <c r="G103" s="269">
        <v>19.833333333333329</v>
      </c>
      <c r="H103" s="269">
        <v>21.733333333333327</v>
      </c>
      <c r="I103" s="269">
        <v>22.316666666666663</v>
      </c>
      <c r="J103" s="269">
        <v>22.683333333333326</v>
      </c>
      <c r="K103" s="268">
        <v>21.95</v>
      </c>
      <c r="L103" s="268">
        <v>21</v>
      </c>
      <c r="M103" s="268">
        <v>89.74118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1358.75</v>
      </c>
      <c r="D104" s="269">
        <v>1367.1666666666667</v>
      </c>
      <c r="E104" s="269">
        <v>1342.6333333333334</v>
      </c>
      <c r="F104" s="269">
        <v>1326.5166666666667</v>
      </c>
      <c r="G104" s="269">
        <v>1301.9833333333333</v>
      </c>
      <c r="H104" s="269">
        <v>1383.2833333333335</v>
      </c>
      <c r="I104" s="269">
        <v>1407.8166666666668</v>
      </c>
      <c r="J104" s="269">
        <v>1423.9333333333336</v>
      </c>
      <c r="K104" s="268">
        <v>1391.7</v>
      </c>
      <c r="L104" s="268">
        <v>1351.05</v>
      </c>
      <c r="M104" s="268">
        <v>6.0555000000000003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679.3</v>
      </c>
      <c r="D105" s="269">
        <v>687.26666666666677</v>
      </c>
      <c r="E105" s="269">
        <v>670.03333333333353</v>
      </c>
      <c r="F105" s="269">
        <v>660.76666666666677</v>
      </c>
      <c r="G105" s="269">
        <v>643.53333333333353</v>
      </c>
      <c r="H105" s="269">
        <v>696.53333333333353</v>
      </c>
      <c r="I105" s="269">
        <v>713.76666666666688</v>
      </c>
      <c r="J105" s="269">
        <v>723.03333333333353</v>
      </c>
      <c r="K105" s="268">
        <v>704.5</v>
      </c>
      <c r="L105" s="268">
        <v>678</v>
      </c>
      <c r="M105" s="268">
        <v>2.4022299999999999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894.1</v>
      </c>
      <c r="D106" s="269">
        <v>899.4666666666667</v>
      </c>
      <c r="E106" s="269">
        <v>875.63333333333344</v>
      </c>
      <c r="F106" s="269">
        <v>857.16666666666674</v>
      </c>
      <c r="G106" s="269">
        <v>833.33333333333348</v>
      </c>
      <c r="H106" s="269">
        <v>917.93333333333339</v>
      </c>
      <c r="I106" s="269">
        <v>941.76666666666665</v>
      </c>
      <c r="J106" s="269">
        <v>960.23333333333335</v>
      </c>
      <c r="K106" s="268">
        <v>923.3</v>
      </c>
      <c r="L106" s="268">
        <v>881</v>
      </c>
      <c r="M106" s="268">
        <v>1.7539499999999999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5771.9</v>
      </c>
      <c r="D107" s="269">
        <v>5774.3</v>
      </c>
      <c r="E107" s="269">
        <v>5673.6</v>
      </c>
      <c r="F107" s="269">
        <v>5575.3</v>
      </c>
      <c r="G107" s="269">
        <v>5474.6</v>
      </c>
      <c r="H107" s="269">
        <v>5872.6</v>
      </c>
      <c r="I107" s="269">
        <v>5973.2999999999993</v>
      </c>
      <c r="J107" s="269">
        <v>6071.6</v>
      </c>
      <c r="K107" s="268">
        <v>5875</v>
      </c>
      <c r="L107" s="268">
        <v>5676</v>
      </c>
      <c r="M107" s="268">
        <v>0.17763000000000001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348.9</v>
      </c>
      <c r="D108" s="269">
        <v>347.13333333333338</v>
      </c>
      <c r="E108" s="269">
        <v>337.26666666666677</v>
      </c>
      <c r="F108" s="269">
        <v>325.63333333333338</v>
      </c>
      <c r="G108" s="269">
        <v>315.76666666666677</v>
      </c>
      <c r="H108" s="269">
        <v>358.76666666666677</v>
      </c>
      <c r="I108" s="269">
        <v>368.63333333333344</v>
      </c>
      <c r="J108" s="269">
        <v>380.26666666666677</v>
      </c>
      <c r="K108" s="268">
        <v>357</v>
      </c>
      <c r="L108" s="268">
        <v>335.5</v>
      </c>
      <c r="M108" s="268">
        <v>8.6397200000000005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354.35</v>
      </c>
      <c r="D109" s="269">
        <v>355.0333333333333</v>
      </c>
      <c r="E109" s="269">
        <v>349.21666666666658</v>
      </c>
      <c r="F109" s="269">
        <v>344.08333333333326</v>
      </c>
      <c r="G109" s="269">
        <v>338.26666666666654</v>
      </c>
      <c r="H109" s="269">
        <v>360.16666666666663</v>
      </c>
      <c r="I109" s="269">
        <v>365.98333333333335</v>
      </c>
      <c r="J109" s="269">
        <v>371.11666666666667</v>
      </c>
      <c r="K109" s="268">
        <v>360.85</v>
      </c>
      <c r="L109" s="268">
        <v>349.9</v>
      </c>
      <c r="M109" s="268">
        <v>16.913699999999999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428.85</v>
      </c>
      <c r="D110" s="269">
        <v>429.93333333333334</v>
      </c>
      <c r="E110" s="269">
        <v>424.41666666666669</v>
      </c>
      <c r="F110" s="269">
        <v>419.98333333333335</v>
      </c>
      <c r="G110" s="269">
        <v>414.4666666666667</v>
      </c>
      <c r="H110" s="269">
        <v>434.36666666666667</v>
      </c>
      <c r="I110" s="269">
        <v>439.88333333333333</v>
      </c>
      <c r="J110" s="269">
        <v>444.31666666666666</v>
      </c>
      <c r="K110" s="268">
        <v>435.45</v>
      </c>
      <c r="L110" s="268">
        <v>425.5</v>
      </c>
      <c r="M110" s="268">
        <v>0.99475000000000002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682.1</v>
      </c>
      <c r="D111" s="269">
        <v>685.01666666666677</v>
      </c>
      <c r="E111" s="269">
        <v>673.03333333333353</v>
      </c>
      <c r="F111" s="269">
        <v>663.96666666666681</v>
      </c>
      <c r="G111" s="269">
        <v>651.98333333333358</v>
      </c>
      <c r="H111" s="269">
        <v>694.08333333333348</v>
      </c>
      <c r="I111" s="269">
        <v>706.06666666666683</v>
      </c>
      <c r="J111" s="269">
        <v>715.13333333333344</v>
      </c>
      <c r="K111" s="268">
        <v>697</v>
      </c>
      <c r="L111" s="268">
        <v>675.95</v>
      </c>
      <c r="M111" s="268">
        <v>1.1190500000000001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792.8</v>
      </c>
      <c r="D112" s="269">
        <v>797.38333333333321</v>
      </c>
      <c r="E112" s="269">
        <v>782.86666666666645</v>
      </c>
      <c r="F112" s="269">
        <v>772.93333333333328</v>
      </c>
      <c r="G112" s="269">
        <v>758.41666666666652</v>
      </c>
      <c r="H112" s="269">
        <v>807.31666666666638</v>
      </c>
      <c r="I112" s="269">
        <v>821.83333333333326</v>
      </c>
      <c r="J112" s="269">
        <v>831.76666666666631</v>
      </c>
      <c r="K112" s="268">
        <v>811.9</v>
      </c>
      <c r="L112" s="268">
        <v>787.45</v>
      </c>
      <c r="M112" s="268">
        <v>9.0964700000000001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1033.3</v>
      </c>
      <c r="D113" s="269">
        <v>1041.5833333333333</v>
      </c>
      <c r="E113" s="269">
        <v>1020.2166666666665</v>
      </c>
      <c r="F113" s="269">
        <v>1007.1333333333332</v>
      </c>
      <c r="G113" s="269">
        <v>985.76666666666642</v>
      </c>
      <c r="H113" s="269">
        <v>1054.6666666666665</v>
      </c>
      <c r="I113" s="269">
        <v>1076.0333333333333</v>
      </c>
      <c r="J113" s="269">
        <v>1089.1166666666666</v>
      </c>
      <c r="K113" s="268">
        <v>1062.95</v>
      </c>
      <c r="L113" s="268">
        <v>1028.5</v>
      </c>
      <c r="M113" s="268">
        <v>9.2724399999999996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182.75</v>
      </c>
      <c r="D114" s="269">
        <v>184.45000000000002</v>
      </c>
      <c r="E114" s="269">
        <v>180.45000000000005</v>
      </c>
      <c r="F114" s="269">
        <v>178.15000000000003</v>
      </c>
      <c r="G114" s="269">
        <v>174.15000000000006</v>
      </c>
      <c r="H114" s="269">
        <v>186.75000000000003</v>
      </c>
      <c r="I114" s="269">
        <v>190.74999999999997</v>
      </c>
      <c r="J114" s="269">
        <v>193.05</v>
      </c>
      <c r="K114" s="268">
        <v>188.45</v>
      </c>
      <c r="L114" s="268">
        <v>182.15</v>
      </c>
      <c r="M114" s="268">
        <v>21.994440000000001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1955.15</v>
      </c>
      <c r="D115" s="269">
        <v>1950.0666666666666</v>
      </c>
      <c r="E115" s="269">
        <v>1920.1333333333332</v>
      </c>
      <c r="F115" s="269">
        <v>1885.1166666666666</v>
      </c>
      <c r="G115" s="269">
        <v>1855.1833333333332</v>
      </c>
      <c r="H115" s="269">
        <v>1985.0833333333333</v>
      </c>
      <c r="I115" s="269">
        <v>2015.0166666666667</v>
      </c>
      <c r="J115" s="269">
        <v>2050.0333333333333</v>
      </c>
      <c r="K115" s="268">
        <v>1980</v>
      </c>
      <c r="L115" s="268">
        <v>1915.05</v>
      </c>
      <c r="M115" s="268">
        <v>1.7283200000000001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234.25</v>
      </c>
      <c r="D116" s="269">
        <v>233.81666666666669</v>
      </c>
      <c r="E116" s="269">
        <v>232.68333333333339</v>
      </c>
      <c r="F116" s="269">
        <v>231.1166666666667</v>
      </c>
      <c r="G116" s="269">
        <v>229.98333333333341</v>
      </c>
      <c r="H116" s="269">
        <v>235.38333333333338</v>
      </c>
      <c r="I116" s="269">
        <v>236.51666666666665</v>
      </c>
      <c r="J116" s="269">
        <v>238.08333333333337</v>
      </c>
      <c r="K116" s="268">
        <v>234.95</v>
      </c>
      <c r="L116" s="268">
        <v>232.25</v>
      </c>
      <c r="M116" s="268">
        <v>53.868540000000003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375.9</v>
      </c>
      <c r="D117" s="269">
        <v>378.01666666666671</v>
      </c>
      <c r="E117" s="269">
        <v>371.48333333333341</v>
      </c>
      <c r="F117" s="269">
        <v>367.06666666666672</v>
      </c>
      <c r="G117" s="269">
        <v>360.53333333333342</v>
      </c>
      <c r="H117" s="269">
        <v>382.43333333333339</v>
      </c>
      <c r="I117" s="269">
        <v>388.9666666666667</v>
      </c>
      <c r="J117" s="269">
        <v>393.38333333333338</v>
      </c>
      <c r="K117" s="268">
        <v>384.55</v>
      </c>
      <c r="L117" s="268">
        <v>373.6</v>
      </c>
      <c r="M117" s="268">
        <v>2.8308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3418.85</v>
      </c>
      <c r="D118" s="269">
        <v>3445.9666666666667</v>
      </c>
      <c r="E118" s="269">
        <v>3377.8833333333332</v>
      </c>
      <c r="F118" s="269">
        <v>3336.9166666666665</v>
      </c>
      <c r="G118" s="269">
        <v>3268.833333333333</v>
      </c>
      <c r="H118" s="269">
        <v>3486.9333333333334</v>
      </c>
      <c r="I118" s="269">
        <v>3555.0166666666664</v>
      </c>
      <c r="J118" s="269">
        <v>3595.9833333333336</v>
      </c>
      <c r="K118" s="268">
        <v>3514.05</v>
      </c>
      <c r="L118" s="268">
        <v>3405</v>
      </c>
      <c r="M118" s="268">
        <v>2.0588000000000002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1631.35</v>
      </c>
      <c r="D119" s="269">
        <v>1634.7</v>
      </c>
      <c r="E119" s="269">
        <v>1621.65</v>
      </c>
      <c r="F119" s="269">
        <v>1611.95</v>
      </c>
      <c r="G119" s="269">
        <v>1598.9</v>
      </c>
      <c r="H119" s="269">
        <v>1644.4</v>
      </c>
      <c r="I119" s="269">
        <v>1657.4499999999998</v>
      </c>
      <c r="J119" s="269">
        <v>1667.15</v>
      </c>
      <c r="K119" s="268">
        <v>1647.75</v>
      </c>
      <c r="L119" s="268">
        <v>1625</v>
      </c>
      <c r="M119" s="268">
        <v>2.1193599999999999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2592.6</v>
      </c>
      <c r="D120" s="269">
        <v>2598.9</v>
      </c>
      <c r="E120" s="269">
        <v>2577.8000000000002</v>
      </c>
      <c r="F120" s="269">
        <v>2563</v>
      </c>
      <c r="G120" s="269">
        <v>2541.9</v>
      </c>
      <c r="H120" s="269">
        <v>2613.7000000000003</v>
      </c>
      <c r="I120" s="269">
        <v>2634.7999999999997</v>
      </c>
      <c r="J120" s="269">
        <v>2649.6000000000004</v>
      </c>
      <c r="K120" s="268">
        <v>2620</v>
      </c>
      <c r="L120" s="268">
        <v>2584.1</v>
      </c>
      <c r="M120" s="268">
        <v>1.5866899999999999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763.55</v>
      </c>
      <c r="D121" s="269">
        <v>764.38333333333333</v>
      </c>
      <c r="E121" s="269">
        <v>755.51666666666665</v>
      </c>
      <c r="F121" s="269">
        <v>747.48333333333335</v>
      </c>
      <c r="G121" s="269">
        <v>738.61666666666667</v>
      </c>
      <c r="H121" s="269">
        <v>772.41666666666663</v>
      </c>
      <c r="I121" s="269">
        <v>781.28333333333319</v>
      </c>
      <c r="J121" s="269">
        <v>789.31666666666661</v>
      </c>
      <c r="K121" s="268">
        <v>773.25</v>
      </c>
      <c r="L121" s="268">
        <v>756.35</v>
      </c>
      <c r="M121" s="268">
        <v>15.14123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1027</v>
      </c>
      <c r="D122" s="269">
        <v>1029.4166666666667</v>
      </c>
      <c r="E122" s="269">
        <v>1019.2333333333336</v>
      </c>
      <c r="F122" s="269">
        <v>1011.4666666666668</v>
      </c>
      <c r="G122" s="269">
        <v>1001.2833333333336</v>
      </c>
      <c r="H122" s="269">
        <v>1037.1833333333334</v>
      </c>
      <c r="I122" s="269">
        <v>1047.3666666666663</v>
      </c>
      <c r="J122" s="269">
        <v>1055.1333333333334</v>
      </c>
      <c r="K122" s="268">
        <v>1039.5999999999999</v>
      </c>
      <c r="L122" s="268">
        <v>1021.65</v>
      </c>
      <c r="M122" s="268">
        <v>4.7172400000000003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1000.6</v>
      </c>
      <c r="D123" s="269">
        <v>1009.5333333333333</v>
      </c>
      <c r="E123" s="269">
        <v>989.06666666666661</v>
      </c>
      <c r="F123" s="269">
        <v>977.5333333333333</v>
      </c>
      <c r="G123" s="269">
        <v>957.06666666666661</v>
      </c>
      <c r="H123" s="269">
        <v>1021.0666666666666</v>
      </c>
      <c r="I123" s="269">
        <v>1041.5333333333333</v>
      </c>
      <c r="J123" s="269">
        <v>1053.0666666666666</v>
      </c>
      <c r="K123" s="268">
        <v>1030</v>
      </c>
      <c r="L123" s="268">
        <v>998</v>
      </c>
      <c r="M123" s="268">
        <v>1.0524199999999999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404.05</v>
      </c>
      <c r="D124" s="269">
        <v>403.33333333333331</v>
      </c>
      <c r="E124" s="269">
        <v>397.81666666666661</v>
      </c>
      <c r="F124" s="269">
        <v>391.58333333333331</v>
      </c>
      <c r="G124" s="269">
        <v>386.06666666666661</v>
      </c>
      <c r="H124" s="269">
        <v>409.56666666666661</v>
      </c>
      <c r="I124" s="269">
        <v>415.08333333333337</v>
      </c>
      <c r="J124" s="269">
        <v>421.31666666666661</v>
      </c>
      <c r="K124" s="268">
        <v>408.85</v>
      </c>
      <c r="L124" s="268">
        <v>397.1</v>
      </c>
      <c r="M124" s="268">
        <v>23.97176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1248.3</v>
      </c>
      <c r="D125" s="269">
        <v>1239.6166666666668</v>
      </c>
      <c r="E125" s="269">
        <v>1226.2333333333336</v>
      </c>
      <c r="F125" s="269">
        <v>1204.1666666666667</v>
      </c>
      <c r="G125" s="269">
        <v>1190.7833333333335</v>
      </c>
      <c r="H125" s="269">
        <v>1261.6833333333336</v>
      </c>
      <c r="I125" s="269">
        <v>1275.0666666666668</v>
      </c>
      <c r="J125" s="269">
        <v>1297.1333333333337</v>
      </c>
      <c r="K125" s="268">
        <v>1253</v>
      </c>
      <c r="L125" s="268">
        <v>1217.55</v>
      </c>
      <c r="M125" s="268">
        <v>4.3240800000000004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839</v>
      </c>
      <c r="D126" s="269">
        <v>843</v>
      </c>
      <c r="E126" s="269">
        <v>831</v>
      </c>
      <c r="F126" s="269">
        <v>823</v>
      </c>
      <c r="G126" s="269">
        <v>811</v>
      </c>
      <c r="H126" s="269">
        <v>851</v>
      </c>
      <c r="I126" s="269">
        <v>863</v>
      </c>
      <c r="J126" s="269">
        <v>871</v>
      </c>
      <c r="K126" s="268">
        <v>855</v>
      </c>
      <c r="L126" s="268">
        <v>835</v>
      </c>
      <c r="M126" s="268">
        <v>0.66868000000000005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1107.95</v>
      </c>
      <c r="D127" s="269">
        <v>1096.75</v>
      </c>
      <c r="E127" s="269">
        <v>1072.5</v>
      </c>
      <c r="F127" s="269">
        <v>1037.05</v>
      </c>
      <c r="G127" s="269">
        <v>1012.8</v>
      </c>
      <c r="H127" s="269">
        <v>1132.2</v>
      </c>
      <c r="I127" s="269">
        <v>1156.45</v>
      </c>
      <c r="J127" s="269">
        <v>1191.9000000000001</v>
      </c>
      <c r="K127" s="268">
        <v>1121</v>
      </c>
      <c r="L127" s="268">
        <v>1061.3</v>
      </c>
      <c r="M127" s="268">
        <v>1.57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411</v>
      </c>
      <c r="D128" s="269">
        <v>408.91666666666669</v>
      </c>
      <c r="E128" s="269">
        <v>404.08333333333337</v>
      </c>
      <c r="F128" s="269">
        <v>397.16666666666669</v>
      </c>
      <c r="G128" s="269">
        <v>392.33333333333337</v>
      </c>
      <c r="H128" s="269">
        <v>415.83333333333337</v>
      </c>
      <c r="I128" s="269">
        <v>420.66666666666674</v>
      </c>
      <c r="J128" s="269">
        <v>427.58333333333337</v>
      </c>
      <c r="K128" s="268">
        <v>413.75</v>
      </c>
      <c r="L128" s="268">
        <v>402</v>
      </c>
      <c r="M128" s="268">
        <v>48.348010000000002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563.45000000000005</v>
      </c>
      <c r="D129" s="269">
        <v>564.50000000000011</v>
      </c>
      <c r="E129" s="269">
        <v>559.1500000000002</v>
      </c>
      <c r="F129" s="269">
        <v>554.85000000000014</v>
      </c>
      <c r="G129" s="269">
        <v>549.50000000000023</v>
      </c>
      <c r="H129" s="269">
        <v>568.80000000000018</v>
      </c>
      <c r="I129" s="269">
        <v>574.15000000000009</v>
      </c>
      <c r="J129" s="269">
        <v>578.45000000000016</v>
      </c>
      <c r="K129" s="268">
        <v>569.85</v>
      </c>
      <c r="L129" s="268">
        <v>560.20000000000005</v>
      </c>
      <c r="M129" s="268">
        <v>12.25198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1764.35</v>
      </c>
      <c r="D130" s="269">
        <v>1769.7</v>
      </c>
      <c r="E130" s="269">
        <v>1744.7</v>
      </c>
      <c r="F130" s="269">
        <v>1725.05</v>
      </c>
      <c r="G130" s="269">
        <v>1700.05</v>
      </c>
      <c r="H130" s="269">
        <v>1789.3500000000001</v>
      </c>
      <c r="I130" s="269">
        <v>1814.3500000000001</v>
      </c>
      <c r="J130" s="269">
        <v>1834.0000000000002</v>
      </c>
      <c r="K130" s="268">
        <v>1794.7</v>
      </c>
      <c r="L130" s="268">
        <v>1750.05</v>
      </c>
      <c r="M130" s="268">
        <v>3.4028800000000001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2230.35</v>
      </c>
      <c r="D131" s="269">
        <v>2240.9</v>
      </c>
      <c r="E131" s="269">
        <v>2202.4500000000003</v>
      </c>
      <c r="F131" s="269">
        <v>2174.5500000000002</v>
      </c>
      <c r="G131" s="269">
        <v>2136.1000000000004</v>
      </c>
      <c r="H131" s="269">
        <v>2268.8000000000002</v>
      </c>
      <c r="I131" s="269">
        <v>2307.25</v>
      </c>
      <c r="J131" s="269">
        <v>2335.15</v>
      </c>
      <c r="K131" s="268">
        <v>2279.35</v>
      </c>
      <c r="L131" s="268">
        <v>2213</v>
      </c>
      <c r="M131" s="268">
        <v>5.9614099999999999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221.5</v>
      </c>
      <c r="D132" s="269">
        <v>218.96666666666667</v>
      </c>
      <c r="E132" s="269">
        <v>213.53333333333333</v>
      </c>
      <c r="F132" s="269">
        <v>205.56666666666666</v>
      </c>
      <c r="G132" s="269">
        <v>200.13333333333333</v>
      </c>
      <c r="H132" s="269">
        <v>226.93333333333334</v>
      </c>
      <c r="I132" s="269">
        <v>232.36666666666667</v>
      </c>
      <c r="J132" s="269">
        <v>240.33333333333334</v>
      </c>
      <c r="K132" s="268">
        <v>224.4</v>
      </c>
      <c r="L132" s="268">
        <v>211</v>
      </c>
      <c r="M132" s="268">
        <v>125.22821999999999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190.3</v>
      </c>
      <c r="D133" s="269">
        <v>191.18333333333331</v>
      </c>
      <c r="E133" s="269">
        <v>188.11666666666662</v>
      </c>
      <c r="F133" s="269">
        <v>185.93333333333331</v>
      </c>
      <c r="G133" s="269">
        <v>182.86666666666662</v>
      </c>
      <c r="H133" s="269">
        <v>193.36666666666662</v>
      </c>
      <c r="I133" s="269">
        <v>196.43333333333328</v>
      </c>
      <c r="J133" s="269">
        <v>198.61666666666662</v>
      </c>
      <c r="K133" s="268">
        <v>194.25</v>
      </c>
      <c r="L133" s="268">
        <v>189</v>
      </c>
      <c r="M133" s="268">
        <v>22.80491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56.7</v>
      </c>
      <c r="D134" s="269">
        <v>57.266666666666673</v>
      </c>
      <c r="E134" s="269">
        <v>55.633333333333347</v>
      </c>
      <c r="F134" s="269">
        <v>54.566666666666677</v>
      </c>
      <c r="G134" s="269">
        <v>52.933333333333351</v>
      </c>
      <c r="H134" s="269">
        <v>58.333333333333343</v>
      </c>
      <c r="I134" s="269">
        <v>59.966666666666669</v>
      </c>
      <c r="J134" s="269">
        <v>61.033333333333339</v>
      </c>
      <c r="K134" s="268">
        <v>58.9</v>
      </c>
      <c r="L134" s="268">
        <v>56.2</v>
      </c>
      <c r="M134" s="268">
        <v>14.604570000000001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240.95</v>
      </c>
      <c r="D135" s="269">
        <v>241.58333333333334</v>
      </c>
      <c r="E135" s="269">
        <v>237.91666666666669</v>
      </c>
      <c r="F135" s="269">
        <v>234.88333333333335</v>
      </c>
      <c r="G135" s="269">
        <v>231.2166666666667</v>
      </c>
      <c r="H135" s="269">
        <v>244.61666666666667</v>
      </c>
      <c r="I135" s="269">
        <v>248.28333333333336</v>
      </c>
      <c r="J135" s="269">
        <v>251.31666666666666</v>
      </c>
      <c r="K135" s="268">
        <v>245.25</v>
      </c>
      <c r="L135" s="268">
        <v>238.55</v>
      </c>
      <c r="M135" s="268">
        <v>2.8237700000000001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3605.45</v>
      </c>
      <c r="D136" s="269">
        <v>3625.2666666666664</v>
      </c>
      <c r="E136" s="269">
        <v>3570.1833333333329</v>
      </c>
      <c r="F136" s="269">
        <v>3534.9166666666665</v>
      </c>
      <c r="G136" s="269">
        <v>3479.833333333333</v>
      </c>
      <c r="H136" s="269">
        <v>3660.5333333333328</v>
      </c>
      <c r="I136" s="269">
        <v>3715.6166666666668</v>
      </c>
      <c r="J136" s="269">
        <v>3750.8833333333328</v>
      </c>
      <c r="K136" s="268">
        <v>3680.35</v>
      </c>
      <c r="L136" s="268">
        <v>3590</v>
      </c>
      <c r="M136" s="268">
        <v>3.8821599999999998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4584.3999999999996</v>
      </c>
      <c r="D137" s="269">
        <v>4601.4666666666662</v>
      </c>
      <c r="E137" s="269">
        <v>4552.9333333333325</v>
      </c>
      <c r="F137" s="269">
        <v>4521.4666666666662</v>
      </c>
      <c r="G137" s="269">
        <v>4472.9333333333325</v>
      </c>
      <c r="H137" s="269">
        <v>4632.9333333333325</v>
      </c>
      <c r="I137" s="269">
        <v>4681.4666666666672</v>
      </c>
      <c r="J137" s="269">
        <v>4712.9333333333325</v>
      </c>
      <c r="K137" s="268">
        <v>4650</v>
      </c>
      <c r="L137" s="268">
        <v>4570</v>
      </c>
      <c r="M137" s="268">
        <v>1.75553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2363.85</v>
      </c>
      <c r="D138" s="269">
        <v>2387.3000000000002</v>
      </c>
      <c r="E138" s="269">
        <v>2326.6000000000004</v>
      </c>
      <c r="F138" s="269">
        <v>2289.3500000000004</v>
      </c>
      <c r="G138" s="269">
        <v>2228.6500000000005</v>
      </c>
      <c r="H138" s="269">
        <v>2424.5500000000002</v>
      </c>
      <c r="I138" s="269">
        <v>2485.25</v>
      </c>
      <c r="J138" s="269">
        <v>2522.5</v>
      </c>
      <c r="K138" s="268">
        <v>2448</v>
      </c>
      <c r="L138" s="268">
        <v>2350.0500000000002</v>
      </c>
      <c r="M138" s="268">
        <v>1.51193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4169</v>
      </c>
      <c r="D139" s="269">
        <v>4181.8666666666668</v>
      </c>
      <c r="E139" s="269">
        <v>4128.4833333333336</v>
      </c>
      <c r="F139" s="269">
        <v>4087.9666666666672</v>
      </c>
      <c r="G139" s="269">
        <v>4034.5833333333339</v>
      </c>
      <c r="H139" s="269">
        <v>4222.3833333333332</v>
      </c>
      <c r="I139" s="269">
        <v>4275.7666666666664</v>
      </c>
      <c r="J139" s="269">
        <v>4316.2833333333328</v>
      </c>
      <c r="K139" s="268">
        <v>4235.25</v>
      </c>
      <c r="L139" s="268">
        <v>4141.3500000000004</v>
      </c>
      <c r="M139" s="268">
        <v>3.7627299999999999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595.35</v>
      </c>
      <c r="D140" s="269">
        <v>590.76666666666677</v>
      </c>
      <c r="E140" s="269">
        <v>571.58333333333348</v>
      </c>
      <c r="F140" s="269">
        <v>547.81666666666672</v>
      </c>
      <c r="G140" s="269">
        <v>528.63333333333344</v>
      </c>
      <c r="H140" s="269">
        <v>614.53333333333353</v>
      </c>
      <c r="I140" s="269">
        <v>633.7166666666667</v>
      </c>
      <c r="J140" s="269">
        <v>657.48333333333358</v>
      </c>
      <c r="K140" s="268">
        <v>609.95000000000005</v>
      </c>
      <c r="L140" s="268">
        <v>567</v>
      </c>
      <c r="M140" s="268">
        <v>23.928000000000001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181.4</v>
      </c>
      <c r="D141" s="269">
        <v>182.56666666666669</v>
      </c>
      <c r="E141" s="269">
        <v>179.33333333333337</v>
      </c>
      <c r="F141" s="269">
        <v>177.26666666666668</v>
      </c>
      <c r="G141" s="269">
        <v>174.03333333333336</v>
      </c>
      <c r="H141" s="269">
        <v>184.63333333333338</v>
      </c>
      <c r="I141" s="269">
        <v>187.86666666666667</v>
      </c>
      <c r="J141" s="269">
        <v>189.93333333333339</v>
      </c>
      <c r="K141" s="268">
        <v>185.8</v>
      </c>
      <c r="L141" s="268">
        <v>180.5</v>
      </c>
      <c r="M141" s="268">
        <v>4.1822499999999998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172.75</v>
      </c>
      <c r="D142" s="269">
        <v>172.76666666666665</v>
      </c>
      <c r="E142" s="269">
        <v>171.0333333333333</v>
      </c>
      <c r="F142" s="269">
        <v>169.31666666666666</v>
      </c>
      <c r="G142" s="269">
        <v>167.58333333333331</v>
      </c>
      <c r="H142" s="269">
        <v>174.48333333333329</v>
      </c>
      <c r="I142" s="269">
        <v>176.21666666666664</v>
      </c>
      <c r="J142" s="269">
        <v>177.93333333333328</v>
      </c>
      <c r="K142" s="268">
        <v>174.5</v>
      </c>
      <c r="L142" s="268">
        <v>171.05</v>
      </c>
      <c r="M142" s="268">
        <v>1.7506699999999999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392.8</v>
      </c>
      <c r="D143" s="269">
        <v>393.93333333333339</v>
      </c>
      <c r="E143" s="269">
        <v>388.96666666666681</v>
      </c>
      <c r="F143" s="269">
        <v>385.13333333333344</v>
      </c>
      <c r="G143" s="269">
        <v>380.16666666666686</v>
      </c>
      <c r="H143" s="269">
        <v>397.76666666666677</v>
      </c>
      <c r="I143" s="269">
        <v>402.73333333333335</v>
      </c>
      <c r="J143" s="269">
        <v>406.56666666666672</v>
      </c>
      <c r="K143" s="268">
        <v>398.9</v>
      </c>
      <c r="L143" s="268">
        <v>390.1</v>
      </c>
      <c r="M143" s="268">
        <v>4.4069000000000003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68.099999999999994</v>
      </c>
      <c r="D144" s="269">
        <v>69.2</v>
      </c>
      <c r="E144" s="269">
        <v>66.7</v>
      </c>
      <c r="F144" s="269">
        <v>65.3</v>
      </c>
      <c r="G144" s="269">
        <v>62.8</v>
      </c>
      <c r="H144" s="269">
        <v>70.600000000000009</v>
      </c>
      <c r="I144" s="269">
        <v>73.100000000000009</v>
      </c>
      <c r="J144" s="269">
        <v>74.500000000000014</v>
      </c>
      <c r="K144" s="268">
        <v>71.7</v>
      </c>
      <c r="L144" s="268">
        <v>67.8</v>
      </c>
      <c r="M144" s="268">
        <v>28.468039999999998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3622.25</v>
      </c>
      <c r="D145" s="269">
        <v>3615.8666666666668</v>
      </c>
      <c r="E145" s="269">
        <v>3559.7333333333336</v>
      </c>
      <c r="F145" s="269">
        <v>3497.2166666666667</v>
      </c>
      <c r="G145" s="269">
        <v>3441.0833333333335</v>
      </c>
      <c r="H145" s="269">
        <v>3678.3833333333337</v>
      </c>
      <c r="I145" s="269">
        <v>3734.5166666666669</v>
      </c>
      <c r="J145" s="269">
        <v>3797.0333333333338</v>
      </c>
      <c r="K145" s="268">
        <v>3672</v>
      </c>
      <c r="L145" s="268">
        <v>3553.35</v>
      </c>
      <c r="M145" s="268">
        <v>16.251249999999999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524.85</v>
      </c>
      <c r="D146" s="269">
        <v>533.31666666666661</v>
      </c>
      <c r="E146" s="269">
        <v>511.63333333333321</v>
      </c>
      <c r="F146" s="269">
        <v>498.41666666666663</v>
      </c>
      <c r="G146" s="269">
        <v>476.73333333333323</v>
      </c>
      <c r="H146" s="269">
        <v>546.53333333333319</v>
      </c>
      <c r="I146" s="269">
        <v>568.21666666666658</v>
      </c>
      <c r="J146" s="269">
        <v>581.43333333333317</v>
      </c>
      <c r="K146" s="268">
        <v>555</v>
      </c>
      <c r="L146" s="268">
        <v>520.1</v>
      </c>
      <c r="M146" s="268">
        <v>6.1150399999999996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515.54999999999995</v>
      </c>
      <c r="D147" s="269">
        <v>515.05000000000007</v>
      </c>
      <c r="E147" s="269">
        <v>510.50000000000011</v>
      </c>
      <c r="F147" s="269">
        <v>505.45000000000005</v>
      </c>
      <c r="G147" s="269">
        <v>500.90000000000009</v>
      </c>
      <c r="H147" s="269">
        <v>520.10000000000014</v>
      </c>
      <c r="I147" s="269">
        <v>524.65000000000009</v>
      </c>
      <c r="J147" s="269">
        <v>529.70000000000016</v>
      </c>
      <c r="K147" s="268">
        <v>519.6</v>
      </c>
      <c r="L147" s="268">
        <v>510</v>
      </c>
      <c r="M147" s="268">
        <v>1.5753900000000001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1504.1</v>
      </c>
      <c r="D148" s="269">
        <v>1503.4833333333333</v>
      </c>
      <c r="E148" s="269">
        <v>1458.9666666666667</v>
      </c>
      <c r="F148" s="269">
        <v>1413.8333333333333</v>
      </c>
      <c r="G148" s="269">
        <v>1369.3166666666666</v>
      </c>
      <c r="H148" s="269">
        <v>1548.6166666666668</v>
      </c>
      <c r="I148" s="269">
        <v>1593.1333333333337</v>
      </c>
      <c r="J148" s="269">
        <v>1638.2666666666669</v>
      </c>
      <c r="K148" s="268">
        <v>1548</v>
      </c>
      <c r="L148" s="268">
        <v>1458.35</v>
      </c>
      <c r="M148" s="268">
        <v>1.2928599999999999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69.7</v>
      </c>
      <c r="D149" s="269">
        <v>70.016666666666666</v>
      </c>
      <c r="E149" s="269">
        <v>69.183333333333337</v>
      </c>
      <c r="F149" s="269">
        <v>68.666666666666671</v>
      </c>
      <c r="G149" s="269">
        <v>67.833333333333343</v>
      </c>
      <c r="H149" s="269">
        <v>70.533333333333331</v>
      </c>
      <c r="I149" s="269">
        <v>71.366666666666674</v>
      </c>
      <c r="J149" s="269">
        <v>71.883333333333326</v>
      </c>
      <c r="K149" s="268">
        <v>70.849999999999994</v>
      </c>
      <c r="L149" s="268">
        <v>69.5</v>
      </c>
      <c r="M149" s="268">
        <v>7.1273900000000001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107.15</v>
      </c>
      <c r="D150" s="269">
        <v>107.78333333333335</v>
      </c>
      <c r="E150" s="269">
        <v>105.86666666666669</v>
      </c>
      <c r="F150" s="269">
        <v>104.58333333333334</v>
      </c>
      <c r="G150" s="269">
        <v>102.66666666666669</v>
      </c>
      <c r="H150" s="269">
        <v>109.06666666666669</v>
      </c>
      <c r="I150" s="269">
        <v>110.98333333333335</v>
      </c>
      <c r="J150" s="269">
        <v>112.26666666666669</v>
      </c>
      <c r="K150" s="268">
        <v>109.7</v>
      </c>
      <c r="L150" s="268">
        <v>106.5</v>
      </c>
      <c r="M150" s="268">
        <v>7.6430400000000001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50.9</v>
      </c>
      <c r="D151" s="269">
        <v>51.133333333333333</v>
      </c>
      <c r="E151" s="269">
        <v>50.266666666666666</v>
      </c>
      <c r="F151" s="269">
        <v>49.633333333333333</v>
      </c>
      <c r="G151" s="269">
        <v>48.766666666666666</v>
      </c>
      <c r="H151" s="269">
        <v>51.766666666666666</v>
      </c>
      <c r="I151" s="269">
        <v>52.633333333333326</v>
      </c>
      <c r="J151" s="269">
        <v>53.266666666666666</v>
      </c>
      <c r="K151" s="268">
        <v>52</v>
      </c>
      <c r="L151" s="268">
        <v>50.5</v>
      </c>
      <c r="M151" s="268">
        <v>15.1234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699.55</v>
      </c>
      <c r="D152" s="269">
        <v>699.71666666666658</v>
      </c>
      <c r="E152" s="269">
        <v>691.03333333333319</v>
      </c>
      <c r="F152" s="269">
        <v>682.51666666666665</v>
      </c>
      <c r="G152" s="269">
        <v>673.83333333333326</v>
      </c>
      <c r="H152" s="269">
        <v>708.23333333333312</v>
      </c>
      <c r="I152" s="269">
        <v>716.91666666666652</v>
      </c>
      <c r="J152" s="269">
        <v>725.43333333333305</v>
      </c>
      <c r="K152" s="268">
        <v>708.4</v>
      </c>
      <c r="L152" s="268">
        <v>691.2</v>
      </c>
      <c r="M152" s="268">
        <v>0.23382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2000.6</v>
      </c>
      <c r="D153" s="269">
        <v>2006.4833333333336</v>
      </c>
      <c r="E153" s="269">
        <v>1985.2666666666671</v>
      </c>
      <c r="F153" s="269">
        <v>1969.9333333333336</v>
      </c>
      <c r="G153" s="269">
        <v>1948.7166666666672</v>
      </c>
      <c r="H153" s="269">
        <v>2021.8166666666671</v>
      </c>
      <c r="I153" s="269">
        <v>2043.0333333333333</v>
      </c>
      <c r="J153" s="269">
        <v>2058.3666666666668</v>
      </c>
      <c r="K153" s="268">
        <v>2027.7</v>
      </c>
      <c r="L153" s="268">
        <v>1991.15</v>
      </c>
      <c r="M153" s="268">
        <v>2.5622699999999998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173.45</v>
      </c>
      <c r="D154" s="269">
        <v>172.93333333333331</v>
      </c>
      <c r="E154" s="269">
        <v>171.36666666666662</v>
      </c>
      <c r="F154" s="269">
        <v>169.2833333333333</v>
      </c>
      <c r="G154" s="269">
        <v>167.71666666666661</v>
      </c>
      <c r="H154" s="269">
        <v>175.01666666666662</v>
      </c>
      <c r="I154" s="269">
        <v>176.58333333333329</v>
      </c>
      <c r="J154" s="269">
        <v>178.66666666666663</v>
      </c>
      <c r="K154" s="268">
        <v>174.5</v>
      </c>
      <c r="L154" s="268">
        <v>170.85</v>
      </c>
      <c r="M154" s="268">
        <v>31.853619999999999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280.35000000000002</v>
      </c>
      <c r="D155" s="269">
        <v>281.38333333333333</v>
      </c>
      <c r="E155" s="269">
        <v>277.61666666666667</v>
      </c>
      <c r="F155" s="269">
        <v>274.88333333333333</v>
      </c>
      <c r="G155" s="269">
        <v>271.11666666666667</v>
      </c>
      <c r="H155" s="269">
        <v>284.11666666666667</v>
      </c>
      <c r="I155" s="269">
        <v>287.88333333333333</v>
      </c>
      <c r="J155" s="269">
        <v>290.61666666666667</v>
      </c>
      <c r="K155" s="268">
        <v>285.14999999999998</v>
      </c>
      <c r="L155" s="268">
        <v>278.64999999999998</v>
      </c>
      <c r="M155" s="268">
        <v>0.81674000000000002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1335.05</v>
      </c>
      <c r="D156" s="269">
        <v>1340.0166666666667</v>
      </c>
      <c r="E156" s="269">
        <v>1325.0333333333333</v>
      </c>
      <c r="F156" s="269">
        <v>1315.0166666666667</v>
      </c>
      <c r="G156" s="269">
        <v>1300.0333333333333</v>
      </c>
      <c r="H156" s="269">
        <v>1350.0333333333333</v>
      </c>
      <c r="I156" s="269">
        <v>1365.0166666666664</v>
      </c>
      <c r="J156" s="269">
        <v>1375.0333333333333</v>
      </c>
      <c r="K156" s="268">
        <v>1355</v>
      </c>
      <c r="L156" s="268">
        <v>1330</v>
      </c>
      <c r="M156" s="268">
        <v>2.0200499999999999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122.05</v>
      </c>
      <c r="D157" s="269">
        <v>122.34999999999998</v>
      </c>
      <c r="E157" s="269">
        <v>120.34999999999997</v>
      </c>
      <c r="F157" s="269">
        <v>118.64999999999999</v>
      </c>
      <c r="G157" s="269">
        <v>116.64999999999998</v>
      </c>
      <c r="H157" s="269">
        <v>124.04999999999995</v>
      </c>
      <c r="I157" s="269">
        <v>126.04999999999998</v>
      </c>
      <c r="J157" s="269">
        <v>127.74999999999994</v>
      </c>
      <c r="K157" s="268">
        <v>124.35</v>
      </c>
      <c r="L157" s="268">
        <v>120.65</v>
      </c>
      <c r="M157" s="268">
        <v>167.78868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122.95</v>
      </c>
      <c r="D158" s="269">
        <v>124.06666666666668</v>
      </c>
      <c r="E158" s="269">
        <v>120.23333333333335</v>
      </c>
      <c r="F158" s="269">
        <v>117.51666666666667</v>
      </c>
      <c r="G158" s="269">
        <v>113.68333333333334</v>
      </c>
      <c r="H158" s="269">
        <v>126.78333333333336</v>
      </c>
      <c r="I158" s="269">
        <v>130.6166666666667</v>
      </c>
      <c r="J158" s="269">
        <v>133.33333333333337</v>
      </c>
      <c r="K158" s="268">
        <v>127.9</v>
      </c>
      <c r="L158" s="268">
        <v>121.35</v>
      </c>
      <c r="M158" s="268">
        <v>1.5341100000000001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6979.1</v>
      </c>
      <c r="D159" s="269">
        <v>7059.6166666666659</v>
      </c>
      <c r="E159" s="269">
        <v>6871.4833333333318</v>
      </c>
      <c r="F159" s="269">
        <v>6763.8666666666659</v>
      </c>
      <c r="G159" s="269">
        <v>6575.7333333333318</v>
      </c>
      <c r="H159" s="269">
        <v>7167.2333333333318</v>
      </c>
      <c r="I159" s="269">
        <v>7355.366666666665</v>
      </c>
      <c r="J159" s="269">
        <v>7462.9833333333318</v>
      </c>
      <c r="K159" s="268">
        <v>7247.75</v>
      </c>
      <c r="L159" s="268">
        <v>6952</v>
      </c>
      <c r="M159" s="268">
        <v>0.93894999999999995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476.45</v>
      </c>
      <c r="D160" s="269">
        <v>478.55</v>
      </c>
      <c r="E160" s="269">
        <v>469.1</v>
      </c>
      <c r="F160" s="269">
        <v>461.75</v>
      </c>
      <c r="G160" s="269">
        <v>452.3</v>
      </c>
      <c r="H160" s="269">
        <v>485.90000000000003</v>
      </c>
      <c r="I160" s="269">
        <v>495.34999999999997</v>
      </c>
      <c r="J160" s="269">
        <v>502.70000000000005</v>
      </c>
      <c r="K160" s="268">
        <v>488</v>
      </c>
      <c r="L160" s="268">
        <v>471.2</v>
      </c>
      <c r="M160" s="268">
        <v>1.5248999999999999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145.35</v>
      </c>
      <c r="D161" s="269">
        <v>146.08333333333334</v>
      </c>
      <c r="E161" s="269">
        <v>143.76666666666668</v>
      </c>
      <c r="F161" s="269">
        <v>142.18333333333334</v>
      </c>
      <c r="G161" s="269">
        <v>139.86666666666667</v>
      </c>
      <c r="H161" s="269">
        <v>147.66666666666669</v>
      </c>
      <c r="I161" s="269">
        <v>149.98333333333335</v>
      </c>
      <c r="J161" s="269">
        <v>151.56666666666669</v>
      </c>
      <c r="K161" s="268">
        <v>148.4</v>
      </c>
      <c r="L161" s="268">
        <v>144.5</v>
      </c>
      <c r="M161" s="268">
        <v>4.9753999999999996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113</v>
      </c>
      <c r="D162" s="269">
        <v>113.14999999999999</v>
      </c>
      <c r="E162" s="269">
        <v>111.64999999999998</v>
      </c>
      <c r="F162" s="269">
        <v>110.29999999999998</v>
      </c>
      <c r="G162" s="269">
        <v>108.79999999999997</v>
      </c>
      <c r="H162" s="269">
        <v>114.49999999999999</v>
      </c>
      <c r="I162" s="269">
        <v>116.00000000000001</v>
      </c>
      <c r="J162" s="269">
        <v>117.35</v>
      </c>
      <c r="K162" s="268">
        <v>114.65</v>
      </c>
      <c r="L162" s="268">
        <v>111.8</v>
      </c>
      <c r="M162" s="268">
        <v>24.225180000000002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306.55</v>
      </c>
      <c r="D163" s="269">
        <v>306.95</v>
      </c>
      <c r="E163" s="269">
        <v>301.5</v>
      </c>
      <c r="F163" s="269">
        <v>296.45</v>
      </c>
      <c r="G163" s="269">
        <v>291</v>
      </c>
      <c r="H163" s="269">
        <v>312</v>
      </c>
      <c r="I163" s="269">
        <v>317.44999999999993</v>
      </c>
      <c r="J163" s="269">
        <v>322.5</v>
      </c>
      <c r="K163" s="268">
        <v>312.39999999999998</v>
      </c>
      <c r="L163" s="268">
        <v>301.89999999999998</v>
      </c>
      <c r="M163" s="268">
        <v>14.896330000000001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1343.15</v>
      </c>
      <c r="D164" s="269">
        <v>1354.0333333333335</v>
      </c>
      <c r="E164" s="269">
        <v>1280.116666666667</v>
      </c>
      <c r="F164" s="269">
        <v>1217.0833333333335</v>
      </c>
      <c r="G164" s="269">
        <v>1143.166666666667</v>
      </c>
      <c r="H164" s="269">
        <v>1417.0666666666671</v>
      </c>
      <c r="I164" s="269">
        <v>1490.9833333333336</v>
      </c>
      <c r="J164" s="269">
        <v>1554.0166666666671</v>
      </c>
      <c r="K164" s="268">
        <v>1427.95</v>
      </c>
      <c r="L164" s="268">
        <v>1291</v>
      </c>
      <c r="M164" s="268">
        <v>15.391439999999999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91.2</v>
      </c>
      <c r="D165" s="269">
        <v>91.833333333333329</v>
      </c>
      <c r="E165" s="269">
        <v>90.466666666666654</v>
      </c>
      <c r="F165" s="269">
        <v>89.73333333333332</v>
      </c>
      <c r="G165" s="269">
        <v>88.366666666666646</v>
      </c>
      <c r="H165" s="269">
        <v>92.566666666666663</v>
      </c>
      <c r="I165" s="269">
        <v>93.933333333333337</v>
      </c>
      <c r="J165" s="269">
        <v>94.666666666666671</v>
      </c>
      <c r="K165" s="268">
        <v>93.2</v>
      </c>
      <c r="L165" s="268">
        <v>91.1</v>
      </c>
      <c r="M165" s="268">
        <v>89.704499999999996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1920.95</v>
      </c>
      <c r="D166" s="269">
        <v>1938.2666666666667</v>
      </c>
      <c r="E166" s="269">
        <v>1890.2333333333333</v>
      </c>
      <c r="F166" s="269">
        <v>1859.5166666666667</v>
      </c>
      <c r="G166" s="269">
        <v>1811.4833333333333</v>
      </c>
      <c r="H166" s="269">
        <v>1968.9833333333333</v>
      </c>
      <c r="I166" s="269">
        <v>2017.0166666666667</v>
      </c>
      <c r="J166" s="269">
        <v>2047.7333333333333</v>
      </c>
      <c r="K166" s="268">
        <v>1986.3</v>
      </c>
      <c r="L166" s="268">
        <v>1907.55</v>
      </c>
      <c r="M166" s="268">
        <v>1.2586599999999999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40.200000000000003</v>
      </c>
      <c r="D167" s="269">
        <v>40.666666666666664</v>
      </c>
      <c r="E167" s="269">
        <v>39.533333333333331</v>
      </c>
      <c r="F167" s="269">
        <v>38.866666666666667</v>
      </c>
      <c r="G167" s="269">
        <v>37.733333333333334</v>
      </c>
      <c r="H167" s="269">
        <v>41.333333333333329</v>
      </c>
      <c r="I167" s="269">
        <v>42.466666666666669</v>
      </c>
      <c r="J167" s="269">
        <v>43.133333333333326</v>
      </c>
      <c r="K167" s="268">
        <v>41.8</v>
      </c>
      <c r="L167" s="268">
        <v>40</v>
      </c>
      <c r="M167" s="268">
        <v>202.2791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3304.25</v>
      </c>
      <c r="D168" s="269">
        <v>3303.9500000000003</v>
      </c>
      <c r="E168" s="269">
        <v>3267.9000000000005</v>
      </c>
      <c r="F168" s="269">
        <v>3231.55</v>
      </c>
      <c r="G168" s="269">
        <v>3195.5000000000005</v>
      </c>
      <c r="H168" s="269">
        <v>3340.3000000000006</v>
      </c>
      <c r="I168" s="269">
        <v>3376.3500000000008</v>
      </c>
      <c r="J168" s="269">
        <v>3412.7000000000007</v>
      </c>
      <c r="K168" s="268">
        <v>3340</v>
      </c>
      <c r="L168" s="268">
        <v>3267.6</v>
      </c>
      <c r="M168" s="268">
        <v>0.34171000000000001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3502.3</v>
      </c>
      <c r="D169" s="269">
        <v>3511.1</v>
      </c>
      <c r="E169" s="269">
        <v>3448.75</v>
      </c>
      <c r="F169" s="269">
        <v>3395.2000000000003</v>
      </c>
      <c r="G169" s="269">
        <v>3332.8500000000004</v>
      </c>
      <c r="H169" s="269">
        <v>3564.6499999999996</v>
      </c>
      <c r="I169" s="269">
        <v>3626.9999999999991</v>
      </c>
      <c r="J169" s="269">
        <v>3680.5499999999993</v>
      </c>
      <c r="K169" s="268">
        <v>3573.45</v>
      </c>
      <c r="L169" s="268">
        <v>3457.55</v>
      </c>
      <c r="M169" s="268">
        <v>0.37824000000000002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129.30000000000001</v>
      </c>
      <c r="D170" s="269">
        <v>128.93333333333334</v>
      </c>
      <c r="E170" s="269">
        <v>127.36666666666667</v>
      </c>
      <c r="F170" s="269">
        <v>125.43333333333334</v>
      </c>
      <c r="G170" s="269">
        <v>123.86666666666667</v>
      </c>
      <c r="H170" s="269">
        <v>130.86666666666667</v>
      </c>
      <c r="I170" s="269">
        <v>132.43333333333334</v>
      </c>
      <c r="J170" s="269">
        <v>134.36666666666667</v>
      </c>
      <c r="K170" s="268">
        <v>130.5</v>
      </c>
      <c r="L170" s="268">
        <v>127</v>
      </c>
      <c r="M170" s="268">
        <v>1.93781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2322.8000000000002</v>
      </c>
      <c r="D171" s="269">
        <v>2345.6</v>
      </c>
      <c r="E171" s="269">
        <v>2293.1999999999998</v>
      </c>
      <c r="F171" s="269">
        <v>2263.6</v>
      </c>
      <c r="G171" s="269">
        <v>2211.1999999999998</v>
      </c>
      <c r="H171" s="269">
        <v>2375.1999999999998</v>
      </c>
      <c r="I171" s="269">
        <v>2427.6000000000004</v>
      </c>
      <c r="J171" s="269">
        <v>2457.1999999999998</v>
      </c>
      <c r="K171" s="268">
        <v>2398</v>
      </c>
      <c r="L171" s="268">
        <v>2316</v>
      </c>
      <c r="M171" s="268">
        <v>2.0832199999999998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1405.9</v>
      </c>
      <c r="D172" s="269">
        <v>1410.5</v>
      </c>
      <c r="E172" s="269">
        <v>1397.4</v>
      </c>
      <c r="F172" s="269">
        <v>1388.9</v>
      </c>
      <c r="G172" s="269">
        <v>1375.8000000000002</v>
      </c>
      <c r="H172" s="269">
        <v>1419</v>
      </c>
      <c r="I172" s="269">
        <v>1432.1</v>
      </c>
      <c r="J172" s="269">
        <v>1440.6</v>
      </c>
      <c r="K172" s="268">
        <v>1423.6</v>
      </c>
      <c r="L172" s="268">
        <v>1402</v>
      </c>
      <c r="M172" s="268">
        <v>0.91315999999999997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428.15</v>
      </c>
      <c r="D173" s="269">
        <v>430.38333333333338</v>
      </c>
      <c r="E173" s="269">
        <v>425.16666666666674</v>
      </c>
      <c r="F173" s="269">
        <v>422.18333333333334</v>
      </c>
      <c r="G173" s="269">
        <v>416.9666666666667</v>
      </c>
      <c r="H173" s="269">
        <v>433.36666666666679</v>
      </c>
      <c r="I173" s="269">
        <v>438.58333333333337</v>
      </c>
      <c r="J173" s="269">
        <v>441.56666666666683</v>
      </c>
      <c r="K173" s="268">
        <v>435.6</v>
      </c>
      <c r="L173" s="268">
        <v>427.4</v>
      </c>
      <c r="M173" s="268">
        <v>2.3952499999999999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393.35</v>
      </c>
      <c r="D174" s="269">
        <v>391.7833333333333</v>
      </c>
      <c r="E174" s="269">
        <v>387.86666666666662</v>
      </c>
      <c r="F174" s="269">
        <v>382.38333333333333</v>
      </c>
      <c r="G174" s="269">
        <v>378.46666666666664</v>
      </c>
      <c r="H174" s="269">
        <v>397.26666666666659</v>
      </c>
      <c r="I174" s="269">
        <v>401.18333333333334</v>
      </c>
      <c r="J174" s="269">
        <v>406.66666666666657</v>
      </c>
      <c r="K174" s="268">
        <v>395.7</v>
      </c>
      <c r="L174" s="268">
        <v>386.3</v>
      </c>
      <c r="M174" s="268">
        <v>8.98367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1288.75</v>
      </c>
      <c r="D175" s="269">
        <v>1292.8166666666666</v>
      </c>
      <c r="E175" s="269">
        <v>1270.6333333333332</v>
      </c>
      <c r="F175" s="269">
        <v>1252.5166666666667</v>
      </c>
      <c r="G175" s="269">
        <v>1230.3333333333333</v>
      </c>
      <c r="H175" s="269">
        <v>1310.9333333333332</v>
      </c>
      <c r="I175" s="269">
        <v>1333.1166666666666</v>
      </c>
      <c r="J175" s="269">
        <v>1351.2333333333331</v>
      </c>
      <c r="K175" s="268">
        <v>1315</v>
      </c>
      <c r="L175" s="268">
        <v>1274.7</v>
      </c>
      <c r="M175" s="268">
        <v>0.40260000000000001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1160</v>
      </c>
      <c r="D176" s="269">
        <v>1167.3999999999999</v>
      </c>
      <c r="E176" s="269">
        <v>1145.7999999999997</v>
      </c>
      <c r="F176" s="269">
        <v>1131.5999999999999</v>
      </c>
      <c r="G176" s="269">
        <v>1109.9999999999998</v>
      </c>
      <c r="H176" s="269">
        <v>1181.5999999999997</v>
      </c>
      <c r="I176" s="269">
        <v>1203.1999999999996</v>
      </c>
      <c r="J176" s="269">
        <v>1217.3999999999996</v>
      </c>
      <c r="K176" s="268">
        <v>1189</v>
      </c>
      <c r="L176" s="268">
        <v>1153.2</v>
      </c>
      <c r="M176" s="268">
        <v>0.33266000000000001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525.6</v>
      </c>
      <c r="D177" s="269">
        <v>530.85</v>
      </c>
      <c r="E177" s="269">
        <v>517.70000000000005</v>
      </c>
      <c r="F177" s="269">
        <v>509.80000000000007</v>
      </c>
      <c r="G177" s="269">
        <v>496.65000000000009</v>
      </c>
      <c r="H177" s="269">
        <v>538.75</v>
      </c>
      <c r="I177" s="269">
        <v>551.89999999999986</v>
      </c>
      <c r="J177" s="269">
        <v>559.79999999999995</v>
      </c>
      <c r="K177" s="268">
        <v>544</v>
      </c>
      <c r="L177" s="268">
        <v>522.95000000000005</v>
      </c>
      <c r="M177" s="268">
        <v>1.4860899999999999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929</v>
      </c>
      <c r="D178" s="269">
        <v>931.63333333333333</v>
      </c>
      <c r="E178" s="269">
        <v>922.2166666666667</v>
      </c>
      <c r="F178" s="269">
        <v>915.43333333333339</v>
      </c>
      <c r="G178" s="269">
        <v>906.01666666666677</v>
      </c>
      <c r="H178" s="269">
        <v>938.41666666666663</v>
      </c>
      <c r="I178" s="269">
        <v>947.83333333333337</v>
      </c>
      <c r="J178" s="269">
        <v>954.61666666666656</v>
      </c>
      <c r="K178" s="268">
        <v>941.05</v>
      </c>
      <c r="L178" s="268">
        <v>924.85</v>
      </c>
      <c r="M178" s="268">
        <v>8.3093500000000002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476.5</v>
      </c>
      <c r="D179" s="269">
        <v>479.7</v>
      </c>
      <c r="E179" s="269">
        <v>471.34999999999997</v>
      </c>
      <c r="F179" s="269">
        <v>466.2</v>
      </c>
      <c r="G179" s="269">
        <v>457.84999999999997</v>
      </c>
      <c r="H179" s="269">
        <v>484.84999999999997</v>
      </c>
      <c r="I179" s="269">
        <v>493.2</v>
      </c>
      <c r="J179" s="269">
        <v>498.34999999999997</v>
      </c>
      <c r="K179" s="268">
        <v>488.05</v>
      </c>
      <c r="L179" s="268">
        <v>474.55</v>
      </c>
      <c r="M179" s="268">
        <v>1.1059300000000001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1390.7</v>
      </c>
      <c r="D180" s="269">
        <v>1394.8833333333334</v>
      </c>
      <c r="E180" s="269">
        <v>1368.8666666666668</v>
      </c>
      <c r="F180" s="269">
        <v>1347.0333333333333</v>
      </c>
      <c r="G180" s="269">
        <v>1321.0166666666667</v>
      </c>
      <c r="H180" s="269">
        <v>1416.7166666666669</v>
      </c>
      <c r="I180" s="269">
        <v>1442.7333333333338</v>
      </c>
      <c r="J180" s="269">
        <v>1464.5666666666671</v>
      </c>
      <c r="K180" s="268">
        <v>1420.9</v>
      </c>
      <c r="L180" s="268">
        <v>1373.05</v>
      </c>
      <c r="M180" s="268">
        <v>6.8116500000000002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318.2</v>
      </c>
      <c r="D181" s="269">
        <v>313.90000000000003</v>
      </c>
      <c r="E181" s="269">
        <v>307.55000000000007</v>
      </c>
      <c r="F181" s="269">
        <v>296.90000000000003</v>
      </c>
      <c r="G181" s="269">
        <v>290.55000000000007</v>
      </c>
      <c r="H181" s="269">
        <v>324.55000000000007</v>
      </c>
      <c r="I181" s="269">
        <v>330.90000000000009</v>
      </c>
      <c r="J181" s="269">
        <v>341.55000000000007</v>
      </c>
      <c r="K181" s="268">
        <v>320.25</v>
      </c>
      <c r="L181" s="268">
        <v>303.25</v>
      </c>
      <c r="M181" s="268">
        <v>34.763359999999999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393.15</v>
      </c>
      <c r="D182" s="269">
        <v>395.83333333333331</v>
      </c>
      <c r="E182" s="269">
        <v>389.46666666666664</v>
      </c>
      <c r="F182" s="269">
        <v>385.7833333333333</v>
      </c>
      <c r="G182" s="269">
        <v>379.41666666666663</v>
      </c>
      <c r="H182" s="269">
        <v>399.51666666666665</v>
      </c>
      <c r="I182" s="269">
        <v>405.88333333333333</v>
      </c>
      <c r="J182" s="269">
        <v>409.56666666666666</v>
      </c>
      <c r="K182" s="268">
        <v>402.2</v>
      </c>
      <c r="L182" s="268">
        <v>392.15</v>
      </c>
      <c r="M182" s="268">
        <v>4.6143200000000002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1808.3</v>
      </c>
      <c r="D183" s="269">
        <v>1800.4833333333336</v>
      </c>
      <c r="E183" s="269">
        <v>1784.7166666666672</v>
      </c>
      <c r="F183" s="269">
        <v>1761.1333333333337</v>
      </c>
      <c r="G183" s="269">
        <v>1745.3666666666672</v>
      </c>
      <c r="H183" s="269">
        <v>1824.0666666666671</v>
      </c>
      <c r="I183" s="269">
        <v>1839.8333333333335</v>
      </c>
      <c r="J183" s="269">
        <v>1863.416666666667</v>
      </c>
      <c r="K183" s="268">
        <v>1816.25</v>
      </c>
      <c r="L183" s="268">
        <v>1776.9</v>
      </c>
      <c r="M183" s="268">
        <v>10.73804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548.65</v>
      </c>
      <c r="D184" s="269">
        <v>547.15</v>
      </c>
      <c r="E184" s="269">
        <v>542.29999999999995</v>
      </c>
      <c r="F184" s="269">
        <v>535.94999999999993</v>
      </c>
      <c r="G184" s="269">
        <v>531.09999999999991</v>
      </c>
      <c r="H184" s="269">
        <v>553.5</v>
      </c>
      <c r="I184" s="269">
        <v>558.35000000000014</v>
      </c>
      <c r="J184" s="269">
        <v>564.70000000000005</v>
      </c>
      <c r="K184" s="268">
        <v>552</v>
      </c>
      <c r="L184" s="268">
        <v>540.79999999999995</v>
      </c>
      <c r="M184" s="268">
        <v>3.8750399999999998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2225</v>
      </c>
      <c r="D185" s="269">
        <v>2227.2166666666667</v>
      </c>
      <c r="E185" s="269">
        <v>2201.4333333333334</v>
      </c>
      <c r="F185" s="269">
        <v>2177.8666666666668</v>
      </c>
      <c r="G185" s="269">
        <v>2152.0833333333335</v>
      </c>
      <c r="H185" s="269">
        <v>2250.7833333333333</v>
      </c>
      <c r="I185" s="269">
        <v>2276.5666666666671</v>
      </c>
      <c r="J185" s="269">
        <v>2300.1333333333332</v>
      </c>
      <c r="K185" s="268">
        <v>2253</v>
      </c>
      <c r="L185" s="268">
        <v>2203.65</v>
      </c>
      <c r="M185" s="268">
        <v>0.67579999999999996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944.1</v>
      </c>
      <c r="D186" s="269">
        <v>948.1</v>
      </c>
      <c r="E186" s="269">
        <v>930</v>
      </c>
      <c r="F186" s="269">
        <v>915.9</v>
      </c>
      <c r="G186" s="269">
        <v>897.8</v>
      </c>
      <c r="H186" s="269">
        <v>962.2</v>
      </c>
      <c r="I186" s="269">
        <v>980.30000000000018</v>
      </c>
      <c r="J186" s="269">
        <v>994.40000000000009</v>
      </c>
      <c r="K186" s="268">
        <v>966.2</v>
      </c>
      <c r="L186" s="268">
        <v>934</v>
      </c>
      <c r="M186" s="268">
        <v>3.1534800000000001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286.45</v>
      </c>
      <c r="D187" s="269">
        <v>287.45</v>
      </c>
      <c r="E187" s="269">
        <v>284.29999999999995</v>
      </c>
      <c r="F187" s="269">
        <v>282.14999999999998</v>
      </c>
      <c r="G187" s="269">
        <v>278.99999999999994</v>
      </c>
      <c r="H187" s="269">
        <v>289.59999999999997</v>
      </c>
      <c r="I187" s="269">
        <v>292.74999999999994</v>
      </c>
      <c r="J187" s="269">
        <v>294.89999999999998</v>
      </c>
      <c r="K187" s="268">
        <v>290.60000000000002</v>
      </c>
      <c r="L187" s="268">
        <v>285.3</v>
      </c>
      <c r="M187" s="268">
        <v>2.4913400000000001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3611.65</v>
      </c>
      <c r="D188" s="269">
        <v>3572.5333333333333</v>
      </c>
      <c r="E188" s="269">
        <v>3520.1166666666668</v>
      </c>
      <c r="F188" s="269">
        <v>3428.5833333333335</v>
      </c>
      <c r="G188" s="269">
        <v>3376.166666666667</v>
      </c>
      <c r="H188" s="269">
        <v>3664.0666666666666</v>
      </c>
      <c r="I188" s="269">
        <v>3716.4833333333336</v>
      </c>
      <c r="J188" s="269">
        <v>3808.0166666666664</v>
      </c>
      <c r="K188" s="268">
        <v>3624.95</v>
      </c>
      <c r="L188" s="268">
        <v>3481</v>
      </c>
      <c r="M188" s="268">
        <v>2.4799600000000002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530.65</v>
      </c>
      <c r="D189" s="269">
        <v>524.83333333333337</v>
      </c>
      <c r="E189" s="269">
        <v>517.06666666666672</v>
      </c>
      <c r="F189" s="269">
        <v>503.48333333333335</v>
      </c>
      <c r="G189" s="269">
        <v>495.7166666666667</v>
      </c>
      <c r="H189" s="269">
        <v>538.41666666666674</v>
      </c>
      <c r="I189" s="269">
        <v>546.18333333333339</v>
      </c>
      <c r="J189" s="269">
        <v>559.76666666666677</v>
      </c>
      <c r="K189" s="268">
        <v>532.6</v>
      </c>
      <c r="L189" s="268">
        <v>511.25</v>
      </c>
      <c r="M189" s="268">
        <v>19.588380000000001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771.55</v>
      </c>
      <c r="D190" s="269">
        <v>775.19999999999993</v>
      </c>
      <c r="E190" s="269">
        <v>764.39999999999986</v>
      </c>
      <c r="F190" s="269">
        <v>757.24999999999989</v>
      </c>
      <c r="G190" s="269">
        <v>746.44999999999982</v>
      </c>
      <c r="H190" s="269">
        <v>782.34999999999991</v>
      </c>
      <c r="I190" s="269">
        <v>793.14999999999986</v>
      </c>
      <c r="J190" s="269">
        <v>800.3</v>
      </c>
      <c r="K190" s="268">
        <v>786</v>
      </c>
      <c r="L190" s="268">
        <v>768.05</v>
      </c>
      <c r="M190" s="268">
        <v>8.8258100000000006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93.35</v>
      </c>
      <c r="D191" s="269">
        <v>95.733333333333334</v>
      </c>
      <c r="E191" s="269">
        <v>90.416666666666671</v>
      </c>
      <c r="F191" s="269">
        <v>87.483333333333334</v>
      </c>
      <c r="G191" s="269">
        <v>82.166666666666671</v>
      </c>
      <c r="H191" s="269">
        <v>98.666666666666671</v>
      </c>
      <c r="I191" s="269">
        <v>103.98333333333333</v>
      </c>
      <c r="J191" s="269">
        <v>106.91666666666667</v>
      </c>
      <c r="K191" s="268">
        <v>101.05</v>
      </c>
      <c r="L191" s="268">
        <v>92.8</v>
      </c>
      <c r="M191" s="268">
        <v>35.990479999999998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147.80000000000001</v>
      </c>
      <c r="D192" s="269">
        <v>148.70000000000002</v>
      </c>
      <c r="E192" s="269">
        <v>145.60000000000002</v>
      </c>
      <c r="F192" s="269">
        <v>143.4</v>
      </c>
      <c r="G192" s="269">
        <v>140.30000000000001</v>
      </c>
      <c r="H192" s="269">
        <v>150.90000000000003</v>
      </c>
      <c r="I192" s="269">
        <v>154</v>
      </c>
      <c r="J192" s="269">
        <v>156.20000000000005</v>
      </c>
      <c r="K192" s="268">
        <v>151.80000000000001</v>
      </c>
      <c r="L192" s="268">
        <v>146.5</v>
      </c>
      <c r="M192" s="268">
        <v>17.288209999999999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252.7</v>
      </c>
      <c r="D193" s="269">
        <v>252.54999999999998</v>
      </c>
      <c r="E193" s="269">
        <v>248.29999999999995</v>
      </c>
      <c r="F193" s="269">
        <v>243.89999999999998</v>
      </c>
      <c r="G193" s="269">
        <v>239.64999999999995</v>
      </c>
      <c r="H193" s="269">
        <v>256.94999999999993</v>
      </c>
      <c r="I193" s="269">
        <v>261.20000000000005</v>
      </c>
      <c r="J193" s="269">
        <v>265.59999999999997</v>
      </c>
      <c r="K193" s="268">
        <v>256.8</v>
      </c>
      <c r="L193" s="268">
        <v>248.15</v>
      </c>
      <c r="M193" s="268">
        <v>14.63491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1195.1500000000001</v>
      </c>
      <c r="D194" s="269">
        <v>1203.5833333333333</v>
      </c>
      <c r="E194" s="269">
        <v>1183.5666666666666</v>
      </c>
      <c r="F194" s="269">
        <v>1171.9833333333333</v>
      </c>
      <c r="G194" s="269">
        <v>1151.9666666666667</v>
      </c>
      <c r="H194" s="269">
        <v>1215.1666666666665</v>
      </c>
      <c r="I194" s="269">
        <v>1235.1833333333334</v>
      </c>
      <c r="J194" s="269">
        <v>1246.7666666666664</v>
      </c>
      <c r="K194" s="268">
        <v>1223.5999999999999</v>
      </c>
      <c r="L194" s="268">
        <v>1192</v>
      </c>
      <c r="M194" s="268">
        <v>1.2777000000000001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919.9</v>
      </c>
      <c r="D195" s="269">
        <v>924.29999999999984</v>
      </c>
      <c r="E195" s="269">
        <v>911.89999999999964</v>
      </c>
      <c r="F195" s="269">
        <v>903.89999999999975</v>
      </c>
      <c r="G195" s="269">
        <v>891.49999999999955</v>
      </c>
      <c r="H195" s="269">
        <v>932.29999999999973</v>
      </c>
      <c r="I195" s="269">
        <v>944.7</v>
      </c>
      <c r="J195" s="269">
        <v>952.69999999999982</v>
      </c>
      <c r="K195" s="268">
        <v>936.7</v>
      </c>
      <c r="L195" s="268">
        <v>916.3</v>
      </c>
      <c r="M195" s="268">
        <v>29.95215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2009.75</v>
      </c>
      <c r="D196" s="269">
        <v>2022.55</v>
      </c>
      <c r="E196" s="269">
        <v>1992.25</v>
      </c>
      <c r="F196" s="269">
        <v>1974.75</v>
      </c>
      <c r="G196" s="269">
        <v>1944.45</v>
      </c>
      <c r="H196" s="269">
        <v>2040.05</v>
      </c>
      <c r="I196" s="269">
        <v>2070.3499999999995</v>
      </c>
      <c r="J196" s="269">
        <v>2087.85</v>
      </c>
      <c r="K196" s="268">
        <v>2052.85</v>
      </c>
      <c r="L196" s="268">
        <v>2005.05</v>
      </c>
      <c r="M196" s="268">
        <v>2.05558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1520.7</v>
      </c>
      <c r="D197" s="269">
        <v>1524.55</v>
      </c>
      <c r="E197" s="269">
        <v>1508.1499999999999</v>
      </c>
      <c r="F197" s="269">
        <v>1495.6</v>
      </c>
      <c r="G197" s="269">
        <v>1479.1999999999998</v>
      </c>
      <c r="H197" s="269">
        <v>1537.1</v>
      </c>
      <c r="I197" s="269">
        <v>1553.5</v>
      </c>
      <c r="J197" s="269">
        <v>1566.05</v>
      </c>
      <c r="K197" s="268">
        <v>1540.95</v>
      </c>
      <c r="L197" s="268">
        <v>1512</v>
      </c>
      <c r="M197" s="268">
        <v>67.696860000000001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566.75</v>
      </c>
      <c r="D198" s="269">
        <v>572.08333333333337</v>
      </c>
      <c r="E198" s="269">
        <v>560.76666666666677</v>
      </c>
      <c r="F198" s="269">
        <v>554.78333333333342</v>
      </c>
      <c r="G198" s="269">
        <v>543.46666666666681</v>
      </c>
      <c r="H198" s="269">
        <v>578.06666666666672</v>
      </c>
      <c r="I198" s="269">
        <v>589.38333333333333</v>
      </c>
      <c r="J198" s="269">
        <v>595.36666666666667</v>
      </c>
      <c r="K198" s="268">
        <v>583.4</v>
      </c>
      <c r="L198" s="268">
        <v>566.1</v>
      </c>
      <c r="M198" s="268">
        <v>26.519880000000001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79.2</v>
      </c>
      <c r="D199" s="269">
        <v>79.816666666666677</v>
      </c>
      <c r="E199" s="269">
        <v>78.233333333333348</v>
      </c>
      <c r="F199" s="269">
        <v>77.266666666666666</v>
      </c>
      <c r="G199" s="269">
        <v>75.683333333333337</v>
      </c>
      <c r="H199" s="269">
        <v>80.78333333333336</v>
      </c>
      <c r="I199" s="269">
        <v>82.366666666666703</v>
      </c>
      <c r="J199" s="269">
        <v>83.333333333333371</v>
      </c>
      <c r="K199" s="268">
        <v>81.400000000000006</v>
      </c>
      <c r="L199" s="268">
        <v>78.849999999999994</v>
      </c>
      <c r="M199" s="268">
        <v>105.96717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3753</v>
      </c>
      <c r="D200" s="269">
        <v>3785.6666666666665</v>
      </c>
      <c r="E200" s="269">
        <v>3696.333333333333</v>
      </c>
      <c r="F200" s="269">
        <v>3639.6666666666665</v>
      </c>
      <c r="G200" s="269">
        <v>3550.333333333333</v>
      </c>
      <c r="H200" s="269">
        <v>3842.333333333333</v>
      </c>
      <c r="I200" s="269">
        <v>3931.6666666666661</v>
      </c>
      <c r="J200" s="269">
        <v>3988.333333333333</v>
      </c>
      <c r="K200" s="268">
        <v>3875</v>
      </c>
      <c r="L200" s="268">
        <v>3729</v>
      </c>
      <c r="M200" s="268">
        <v>9.4390000000000002E-2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1034</v>
      </c>
      <c r="D201" s="269">
        <v>1041.25</v>
      </c>
      <c r="E201" s="269">
        <v>1022.8</v>
      </c>
      <c r="F201" s="269">
        <v>1011.5999999999999</v>
      </c>
      <c r="G201" s="269">
        <v>993.14999999999986</v>
      </c>
      <c r="H201" s="269">
        <v>1052.45</v>
      </c>
      <c r="I201" s="269">
        <v>1070.8999999999999</v>
      </c>
      <c r="J201" s="269">
        <v>1082.1000000000001</v>
      </c>
      <c r="K201" s="268">
        <v>1059.7</v>
      </c>
      <c r="L201" s="268">
        <v>1030.05</v>
      </c>
      <c r="M201" s="268">
        <v>1.90788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17.45</v>
      </c>
      <c r="D202" s="269">
        <v>17.616666666666667</v>
      </c>
      <c r="E202" s="269">
        <v>17.183333333333334</v>
      </c>
      <c r="F202" s="269">
        <v>16.916666666666668</v>
      </c>
      <c r="G202" s="269">
        <v>16.483333333333334</v>
      </c>
      <c r="H202" s="269">
        <v>17.883333333333333</v>
      </c>
      <c r="I202" s="269">
        <v>18.31666666666667</v>
      </c>
      <c r="J202" s="269">
        <v>18.583333333333332</v>
      </c>
      <c r="K202" s="268">
        <v>18.05</v>
      </c>
      <c r="L202" s="268">
        <v>17.350000000000001</v>
      </c>
      <c r="M202" s="268">
        <v>35.78248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1084.25</v>
      </c>
      <c r="D203" s="269">
        <v>1088.0666666666666</v>
      </c>
      <c r="E203" s="269">
        <v>1076.1833333333332</v>
      </c>
      <c r="F203" s="269">
        <v>1068.1166666666666</v>
      </c>
      <c r="G203" s="269">
        <v>1056.2333333333331</v>
      </c>
      <c r="H203" s="269">
        <v>1096.1333333333332</v>
      </c>
      <c r="I203" s="269">
        <v>1108.0166666666664</v>
      </c>
      <c r="J203" s="269">
        <v>1116.0833333333333</v>
      </c>
      <c r="K203" s="268">
        <v>1099.95</v>
      </c>
      <c r="L203" s="268">
        <v>1080</v>
      </c>
      <c r="M203" s="268">
        <v>0.20457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1358.4</v>
      </c>
      <c r="D204" s="269">
        <v>1362.3833333333334</v>
      </c>
      <c r="E204" s="269">
        <v>1347.0666666666668</v>
      </c>
      <c r="F204" s="269">
        <v>1335.7333333333333</v>
      </c>
      <c r="G204" s="269">
        <v>1320.4166666666667</v>
      </c>
      <c r="H204" s="269">
        <v>1373.7166666666669</v>
      </c>
      <c r="I204" s="269">
        <v>1389.0333333333335</v>
      </c>
      <c r="J204" s="269">
        <v>1400.366666666667</v>
      </c>
      <c r="K204" s="268">
        <v>1377.7</v>
      </c>
      <c r="L204" s="268">
        <v>1351.05</v>
      </c>
      <c r="M204" s="268">
        <v>4.58162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103.2</v>
      </c>
      <c r="D205" s="269">
        <v>103.5</v>
      </c>
      <c r="E205" s="269">
        <v>102.8</v>
      </c>
      <c r="F205" s="269">
        <v>102.39999999999999</v>
      </c>
      <c r="G205" s="269">
        <v>101.69999999999999</v>
      </c>
      <c r="H205" s="269">
        <v>103.9</v>
      </c>
      <c r="I205" s="269">
        <v>104.6</v>
      </c>
      <c r="J205" s="269">
        <v>105.00000000000001</v>
      </c>
      <c r="K205" s="268">
        <v>104.2</v>
      </c>
      <c r="L205" s="268">
        <v>103.1</v>
      </c>
      <c r="M205" s="268">
        <v>5.4088599999999998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2790.3</v>
      </c>
      <c r="D206" s="269">
        <v>2803.9500000000003</v>
      </c>
      <c r="E206" s="269">
        <v>2752.9000000000005</v>
      </c>
      <c r="F206" s="269">
        <v>2715.5000000000005</v>
      </c>
      <c r="G206" s="269">
        <v>2664.4500000000007</v>
      </c>
      <c r="H206" s="269">
        <v>2841.3500000000004</v>
      </c>
      <c r="I206" s="269">
        <v>2892.4000000000005</v>
      </c>
      <c r="J206" s="269">
        <v>2929.8</v>
      </c>
      <c r="K206" s="268">
        <v>2855</v>
      </c>
      <c r="L206" s="268">
        <v>2766.55</v>
      </c>
      <c r="M206" s="268">
        <v>10.108230000000001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372.8</v>
      </c>
      <c r="D207" s="269">
        <v>373.93333333333334</v>
      </c>
      <c r="E207" s="269">
        <v>364.86666666666667</v>
      </c>
      <c r="F207" s="269">
        <v>356.93333333333334</v>
      </c>
      <c r="G207" s="269">
        <v>347.86666666666667</v>
      </c>
      <c r="H207" s="269">
        <v>381.86666666666667</v>
      </c>
      <c r="I207" s="269">
        <v>390.93333333333339</v>
      </c>
      <c r="J207" s="269">
        <v>398.86666666666667</v>
      </c>
      <c r="K207" s="268">
        <v>383</v>
      </c>
      <c r="L207" s="268">
        <v>366</v>
      </c>
      <c r="M207" s="268">
        <v>6.9168700000000003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424.4</v>
      </c>
      <c r="D208" s="269">
        <v>429.2166666666667</v>
      </c>
      <c r="E208" s="269">
        <v>418.93333333333339</v>
      </c>
      <c r="F208" s="269">
        <v>413.4666666666667</v>
      </c>
      <c r="G208" s="269">
        <v>403.18333333333339</v>
      </c>
      <c r="H208" s="269">
        <v>434.68333333333339</v>
      </c>
      <c r="I208" s="269">
        <v>444.9666666666667</v>
      </c>
      <c r="J208" s="269">
        <v>450.43333333333339</v>
      </c>
      <c r="K208" s="268">
        <v>439.5</v>
      </c>
      <c r="L208" s="268">
        <v>423.75</v>
      </c>
      <c r="M208" s="268">
        <v>130.39805999999999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1423.95</v>
      </c>
      <c r="D209" s="269">
        <v>1427.7666666666667</v>
      </c>
      <c r="E209" s="269">
        <v>1414.9333333333334</v>
      </c>
      <c r="F209" s="269">
        <v>1405.9166666666667</v>
      </c>
      <c r="G209" s="269">
        <v>1393.0833333333335</v>
      </c>
      <c r="H209" s="269">
        <v>1436.7833333333333</v>
      </c>
      <c r="I209" s="269">
        <v>1449.6166666666668</v>
      </c>
      <c r="J209" s="269">
        <v>1458.6333333333332</v>
      </c>
      <c r="K209" s="268">
        <v>1440.6</v>
      </c>
      <c r="L209" s="268">
        <v>1418.75</v>
      </c>
      <c r="M209" s="268">
        <v>0.52363000000000004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2544.15</v>
      </c>
      <c r="D210" s="269">
        <v>2547.5166666666669</v>
      </c>
      <c r="E210" s="269">
        <v>2510.8333333333339</v>
      </c>
      <c r="F210" s="269">
        <v>2477.5166666666669</v>
      </c>
      <c r="G210" s="269">
        <v>2440.8333333333339</v>
      </c>
      <c r="H210" s="269">
        <v>2580.8333333333339</v>
      </c>
      <c r="I210" s="269">
        <v>2617.5166666666673</v>
      </c>
      <c r="J210" s="269">
        <v>2650.8333333333339</v>
      </c>
      <c r="K210" s="268">
        <v>2584.1999999999998</v>
      </c>
      <c r="L210" s="268">
        <v>2514.1999999999998</v>
      </c>
      <c r="M210" s="268">
        <v>9.8989799999999999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122</v>
      </c>
      <c r="D211" s="269">
        <v>121.96666666666665</v>
      </c>
      <c r="E211" s="269">
        <v>120.2833333333333</v>
      </c>
      <c r="F211" s="269">
        <v>118.56666666666665</v>
      </c>
      <c r="G211" s="269">
        <v>116.8833333333333</v>
      </c>
      <c r="H211" s="269">
        <v>123.68333333333331</v>
      </c>
      <c r="I211" s="269">
        <v>125.36666666666667</v>
      </c>
      <c r="J211" s="269">
        <v>127.08333333333331</v>
      </c>
      <c r="K211" s="268">
        <v>123.65</v>
      </c>
      <c r="L211" s="268">
        <v>120.25</v>
      </c>
      <c r="M211" s="268">
        <v>20.079889999999999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238.4</v>
      </c>
      <c r="D212" s="269">
        <v>240</v>
      </c>
      <c r="E212" s="269">
        <v>235.95</v>
      </c>
      <c r="F212" s="269">
        <v>233.5</v>
      </c>
      <c r="G212" s="269">
        <v>229.45</v>
      </c>
      <c r="H212" s="269">
        <v>242.45</v>
      </c>
      <c r="I212" s="269">
        <v>246.5</v>
      </c>
      <c r="J212" s="269">
        <v>248.95</v>
      </c>
      <c r="K212" s="268">
        <v>244.05</v>
      </c>
      <c r="L212" s="268">
        <v>237.55</v>
      </c>
      <c r="M212" s="268">
        <v>35.836469999999998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2560.4</v>
      </c>
      <c r="D213" s="269">
        <v>2570.0666666666671</v>
      </c>
      <c r="E213" s="269">
        <v>2541.3333333333339</v>
      </c>
      <c r="F213" s="269">
        <v>2522.2666666666669</v>
      </c>
      <c r="G213" s="269">
        <v>2493.5333333333338</v>
      </c>
      <c r="H213" s="269">
        <v>2589.1333333333341</v>
      </c>
      <c r="I213" s="269">
        <v>2617.8666666666668</v>
      </c>
      <c r="J213" s="269">
        <v>2636.9333333333343</v>
      </c>
      <c r="K213" s="268">
        <v>2598.8000000000002</v>
      </c>
      <c r="L213" s="268">
        <v>2551</v>
      </c>
      <c r="M213" s="268">
        <v>11.99906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290.75</v>
      </c>
      <c r="D214" s="269">
        <v>289.98333333333335</v>
      </c>
      <c r="E214" s="269">
        <v>288.06666666666672</v>
      </c>
      <c r="F214" s="269">
        <v>285.38333333333338</v>
      </c>
      <c r="G214" s="269">
        <v>283.46666666666675</v>
      </c>
      <c r="H214" s="269">
        <v>292.66666666666669</v>
      </c>
      <c r="I214" s="269">
        <v>294.58333333333331</v>
      </c>
      <c r="J214" s="269">
        <v>297.26666666666665</v>
      </c>
      <c r="K214" s="268">
        <v>291.89999999999998</v>
      </c>
      <c r="L214" s="268">
        <v>287.3</v>
      </c>
      <c r="M214" s="268">
        <v>5.6189099999999996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3507.4</v>
      </c>
      <c r="D215" s="269">
        <v>3522.2999999999997</v>
      </c>
      <c r="E215" s="269">
        <v>3465.5999999999995</v>
      </c>
      <c r="F215" s="269">
        <v>3423.7999999999997</v>
      </c>
      <c r="G215" s="269">
        <v>3367.0999999999995</v>
      </c>
      <c r="H215" s="269">
        <v>3564.0999999999995</v>
      </c>
      <c r="I215" s="269">
        <v>3620.7999999999993</v>
      </c>
      <c r="J215" s="269">
        <v>3662.5999999999995</v>
      </c>
      <c r="K215" s="268">
        <v>3579</v>
      </c>
      <c r="L215" s="268">
        <v>3480.5</v>
      </c>
      <c r="M215" s="268">
        <v>0.41531000000000001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890.6</v>
      </c>
      <c r="D216" s="269">
        <v>889.5333333333333</v>
      </c>
      <c r="E216" s="269">
        <v>872.06666666666661</v>
      </c>
      <c r="F216" s="269">
        <v>853.5333333333333</v>
      </c>
      <c r="G216" s="269">
        <v>836.06666666666661</v>
      </c>
      <c r="H216" s="269">
        <v>908.06666666666661</v>
      </c>
      <c r="I216" s="269">
        <v>925.5333333333333</v>
      </c>
      <c r="J216" s="269">
        <v>944.06666666666661</v>
      </c>
      <c r="K216" s="268">
        <v>907</v>
      </c>
      <c r="L216" s="268">
        <v>871</v>
      </c>
      <c r="M216" s="268">
        <v>3.48441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41889.4</v>
      </c>
      <c r="D217" s="269">
        <v>42276.233333333337</v>
      </c>
      <c r="E217" s="269">
        <v>41407.516666666677</v>
      </c>
      <c r="F217" s="269">
        <v>40925.633333333339</v>
      </c>
      <c r="G217" s="269">
        <v>40056.916666666679</v>
      </c>
      <c r="H217" s="269">
        <v>42758.116666666676</v>
      </c>
      <c r="I217" s="269">
        <v>43626.833333333336</v>
      </c>
      <c r="J217" s="269">
        <v>44108.716666666674</v>
      </c>
      <c r="K217" s="268">
        <v>43144.95</v>
      </c>
      <c r="L217" s="268">
        <v>41794.35</v>
      </c>
      <c r="M217" s="268">
        <v>4.6019999999999998E-2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39.5</v>
      </c>
      <c r="D218" s="269">
        <v>39.716666666666661</v>
      </c>
      <c r="E218" s="269">
        <v>39.083333333333321</v>
      </c>
      <c r="F218" s="269">
        <v>38.666666666666657</v>
      </c>
      <c r="G218" s="269">
        <v>38.033333333333317</v>
      </c>
      <c r="H218" s="269">
        <v>40.133333333333326</v>
      </c>
      <c r="I218" s="269">
        <v>40.766666666666666</v>
      </c>
      <c r="J218" s="269">
        <v>41.18333333333333</v>
      </c>
      <c r="K218" s="268">
        <v>40.35</v>
      </c>
      <c r="L218" s="268">
        <v>39.299999999999997</v>
      </c>
      <c r="M218" s="268">
        <v>33.429540000000003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2459.4</v>
      </c>
      <c r="D219" s="269">
        <v>2458.7666666666669</v>
      </c>
      <c r="E219" s="269">
        <v>2437.6333333333337</v>
      </c>
      <c r="F219" s="269">
        <v>2415.8666666666668</v>
      </c>
      <c r="G219" s="269">
        <v>2394.7333333333336</v>
      </c>
      <c r="H219" s="269">
        <v>2480.5333333333338</v>
      </c>
      <c r="I219" s="269">
        <v>2501.666666666667</v>
      </c>
      <c r="J219" s="269">
        <v>2523.4333333333338</v>
      </c>
      <c r="K219" s="268">
        <v>2479.9</v>
      </c>
      <c r="L219" s="268">
        <v>2437</v>
      </c>
      <c r="M219" s="268">
        <v>30.2803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917.6</v>
      </c>
      <c r="D220" s="269">
        <v>923.33333333333337</v>
      </c>
      <c r="E220" s="269">
        <v>910.01666666666677</v>
      </c>
      <c r="F220" s="269">
        <v>902.43333333333339</v>
      </c>
      <c r="G220" s="269">
        <v>889.11666666666679</v>
      </c>
      <c r="H220" s="269">
        <v>930.91666666666674</v>
      </c>
      <c r="I220" s="269">
        <v>944.23333333333335</v>
      </c>
      <c r="J220" s="269">
        <v>951.81666666666672</v>
      </c>
      <c r="K220" s="268">
        <v>936.65</v>
      </c>
      <c r="L220" s="268">
        <v>915.75</v>
      </c>
      <c r="M220" s="268">
        <v>162.53099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1234.8499999999999</v>
      </c>
      <c r="D221" s="269">
        <v>1237</v>
      </c>
      <c r="E221" s="269">
        <v>1225</v>
      </c>
      <c r="F221" s="269">
        <v>1215.1500000000001</v>
      </c>
      <c r="G221" s="269">
        <v>1203.1500000000001</v>
      </c>
      <c r="H221" s="269">
        <v>1246.8499999999999</v>
      </c>
      <c r="I221" s="269">
        <v>1258.8499999999999</v>
      </c>
      <c r="J221" s="269">
        <v>1268.6999999999998</v>
      </c>
      <c r="K221" s="268">
        <v>1249</v>
      </c>
      <c r="L221" s="268">
        <v>1227.1500000000001</v>
      </c>
      <c r="M221" s="268">
        <v>4.9679900000000004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575.20000000000005</v>
      </c>
      <c r="D222" s="269">
        <v>578.61666666666667</v>
      </c>
      <c r="E222" s="269">
        <v>569.5333333333333</v>
      </c>
      <c r="F222" s="269">
        <v>563.86666666666667</v>
      </c>
      <c r="G222" s="269">
        <v>554.7833333333333</v>
      </c>
      <c r="H222" s="269">
        <v>584.2833333333333</v>
      </c>
      <c r="I222" s="269">
        <v>593.36666666666656</v>
      </c>
      <c r="J222" s="269">
        <v>599.0333333333333</v>
      </c>
      <c r="K222" s="268">
        <v>587.70000000000005</v>
      </c>
      <c r="L222" s="268">
        <v>572.95000000000005</v>
      </c>
      <c r="M222" s="268">
        <v>7.23271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531.20000000000005</v>
      </c>
      <c r="D223" s="269">
        <v>529.73333333333335</v>
      </c>
      <c r="E223" s="269">
        <v>519.4666666666667</v>
      </c>
      <c r="F223" s="269">
        <v>507.73333333333335</v>
      </c>
      <c r="G223" s="269">
        <v>497.4666666666667</v>
      </c>
      <c r="H223" s="269">
        <v>541.4666666666667</v>
      </c>
      <c r="I223" s="269">
        <v>551.73333333333335</v>
      </c>
      <c r="J223" s="269">
        <v>563.4666666666667</v>
      </c>
      <c r="K223" s="268">
        <v>540</v>
      </c>
      <c r="L223" s="268">
        <v>518</v>
      </c>
      <c r="M223" s="268">
        <v>3.9117700000000002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46.1</v>
      </c>
      <c r="D224" s="269">
        <v>46.449999999999996</v>
      </c>
      <c r="E224" s="269">
        <v>45.499999999999993</v>
      </c>
      <c r="F224" s="269">
        <v>44.9</v>
      </c>
      <c r="G224" s="269">
        <v>43.949999999999996</v>
      </c>
      <c r="H224" s="269">
        <v>47.04999999999999</v>
      </c>
      <c r="I224" s="269">
        <v>47.999999999999993</v>
      </c>
      <c r="J224" s="269">
        <v>48.599999999999987</v>
      </c>
      <c r="K224" s="268">
        <v>47.4</v>
      </c>
      <c r="L224" s="268">
        <v>45.85</v>
      </c>
      <c r="M224" s="268">
        <v>154.62609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52.75</v>
      </c>
      <c r="D225" s="269">
        <v>52.616666666666667</v>
      </c>
      <c r="E225" s="269">
        <v>51.483333333333334</v>
      </c>
      <c r="F225" s="269">
        <v>50.216666666666669</v>
      </c>
      <c r="G225" s="269">
        <v>49.083333333333336</v>
      </c>
      <c r="H225" s="269">
        <v>53.883333333333333</v>
      </c>
      <c r="I225" s="269">
        <v>55.016666666666673</v>
      </c>
      <c r="J225" s="269">
        <v>56.283333333333331</v>
      </c>
      <c r="K225" s="268">
        <v>53.75</v>
      </c>
      <c r="L225" s="268">
        <v>51.35</v>
      </c>
      <c r="M225" s="268">
        <v>913.67074000000002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69.75</v>
      </c>
      <c r="D226" s="269">
        <v>70.166666666666671</v>
      </c>
      <c r="E226" s="269">
        <v>68.63333333333334</v>
      </c>
      <c r="F226" s="269">
        <v>67.516666666666666</v>
      </c>
      <c r="G226" s="269">
        <v>65.983333333333334</v>
      </c>
      <c r="H226" s="269">
        <v>71.283333333333346</v>
      </c>
      <c r="I226" s="269">
        <v>72.816666666666677</v>
      </c>
      <c r="J226" s="269">
        <v>73.933333333333351</v>
      </c>
      <c r="K226" s="268">
        <v>71.7</v>
      </c>
      <c r="L226" s="268">
        <v>69.05</v>
      </c>
      <c r="M226" s="268">
        <v>94.873990000000006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1044</v>
      </c>
      <c r="D227" s="269">
        <v>1050.1166666666668</v>
      </c>
      <c r="E227" s="269">
        <v>1030.1833333333336</v>
      </c>
      <c r="F227" s="269">
        <v>1016.3666666666668</v>
      </c>
      <c r="G227" s="269">
        <v>996.43333333333362</v>
      </c>
      <c r="H227" s="269">
        <v>1063.9333333333336</v>
      </c>
      <c r="I227" s="269">
        <v>1083.866666666667</v>
      </c>
      <c r="J227" s="269">
        <v>1097.6833333333336</v>
      </c>
      <c r="K227" s="268">
        <v>1070.05</v>
      </c>
      <c r="L227" s="268">
        <v>1036.3</v>
      </c>
      <c r="M227" s="268">
        <v>0.13599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362.85</v>
      </c>
      <c r="D228" s="269">
        <v>360.43333333333339</v>
      </c>
      <c r="E228" s="269">
        <v>352.51666666666677</v>
      </c>
      <c r="F228" s="269">
        <v>342.18333333333339</v>
      </c>
      <c r="G228" s="269">
        <v>334.26666666666677</v>
      </c>
      <c r="H228" s="269">
        <v>370.76666666666677</v>
      </c>
      <c r="I228" s="269">
        <v>378.68333333333339</v>
      </c>
      <c r="J228" s="269">
        <v>389.01666666666677</v>
      </c>
      <c r="K228" s="268">
        <v>368.35</v>
      </c>
      <c r="L228" s="268">
        <v>350.1</v>
      </c>
      <c r="M228" s="268">
        <v>18.87716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1706.7</v>
      </c>
      <c r="D229" s="269">
        <v>1712.5833333333333</v>
      </c>
      <c r="E229" s="269">
        <v>1694.6666666666665</v>
      </c>
      <c r="F229" s="269">
        <v>1682.6333333333332</v>
      </c>
      <c r="G229" s="269">
        <v>1664.7166666666665</v>
      </c>
      <c r="H229" s="269">
        <v>1724.6166666666666</v>
      </c>
      <c r="I229" s="269">
        <v>1742.5333333333331</v>
      </c>
      <c r="J229" s="269">
        <v>1754.5666666666666</v>
      </c>
      <c r="K229" s="268">
        <v>1730.5</v>
      </c>
      <c r="L229" s="268">
        <v>1700.55</v>
      </c>
      <c r="M229" s="268">
        <v>0.18679000000000001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232.7</v>
      </c>
      <c r="D230" s="269">
        <v>235.23333333333335</v>
      </c>
      <c r="E230" s="269">
        <v>229.4666666666667</v>
      </c>
      <c r="F230" s="269">
        <v>226.23333333333335</v>
      </c>
      <c r="G230" s="269">
        <v>220.4666666666667</v>
      </c>
      <c r="H230" s="269">
        <v>238.4666666666667</v>
      </c>
      <c r="I230" s="269">
        <v>244.23333333333335</v>
      </c>
      <c r="J230" s="269">
        <v>247.4666666666667</v>
      </c>
      <c r="K230" s="268">
        <v>241</v>
      </c>
      <c r="L230" s="268">
        <v>232</v>
      </c>
      <c r="M230" s="268">
        <v>12.57884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42.3</v>
      </c>
      <c r="D231" s="269">
        <v>42.033333333333331</v>
      </c>
      <c r="E231" s="269">
        <v>40.666666666666664</v>
      </c>
      <c r="F231" s="269">
        <v>39.033333333333331</v>
      </c>
      <c r="G231" s="269">
        <v>37.666666666666664</v>
      </c>
      <c r="H231" s="269">
        <v>43.666666666666664</v>
      </c>
      <c r="I231" s="269">
        <v>45.033333333333339</v>
      </c>
      <c r="J231" s="269">
        <v>46.666666666666664</v>
      </c>
      <c r="K231" s="268">
        <v>43.4</v>
      </c>
      <c r="L231" s="268">
        <v>40.4</v>
      </c>
      <c r="M231" s="268">
        <v>45.629190000000001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334.1</v>
      </c>
      <c r="D232" s="269">
        <v>334.68333333333334</v>
      </c>
      <c r="E232" s="269">
        <v>332.31666666666666</v>
      </c>
      <c r="F232" s="269">
        <v>330.5333333333333</v>
      </c>
      <c r="G232" s="269">
        <v>328.16666666666663</v>
      </c>
      <c r="H232" s="269">
        <v>336.4666666666667</v>
      </c>
      <c r="I232" s="269">
        <v>338.83333333333337</v>
      </c>
      <c r="J232" s="269">
        <v>340.61666666666673</v>
      </c>
      <c r="K232" s="268">
        <v>337.05</v>
      </c>
      <c r="L232" s="268">
        <v>332.9</v>
      </c>
      <c r="M232" s="268">
        <v>84.186719999999994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111.85</v>
      </c>
      <c r="D233" s="269">
        <v>112.36666666666667</v>
      </c>
      <c r="E233" s="269">
        <v>110.98333333333335</v>
      </c>
      <c r="F233" s="269">
        <v>110.11666666666667</v>
      </c>
      <c r="G233" s="269">
        <v>108.73333333333335</v>
      </c>
      <c r="H233" s="269">
        <v>113.23333333333335</v>
      </c>
      <c r="I233" s="269">
        <v>114.61666666666667</v>
      </c>
      <c r="J233" s="269">
        <v>115.48333333333335</v>
      </c>
      <c r="K233" s="268">
        <v>113.75</v>
      </c>
      <c r="L233" s="268">
        <v>111.5</v>
      </c>
      <c r="M233" s="268">
        <v>2.54454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270.3</v>
      </c>
      <c r="D234" s="269">
        <v>266.55</v>
      </c>
      <c r="E234" s="269">
        <v>260.10000000000002</v>
      </c>
      <c r="F234" s="269">
        <v>249.90000000000003</v>
      </c>
      <c r="G234" s="269">
        <v>243.45000000000005</v>
      </c>
      <c r="H234" s="269">
        <v>276.75</v>
      </c>
      <c r="I234" s="269">
        <v>283.19999999999993</v>
      </c>
      <c r="J234" s="269">
        <v>293.39999999999998</v>
      </c>
      <c r="K234" s="268">
        <v>273</v>
      </c>
      <c r="L234" s="268">
        <v>256.35000000000002</v>
      </c>
      <c r="M234" s="268">
        <v>120.24791999999999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136.69999999999999</v>
      </c>
      <c r="D235" s="269">
        <v>138.18333333333331</v>
      </c>
      <c r="E235" s="269">
        <v>134.11666666666662</v>
      </c>
      <c r="F235" s="269">
        <v>131.5333333333333</v>
      </c>
      <c r="G235" s="269">
        <v>127.46666666666661</v>
      </c>
      <c r="H235" s="269">
        <v>140.76666666666662</v>
      </c>
      <c r="I235" s="269">
        <v>144.83333333333329</v>
      </c>
      <c r="J235" s="269">
        <v>147.41666666666663</v>
      </c>
      <c r="K235" s="268">
        <v>142.25</v>
      </c>
      <c r="L235" s="268">
        <v>135.6</v>
      </c>
      <c r="M235" s="268">
        <v>103.29385000000001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81.900000000000006</v>
      </c>
      <c r="D236" s="269">
        <v>82.766666666666666</v>
      </c>
      <c r="E236" s="269">
        <v>80.683333333333337</v>
      </c>
      <c r="F236" s="269">
        <v>79.466666666666669</v>
      </c>
      <c r="G236" s="269">
        <v>77.38333333333334</v>
      </c>
      <c r="H236" s="269">
        <v>83.983333333333334</v>
      </c>
      <c r="I236" s="269">
        <v>86.066666666666677</v>
      </c>
      <c r="J236" s="269">
        <v>87.283333333333331</v>
      </c>
      <c r="K236" s="268">
        <v>84.85</v>
      </c>
      <c r="L236" s="268">
        <v>81.55</v>
      </c>
      <c r="M236" s="268">
        <v>69.917479999999998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4697.1000000000004</v>
      </c>
      <c r="D237" s="269">
        <v>4704.0333333333338</v>
      </c>
      <c r="E237" s="269">
        <v>4643.0666666666675</v>
      </c>
      <c r="F237" s="269">
        <v>4589.0333333333338</v>
      </c>
      <c r="G237" s="269">
        <v>4528.0666666666675</v>
      </c>
      <c r="H237" s="269">
        <v>4758.0666666666675</v>
      </c>
      <c r="I237" s="269">
        <v>4819.0333333333328</v>
      </c>
      <c r="J237" s="269">
        <v>4873.0666666666675</v>
      </c>
      <c r="K237" s="268">
        <v>4765</v>
      </c>
      <c r="L237" s="268">
        <v>4650</v>
      </c>
      <c r="M237" s="268">
        <v>0.59167999999999998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204.85</v>
      </c>
      <c r="D238" s="269">
        <v>205.18333333333331</v>
      </c>
      <c r="E238" s="269">
        <v>202.91666666666663</v>
      </c>
      <c r="F238" s="269">
        <v>200.98333333333332</v>
      </c>
      <c r="G238" s="269">
        <v>198.71666666666664</v>
      </c>
      <c r="H238" s="269">
        <v>207.11666666666662</v>
      </c>
      <c r="I238" s="269">
        <v>209.38333333333333</v>
      </c>
      <c r="J238" s="269">
        <v>211.31666666666661</v>
      </c>
      <c r="K238" s="268">
        <v>207.45</v>
      </c>
      <c r="L238" s="268">
        <v>203.25</v>
      </c>
      <c r="M238" s="268">
        <v>12.455450000000001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162.6</v>
      </c>
      <c r="D239" s="269">
        <v>162.94999999999999</v>
      </c>
      <c r="E239" s="269">
        <v>161.44999999999999</v>
      </c>
      <c r="F239" s="269">
        <v>160.30000000000001</v>
      </c>
      <c r="G239" s="269">
        <v>158.80000000000001</v>
      </c>
      <c r="H239" s="269">
        <v>164.09999999999997</v>
      </c>
      <c r="I239" s="269">
        <v>165.59999999999997</v>
      </c>
      <c r="J239" s="269">
        <v>166.74999999999994</v>
      </c>
      <c r="K239" s="268">
        <v>164.45</v>
      </c>
      <c r="L239" s="268">
        <v>161.80000000000001</v>
      </c>
      <c r="M239" s="268">
        <v>34.36251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333.9</v>
      </c>
      <c r="D240" s="269">
        <v>329.9</v>
      </c>
      <c r="E240" s="269">
        <v>324.34999999999997</v>
      </c>
      <c r="F240" s="269">
        <v>314.8</v>
      </c>
      <c r="G240" s="269">
        <v>309.25</v>
      </c>
      <c r="H240" s="269">
        <v>339.44999999999993</v>
      </c>
      <c r="I240" s="269">
        <v>344.99999999999989</v>
      </c>
      <c r="J240" s="269">
        <v>354.5499999999999</v>
      </c>
      <c r="K240" s="268">
        <v>335.45</v>
      </c>
      <c r="L240" s="268">
        <v>320.35000000000002</v>
      </c>
      <c r="M240" s="268">
        <v>109.52542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71.55</v>
      </c>
      <c r="D241" s="269">
        <v>71.683333333333337</v>
      </c>
      <c r="E241" s="269">
        <v>71.166666666666671</v>
      </c>
      <c r="F241" s="269">
        <v>70.783333333333331</v>
      </c>
      <c r="G241" s="269">
        <v>70.266666666666666</v>
      </c>
      <c r="H241" s="269">
        <v>72.066666666666677</v>
      </c>
      <c r="I241" s="269">
        <v>72.583333333333329</v>
      </c>
      <c r="J241" s="269">
        <v>72.966666666666683</v>
      </c>
      <c r="K241" s="268">
        <v>72.2</v>
      </c>
      <c r="L241" s="268">
        <v>71.3</v>
      </c>
      <c r="M241" s="268">
        <v>99.855609999999999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19.100000000000001</v>
      </c>
      <c r="D242" s="269">
        <v>19.266666666666666</v>
      </c>
      <c r="E242" s="269">
        <v>18.833333333333332</v>
      </c>
      <c r="F242" s="269">
        <v>18.566666666666666</v>
      </c>
      <c r="G242" s="269">
        <v>18.133333333333333</v>
      </c>
      <c r="H242" s="269">
        <v>19.533333333333331</v>
      </c>
      <c r="I242" s="269">
        <v>19.966666666666669</v>
      </c>
      <c r="J242" s="269">
        <v>20.233333333333331</v>
      </c>
      <c r="K242" s="268">
        <v>19.7</v>
      </c>
      <c r="L242" s="268">
        <v>19</v>
      </c>
      <c r="M242" s="268">
        <v>57.679349999999999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724.35</v>
      </c>
      <c r="D243" s="269">
        <v>725.81666666666661</v>
      </c>
      <c r="E243" s="269">
        <v>713.63333333333321</v>
      </c>
      <c r="F243" s="269">
        <v>702.91666666666663</v>
      </c>
      <c r="G243" s="269">
        <v>690.73333333333323</v>
      </c>
      <c r="H243" s="269">
        <v>736.53333333333319</v>
      </c>
      <c r="I243" s="269">
        <v>748.71666666666658</v>
      </c>
      <c r="J243" s="269">
        <v>759.43333333333317</v>
      </c>
      <c r="K243" s="268">
        <v>738</v>
      </c>
      <c r="L243" s="268">
        <v>715.1</v>
      </c>
      <c r="M243" s="268">
        <v>57.186689999999999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22.3</v>
      </c>
      <c r="D244" s="269">
        <v>22.366666666666664</v>
      </c>
      <c r="E244" s="269">
        <v>22.183333333333326</v>
      </c>
      <c r="F244" s="269">
        <v>22.066666666666663</v>
      </c>
      <c r="G244" s="269">
        <v>21.883333333333326</v>
      </c>
      <c r="H244" s="269">
        <v>22.483333333333327</v>
      </c>
      <c r="I244" s="269">
        <v>22.666666666666664</v>
      </c>
      <c r="J244" s="269">
        <v>22.783333333333328</v>
      </c>
      <c r="K244" s="268">
        <v>22.55</v>
      </c>
      <c r="L244" s="268">
        <v>22.25</v>
      </c>
      <c r="M244" s="268">
        <v>52.933329999999998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1580.8</v>
      </c>
      <c r="D245" s="269">
        <v>1582.6333333333332</v>
      </c>
      <c r="E245" s="269">
        <v>1558.2666666666664</v>
      </c>
      <c r="F245" s="269">
        <v>1535.7333333333331</v>
      </c>
      <c r="G245" s="269">
        <v>1511.3666666666663</v>
      </c>
      <c r="H245" s="269">
        <v>1605.1666666666665</v>
      </c>
      <c r="I245" s="269">
        <v>1629.5333333333333</v>
      </c>
      <c r="J245" s="269">
        <v>1652.0666666666666</v>
      </c>
      <c r="K245" s="268">
        <v>1607</v>
      </c>
      <c r="L245" s="268">
        <v>1560.1</v>
      </c>
      <c r="M245" s="268">
        <v>0.62451000000000001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156.69999999999999</v>
      </c>
      <c r="D246" s="269">
        <v>157.86666666666667</v>
      </c>
      <c r="E246" s="269">
        <v>154.48333333333335</v>
      </c>
      <c r="F246" s="269">
        <v>152.26666666666668</v>
      </c>
      <c r="G246" s="269">
        <v>148.88333333333335</v>
      </c>
      <c r="H246" s="269">
        <v>160.08333333333334</v>
      </c>
      <c r="I246" s="269">
        <v>163.46666666666667</v>
      </c>
      <c r="J246" s="269">
        <v>165.68333333333334</v>
      </c>
      <c r="K246" s="268">
        <v>161.25</v>
      </c>
      <c r="L246" s="268">
        <v>155.65</v>
      </c>
      <c r="M246" s="268">
        <v>2.0196000000000001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359.35</v>
      </c>
      <c r="D247" s="269">
        <v>362.06666666666666</v>
      </c>
      <c r="E247" s="269">
        <v>355.13333333333333</v>
      </c>
      <c r="F247" s="269">
        <v>350.91666666666669</v>
      </c>
      <c r="G247" s="269">
        <v>343.98333333333335</v>
      </c>
      <c r="H247" s="269">
        <v>366.2833333333333</v>
      </c>
      <c r="I247" s="269">
        <v>373.21666666666658</v>
      </c>
      <c r="J247" s="269">
        <v>377.43333333333328</v>
      </c>
      <c r="K247" s="268">
        <v>369</v>
      </c>
      <c r="L247" s="268">
        <v>357.85</v>
      </c>
      <c r="M247" s="268">
        <v>0.32595000000000002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435.35</v>
      </c>
      <c r="D248" s="269">
        <v>435.36666666666662</v>
      </c>
      <c r="E248" s="269">
        <v>424.28333333333325</v>
      </c>
      <c r="F248" s="269">
        <v>413.21666666666664</v>
      </c>
      <c r="G248" s="269">
        <v>402.13333333333327</v>
      </c>
      <c r="H248" s="269">
        <v>446.43333333333322</v>
      </c>
      <c r="I248" s="269">
        <v>457.51666666666659</v>
      </c>
      <c r="J248" s="269">
        <v>468.5833333333332</v>
      </c>
      <c r="K248" s="268">
        <v>446.45</v>
      </c>
      <c r="L248" s="268">
        <v>424.3</v>
      </c>
      <c r="M248" s="268">
        <v>48.014620000000001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203.8</v>
      </c>
      <c r="D249" s="269">
        <v>205.03333333333333</v>
      </c>
      <c r="E249" s="269">
        <v>202.06666666666666</v>
      </c>
      <c r="F249" s="269">
        <v>200.33333333333334</v>
      </c>
      <c r="G249" s="269">
        <v>197.36666666666667</v>
      </c>
      <c r="H249" s="269">
        <v>206.76666666666665</v>
      </c>
      <c r="I249" s="269">
        <v>209.73333333333329</v>
      </c>
      <c r="J249" s="269">
        <v>211.46666666666664</v>
      </c>
      <c r="K249" s="268">
        <v>208</v>
      </c>
      <c r="L249" s="268">
        <v>203.3</v>
      </c>
      <c r="M249" s="268">
        <v>33.026440000000001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1195.8499999999999</v>
      </c>
      <c r="D250" s="269">
        <v>1200.3</v>
      </c>
      <c r="E250" s="269">
        <v>1180.5999999999999</v>
      </c>
      <c r="F250" s="269">
        <v>1165.3499999999999</v>
      </c>
      <c r="G250" s="269">
        <v>1145.6499999999999</v>
      </c>
      <c r="H250" s="269">
        <v>1215.55</v>
      </c>
      <c r="I250" s="269">
        <v>1235.2500000000002</v>
      </c>
      <c r="J250" s="269">
        <v>1250.5</v>
      </c>
      <c r="K250" s="268">
        <v>1220</v>
      </c>
      <c r="L250" s="268">
        <v>1185.05</v>
      </c>
      <c r="M250" s="268">
        <v>40.637050000000002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16.649999999999999</v>
      </c>
      <c r="D251" s="269">
        <v>16.75</v>
      </c>
      <c r="E251" s="269">
        <v>16.5</v>
      </c>
      <c r="F251" s="269">
        <v>16.350000000000001</v>
      </c>
      <c r="G251" s="269">
        <v>16.100000000000001</v>
      </c>
      <c r="H251" s="269">
        <v>16.899999999999999</v>
      </c>
      <c r="I251" s="269">
        <v>17.149999999999999</v>
      </c>
      <c r="J251" s="269">
        <v>17.299999999999997</v>
      </c>
      <c r="K251" s="268">
        <v>17</v>
      </c>
      <c r="L251" s="268">
        <v>16.600000000000001</v>
      </c>
      <c r="M251" s="268">
        <v>27.47831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4197.8999999999996</v>
      </c>
      <c r="D252" s="269">
        <v>4218.4666666666662</v>
      </c>
      <c r="E252" s="269">
        <v>4144.4333333333325</v>
      </c>
      <c r="F252" s="269">
        <v>4090.9666666666662</v>
      </c>
      <c r="G252" s="269">
        <v>4016.9333333333325</v>
      </c>
      <c r="H252" s="269">
        <v>4271.9333333333325</v>
      </c>
      <c r="I252" s="269">
        <v>4345.9666666666672</v>
      </c>
      <c r="J252" s="269">
        <v>4399.4333333333325</v>
      </c>
      <c r="K252" s="268">
        <v>4292.5</v>
      </c>
      <c r="L252" s="268">
        <v>4165</v>
      </c>
      <c r="M252" s="268">
        <v>2.5679799999999999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1432.8</v>
      </c>
      <c r="D253" s="269">
        <v>1445.6833333333334</v>
      </c>
      <c r="E253" s="269">
        <v>1416.1666666666667</v>
      </c>
      <c r="F253" s="269">
        <v>1399.5333333333333</v>
      </c>
      <c r="G253" s="269">
        <v>1370.0166666666667</v>
      </c>
      <c r="H253" s="269">
        <v>1462.3166666666668</v>
      </c>
      <c r="I253" s="269">
        <v>1491.8333333333333</v>
      </c>
      <c r="J253" s="269">
        <v>1508.4666666666669</v>
      </c>
      <c r="K253" s="268">
        <v>1475.2</v>
      </c>
      <c r="L253" s="268">
        <v>1429.05</v>
      </c>
      <c r="M253" s="268">
        <v>127.84099999999999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522.4</v>
      </c>
      <c r="D254" s="269">
        <v>526.21666666666658</v>
      </c>
      <c r="E254" s="269">
        <v>514.73333333333312</v>
      </c>
      <c r="F254" s="269">
        <v>507.06666666666649</v>
      </c>
      <c r="G254" s="269">
        <v>495.58333333333303</v>
      </c>
      <c r="H254" s="269">
        <v>533.88333333333321</v>
      </c>
      <c r="I254" s="269">
        <v>545.36666666666656</v>
      </c>
      <c r="J254" s="269">
        <v>553.0333333333333</v>
      </c>
      <c r="K254" s="268">
        <v>537.70000000000005</v>
      </c>
      <c r="L254" s="268">
        <v>518.54999999999995</v>
      </c>
      <c r="M254" s="268">
        <v>8.0808400000000002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585.29999999999995</v>
      </c>
      <c r="D255" s="269">
        <v>590.65</v>
      </c>
      <c r="E255" s="269">
        <v>575.19999999999993</v>
      </c>
      <c r="F255" s="269">
        <v>565.09999999999991</v>
      </c>
      <c r="G255" s="269">
        <v>549.64999999999986</v>
      </c>
      <c r="H255" s="269">
        <v>600.75</v>
      </c>
      <c r="I255" s="269">
        <v>616.20000000000005</v>
      </c>
      <c r="J255" s="269">
        <v>626.30000000000007</v>
      </c>
      <c r="K255" s="268">
        <v>606.1</v>
      </c>
      <c r="L255" s="268">
        <v>580.54999999999995</v>
      </c>
      <c r="M255" s="268">
        <v>3.8622700000000001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1902.1</v>
      </c>
      <c r="D256" s="269">
        <v>1903.3</v>
      </c>
      <c r="E256" s="269">
        <v>1886.1</v>
      </c>
      <c r="F256" s="269">
        <v>1870.1</v>
      </c>
      <c r="G256" s="269">
        <v>1852.8999999999999</v>
      </c>
      <c r="H256" s="269">
        <v>1919.3</v>
      </c>
      <c r="I256" s="269">
        <v>1936.5000000000002</v>
      </c>
      <c r="J256" s="269">
        <v>1952.5</v>
      </c>
      <c r="K256" s="268">
        <v>1920.5</v>
      </c>
      <c r="L256" s="268">
        <v>1887.3</v>
      </c>
      <c r="M256" s="268">
        <v>6.3824100000000001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875.25</v>
      </c>
      <c r="D257" s="269">
        <v>877.2833333333333</v>
      </c>
      <c r="E257" s="269">
        <v>870.61666666666656</v>
      </c>
      <c r="F257" s="269">
        <v>865.98333333333323</v>
      </c>
      <c r="G257" s="269">
        <v>859.31666666666649</v>
      </c>
      <c r="H257" s="269">
        <v>881.91666666666663</v>
      </c>
      <c r="I257" s="269">
        <v>888.58333333333337</v>
      </c>
      <c r="J257" s="269">
        <v>893.2166666666667</v>
      </c>
      <c r="K257" s="268">
        <v>883.95</v>
      </c>
      <c r="L257" s="268">
        <v>872.65</v>
      </c>
      <c r="M257" s="268">
        <v>1.06978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1953.1</v>
      </c>
      <c r="D258" s="269">
        <v>1970.7166666666665</v>
      </c>
      <c r="E258" s="269">
        <v>1932.4833333333329</v>
      </c>
      <c r="F258" s="269">
        <v>1911.8666666666663</v>
      </c>
      <c r="G258" s="269">
        <v>1873.6333333333328</v>
      </c>
      <c r="H258" s="269">
        <v>1991.333333333333</v>
      </c>
      <c r="I258" s="269">
        <v>2029.5666666666666</v>
      </c>
      <c r="J258" s="269">
        <v>2050.1833333333334</v>
      </c>
      <c r="K258" s="268">
        <v>2008.95</v>
      </c>
      <c r="L258" s="268">
        <v>1950.1</v>
      </c>
      <c r="M258" s="268">
        <v>0.56733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2914.2</v>
      </c>
      <c r="D259" s="269">
        <v>2907.0166666666664</v>
      </c>
      <c r="E259" s="269">
        <v>2879.4833333333327</v>
      </c>
      <c r="F259" s="269">
        <v>2844.7666666666664</v>
      </c>
      <c r="G259" s="269">
        <v>2817.2333333333327</v>
      </c>
      <c r="H259" s="269">
        <v>2941.7333333333327</v>
      </c>
      <c r="I259" s="269">
        <v>2969.2666666666664</v>
      </c>
      <c r="J259" s="269">
        <v>3003.9833333333327</v>
      </c>
      <c r="K259" s="268">
        <v>2934.55</v>
      </c>
      <c r="L259" s="268">
        <v>2872.3</v>
      </c>
      <c r="M259" s="268">
        <v>1.72105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616.20000000000005</v>
      </c>
      <c r="D260" s="269">
        <v>618.48333333333335</v>
      </c>
      <c r="E260" s="269">
        <v>604.9666666666667</v>
      </c>
      <c r="F260" s="269">
        <v>593.73333333333335</v>
      </c>
      <c r="G260" s="269">
        <v>580.2166666666667</v>
      </c>
      <c r="H260" s="269">
        <v>629.7166666666667</v>
      </c>
      <c r="I260" s="269">
        <v>643.23333333333335</v>
      </c>
      <c r="J260" s="269">
        <v>654.4666666666667</v>
      </c>
      <c r="K260" s="268">
        <v>632</v>
      </c>
      <c r="L260" s="268">
        <v>607.25</v>
      </c>
      <c r="M260" s="268">
        <v>9.0411999999999999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435.25</v>
      </c>
      <c r="D261" s="269">
        <v>435.98333333333335</v>
      </c>
      <c r="E261" s="269">
        <v>429.26666666666671</v>
      </c>
      <c r="F261" s="269">
        <v>423.28333333333336</v>
      </c>
      <c r="G261" s="269">
        <v>416.56666666666672</v>
      </c>
      <c r="H261" s="269">
        <v>441.9666666666667</v>
      </c>
      <c r="I261" s="269">
        <v>448.68333333333339</v>
      </c>
      <c r="J261" s="269">
        <v>454.66666666666669</v>
      </c>
      <c r="K261" s="268">
        <v>442.7</v>
      </c>
      <c r="L261" s="268">
        <v>430</v>
      </c>
      <c r="M261" s="268">
        <v>14.596069999999999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67.900000000000006</v>
      </c>
      <c r="D262" s="269">
        <v>67.5</v>
      </c>
      <c r="E262" s="269">
        <v>65.400000000000006</v>
      </c>
      <c r="F262" s="269">
        <v>62.900000000000006</v>
      </c>
      <c r="G262" s="269">
        <v>60.800000000000011</v>
      </c>
      <c r="H262" s="269">
        <v>70</v>
      </c>
      <c r="I262" s="269">
        <v>72.099999999999994</v>
      </c>
      <c r="J262" s="269">
        <v>74.599999999999994</v>
      </c>
      <c r="K262" s="268">
        <v>69.599999999999994</v>
      </c>
      <c r="L262" s="268">
        <v>65</v>
      </c>
      <c r="M262" s="268">
        <v>58.260210000000001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340.45</v>
      </c>
      <c r="D263" s="269">
        <v>342.04999999999995</v>
      </c>
      <c r="E263" s="269">
        <v>335.69999999999993</v>
      </c>
      <c r="F263" s="269">
        <v>330.95</v>
      </c>
      <c r="G263" s="269">
        <v>324.59999999999997</v>
      </c>
      <c r="H263" s="269">
        <v>346.7999999999999</v>
      </c>
      <c r="I263" s="269">
        <v>353.14999999999992</v>
      </c>
      <c r="J263" s="269">
        <v>357.89999999999986</v>
      </c>
      <c r="K263" s="268">
        <v>348.4</v>
      </c>
      <c r="L263" s="268">
        <v>337.3</v>
      </c>
      <c r="M263" s="268">
        <v>10.875349999999999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689.65</v>
      </c>
      <c r="D264" s="269">
        <v>690.7166666666667</v>
      </c>
      <c r="E264" s="269">
        <v>683.43333333333339</v>
      </c>
      <c r="F264" s="269">
        <v>677.2166666666667</v>
      </c>
      <c r="G264" s="269">
        <v>669.93333333333339</v>
      </c>
      <c r="H264" s="269">
        <v>696.93333333333339</v>
      </c>
      <c r="I264" s="269">
        <v>704.2166666666667</v>
      </c>
      <c r="J264" s="269">
        <v>710.43333333333339</v>
      </c>
      <c r="K264" s="268">
        <v>698</v>
      </c>
      <c r="L264" s="268">
        <v>684.5</v>
      </c>
      <c r="M264" s="268">
        <v>28.877949999999998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119.9</v>
      </c>
      <c r="D265" s="269">
        <v>120.05</v>
      </c>
      <c r="E265" s="269">
        <v>118.44999999999999</v>
      </c>
      <c r="F265" s="269">
        <v>116.99999999999999</v>
      </c>
      <c r="G265" s="269">
        <v>115.39999999999998</v>
      </c>
      <c r="H265" s="269">
        <v>121.5</v>
      </c>
      <c r="I265" s="269">
        <v>123.1</v>
      </c>
      <c r="J265" s="269">
        <v>124.55000000000001</v>
      </c>
      <c r="K265" s="268">
        <v>121.65</v>
      </c>
      <c r="L265" s="268">
        <v>118.6</v>
      </c>
      <c r="M265" s="268">
        <v>5.6085399999999996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137.4</v>
      </c>
      <c r="D266" s="269">
        <v>137.83333333333334</v>
      </c>
      <c r="E266" s="269">
        <v>135.76666666666668</v>
      </c>
      <c r="F266" s="269">
        <v>134.13333333333333</v>
      </c>
      <c r="G266" s="269">
        <v>132.06666666666666</v>
      </c>
      <c r="H266" s="269">
        <v>139.4666666666667</v>
      </c>
      <c r="I266" s="269">
        <v>141.53333333333336</v>
      </c>
      <c r="J266" s="269">
        <v>143.16666666666671</v>
      </c>
      <c r="K266" s="268">
        <v>139.9</v>
      </c>
      <c r="L266" s="268">
        <v>136.19999999999999</v>
      </c>
      <c r="M266" s="268">
        <v>9.5729199999999999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446.35</v>
      </c>
      <c r="D267" s="269">
        <v>449.95</v>
      </c>
      <c r="E267" s="269">
        <v>440.45</v>
      </c>
      <c r="F267" s="269">
        <v>434.55</v>
      </c>
      <c r="G267" s="269">
        <v>425.05</v>
      </c>
      <c r="H267" s="269">
        <v>455.84999999999997</v>
      </c>
      <c r="I267" s="269">
        <v>465.34999999999997</v>
      </c>
      <c r="J267" s="269">
        <v>471.24999999999994</v>
      </c>
      <c r="K267" s="268">
        <v>459.45</v>
      </c>
      <c r="L267" s="268">
        <v>444.05</v>
      </c>
      <c r="M267" s="268">
        <v>30.386189999999999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634.5</v>
      </c>
      <c r="D268" s="269">
        <v>633.66666666666663</v>
      </c>
      <c r="E268" s="269">
        <v>626.83333333333326</v>
      </c>
      <c r="F268" s="269">
        <v>619.16666666666663</v>
      </c>
      <c r="G268" s="269">
        <v>612.33333333333326</v>
      </c>
      <c r="H268" s="269">
        <v>641.33333333333326</v>
      </c>
      <c r="I268" s="269">
        <v>648.16666666666652</v>
      </c>
      <c r="J268" s="269">
        <v>655.83333333333326</v>
      </c>
      <c r="K268" s="268">
        <v>640.5</v>
      </c>
      <c r="L268" s="268">
        <v>626</v>
      </c>
      <c r="M268" s="268">
        <v>25.21612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500.8</v>
      </c>
      <c r="D269" s="269">
        <v>504.56666666666666</v>
      </c>
      <c r="E269" s="269">
        <v>493.23333333333335</v>
      </c>
      <c r="F269" s="269">
        <v>485.66666666666669</v>
      </c>
      <c r="G269" s="269">
        <v>474.33333333333337</v>
      </c>
      <c r="H269" s="269">
        <v>512.13333333333333</v>
      </c>
      <c r="I269" s="269">
        <v>523.4666666666667</v>
      </c>
      <c r="J269" s="269">
        <v>531.0333333333333</v>
      </c>
      <c r="K269" s="268">
        <v>515.9</v>
      </c>
      <c r="L269" s="268">
        <v>497</v>
      </c>
      <c r="M269" s="268">
        <v>10.50145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331.75</v>
      </c>
      <c r="D270" s="269">
        <v>331.76666666666665</v>
      </c>
      <c r="E270" s="269">
        <v>328.18333333333328</v>
      </c>
      <c r="F270" s="269">
        <v>324.61666666666662</v>
      </c>
      <c r="G270" s="269">
        <v>321.03333333333325</v>
      </c>
      <c r="H270" s="269">
        <v>335.33333333333331</v>
      </c>
      <c r="I270" s="269">
        <v>338.91666666666669</v>
      </c>
      <c r="J270" s="269">
        <v>342.48333333333335</v>
      </c>
      <c r="K270" s="268">
        <v>335.35</v>
      </c>
      <c r="L270" s="268">
        <v>328.2</v>
      </c>
      <c r="M270" s="268">
        <v>1.14523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600.1</v>
      </c>
      <c r="D271" s="269">
        <v>601.08333333333337</v>
      </c>
      <c r="E271" s="269">
        <v>595.01666666666677</v>
      </c>
      <c r="F271" s="269">
        <v>589.93333333333339</v>
      </c>
      <c r="G271" s="269">
        <v>583.86666666666679</v>
      </c>
      <c r="H271" s="269">
        <v>606.16666666666674</v>
      </c>
      <c r="I271" s="269">
        <v>612.23333333333335</v>
      </c>
      <c r="J271" s="269">
        <v>617.31666666666672</v>
      </c>
      <c r="K271" s="268">
        <v>607.15</v>
      </c>
      <c r="L271" s="268">
        <v>596</v>
      </c>
      <c r="M271" s="268">
        <v>1.5561100000000001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190.2</v>
      </c>
      <c r="D272" s="269">
        <v>190.66666666666666</v>
      </c>
      <c r="E272" s="269">
        <v>188.48333333333332</v>
      </c>
      <c r="F272" s="269">
        <v>186.76666666666665</v>
      </c>
      <c r="G272" s="269">
        <v>184.58333333333331</v>
      </c>
      <c r="H272" s="269">
        <v>192.38333333333333</v>
      </c>
      <c r="I272" s="269">
        <v>194.56666666666666</v>
      </c>
      <c r="J272" s="269">
        <v>196.28333333333333</v>
      </c>
      <c r="K272" s="268">
        <v>192.85</v>
      </c>
      <c r="L272" s="268">
        <v>188.95</v>
      </c>
      <c r="M272" s="268">
        <v>1.8384100000000001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590.6</v>
      </c>
      <c r="D273" s="269">
        <v>595.13333333333333</v>
      </c>
      <c r="E273" s="269">
        <v>583.4666666666667</v>
      </c>
      <c r="F273" s="269">
        <v>576.33333333333337</v>
      </c>
      <c r="G273" s="269">
        <v>564.66666666666674</v>
      </c>
      <c r="H273" s="269">
        <v>602.26666666666665</v>
      </c>
      <c r="I273" s="269">
        <v>613.93333333333339</v>
      </c>
      <c r="J273" s="269">
        <v>621.06666666666661</v>
      </c>
      <c r="K273" s="268">
        <v>606.79999999999995</v>
      </c>
      <c r="L273" s="268">
        <v>588</v>
      </c>
      <c r="M273" s="268">
        <v>3.3752599999999999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1524.75</v>
      </c>
      <c r="D274" s="269">
        <v>1530.0166666666667</v>
      </c>
      <c r="E274" s="269">
        <v>1510.0333333333333</v>
      </c>
      <c r="F274" s="269">
        <v>1495.3166666666666</v>
      </c>
      <c r="G274" s="269">
        <v>1475.3333333333333</v>
      </c>
      <c r="H274" s="269">
        <v>1544.7333333333333</v>
      </c>
      <c r="I274" s="269">
        <v>1564.7166666666665</v>
      </c>
      <c r="J274" s="269">
        <v>1579.4333333333334</v>
      </c>
      <c r="K274" s="268">
        <v>1550</v>
      </c>
      <c r="L274" s="268">
        <v>1515.3</v>
      </c>
      <c r="M274" s="268">
        <v>1.4098900000000001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251.1</v>
      </c>
      <c r="D275" s="269">
        <v>250.51666666666665</v>
      </c>
      <c r="E275" s="269">
        <v>245.58333333333331</v>
      </c>
      <c r="F275" s="269">
        <v>240.06666666666666</v>
      </c>
      <c r="G275" s="269">
        <v>235.13333333333333</v>
      </c>
      <c r="H275" s="269">
        <v>256.0333333333333</v>
      </c>
      <c r="I275" s="269">
        <v>260.96666666666664</v>
      </c>
      <c r="J275" s="269">
        <v>266.48333333333329</v>
      </c>
      <c r="K275" s="268">
        <v>255.45</v>
      </c>
      <c r="L275" s="268">
        <v>245</v>
      </c>
      <c r="M275" s="268">
        <v>2.07036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594</v>
      </c>
      <c r="D276" s="269">
        <v>600.19999999999993</v>
      </c>
      <c r="E276" s="269">
        <v>585.79999999999984</v>
      </c>
      <c r="F276" s="269">
        <v>577.59999999999991</v>
      </c>
      <c r="G276" s="269">
        <v>563.19999999999982</v>
      </c>
      <c r="H276" s="269">
        <v>608.39999999999986</v>
      </c>
      <c r="I276" s="269">
        <v>622.79999999999995</v>
      </c>
      <c r="J276" s="269">
        <v>630.99999999999989</v>
      </c>
      <c r="K276" s="268">
        <v>614.6</v>
      </c>
      <c r="L276" s="268">
        <v>592</v>
      </c>
      <c r="M276" s="268">
        <v>12.45331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358</v>
      </c>
      <c r="D277" s="269">
        <v>359.76666666666665</v>
      </c>
      <c r="E277" s="269">
        <v>351.5333333333333</v>
      </c>
      <c r="F277" s="269">
        <v>345.06666666666666</v>
      </c>
      <c r="G277" s="269">
        <v>336.83333333333331</v>
      </c>
      <c r="H277" s="269">
        <v>366.23333333333329</v>
      </c>
      <c r="I277" s="269">
        <v>374.46666666666664</v>
      </c>
      <c r="J277" s="269">
        <v>380.93333333333328</v>
      </c>
      <c r="K277" s="268">
        <v>368</v>
      </c>
      <c r="L277" s="268">
        <v>353.3</v>
      </c>
      <c r="M277" s="268">
        <v>15.148949999999999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1243.8499999999999</v>
      </c>
      <c r="D278" s="269">
        <v>1228.3666666666666</v>
      </c>
      <c r="E278" s="269">
        <v>1199.9833333333331</v>
      </c>
      <c r="F278" s="269">
        <v>1156.1166666666666</v>
      </c>
      <c r="G278" s="269">
        <v>1127.7333333333331</v>
      </c>
      <c r="H278" s="269">
        <v>1272.2333333333331</v>
      </c>
      <c r="I278" s="269">
        <v>1300.6166666666668</v>
      </c>
      <c r="J278" s="269">
        <v>1344.4833333333331</v>
      </c>
      <c r="K278" s="268">
        <v>1256.75</v>
      </c>
      <c r="L278" s="268">
        <v>1184.5</v>
      </c>
      <c r="M278" s="268">
        <v>5.2239500000000003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440.45</v>
      </c>
      <c r="D279" s="269">
        <v>433.51666666666671</v>
      </c>
      <c r="E279" s="269">
        <v>423.53333333333342</v>
      </c>
      <c r="F279" s="269">
        <v>406.61666666666673</v>
      </c>
      <c r="G279" s="269">
        <v>396.63333333333344</v>
      </c>
      <c r="H279" s="269">
        <v>450.43333333333339</v>
      </c>
      <c r="I279" s="269">
        <v>460.41666666666663</v>
      </c>
      <c r="J279" s="269">
        <v>477.33333333333337</v>
      </c>
      <c r="K279" s="268">
        <v>443.5</v>
      </c>
      <c r="L279" s="268">
        <v>416.6</v>
      </c>
      <c r="M279" s="268">
        <v>4.5251099999999997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97.4</v>
      </c>
      <c r="D280" s="269">
        <v>97.166666666666671</v>
      </c>
      <c r="E280" s="269">
        <v>92.933333333333337</v>
      </c>
      <c r="F280" s="269">
        <v>88.466666666666669</v>
      </c>
      <c r="G280" s="269">
        <v>84.233333333333334</v>
      </c>
      <c r="H280" s="269">
        <v>101.63333333333334</v>
      </c>
      <c r="I280" s="269">
        <v>105.86666666666666</v>
      </c>
      <c r="J280" s="269">
        <v>110.33333333333334</v>
      </c>
      <c r="K280" s="268">
        <v>101.4</v>
      </c>
      <c r="L280" s="268">
        <v>92.7</v>
      </c>
      <c r="M280" s="268">
        <v>283.43707000000001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505.05</v>
      </c>
      <c r="D281" s="269">
        <v>507.2166666666667</v>
      </c>
      <c r="E281" s="269">
        <v>499.53333333333342</v>
      </c>
      <c r="F281" s="269">
        <v>494.01666666666671</v>
      </c>
      <c r="G281" s="269">
        <v>486.33333333333343</v>
      </c>
      <c r="H281" s="269">
        <v>512.73333333333335</v>
      </c>
      <c r="I281" s="269">
        <v>520.41666666666674</v>
      </c>
      <c r="J281" s="269">
        <v>525.93333333333339</v>
      </c>
      <c r="K281" s="268">
        <v>514.9</v>
      </c>
      <c r="L281" s="268">
        <v>501.7</v>
      </c>
      <c r="M281" s="268">
        <v>1.0742499999999999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84.75</v>
      </c>
      <c r="D282" s="269">
        <v>84.666666666666671</v>
      </c>
      <c r="E282" s="269">
        <v>80.38333333333334</v>
      </c>
      <c r="F282" s="269">
        <v>76.016666666666666</v>
      </c>
      <c r="G282" s="269">
        <v>71.733333333333334</v>
      </c>
      <c r="H282" s="269">
        <v>89.033333333333346</v>
      </c>
      <c r="I282" s="269">
        <v>93.316666666666677</v>
      </c>
      <c r="J282" s="269">
        <v>97.683333333333351</v>
      </c>
      <c r="K282" s="268">
        <v>88.95</v>
      </c>
      <c r="L282" s="268">
        <v>80.3</v>
      </c>
      <c r="M282" s="268">
        <v>263.52386999999999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450.75</v>
      </c>
      <c r="D283" s="269">
        <v>450.68333333333334</v>
      </c>
      <c r="E283" s="269">
        <v>439.11666666666667</v>
      </c>
      <c r="F283" s="269">
        <v>427.48333333333335</v>
      </c>
      <c r="G283" s="269">
        <v>415.91666666666669</v>
      </c>
      <c r="H283" s="269">
        <v>462.31666666666666</v>
      </c>
      <c r="I283" s="269">
        <v>473.88333333333338</v>
      </c>
      <c r="J283" s="269">
        <v>485.51666666666665</v>
      </c>
      <c r="K283" s="268">
        <v>462.25</v>
      </c>
      <c r="L283" s="268">
        <v>439.05</v>
      </c>
      <c r="M283" s="268">
        <v>28.52074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1934.15</v>
      </c>
      <c r="D284" s="269">
        <v>1948.1166666666668</v>
      </c>
      <c r="E284" s="269">
        <v>1909.0333333333335</v>
      </c>
      <c r="F284" s="269">
        <v>1883.9166666666667</v>
      </c>
      <c r="G284" s="269">
        <v>1844.8333333333335</v>
      </c>
      <c r="H284" s="269">
        <v>1973.2333333333336</v>
      </c>
      <c r="I284" s="269">
        <v>2012.3166666666666</v>
      </c>
      <c r="J284" s="269">
        <v>2037.4333333333336</v>
      </c>
      <c r="K284" s="268">
        <v>1987.2</v>
      </c>
      <c r="L284" s="268">
        <v>1923</v>
      </c>
      <c r="M284" s="268">
        <v>37.474980000000002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1241.8499999999999</v>
      </c>
      <c r="D285" s="269">
        <v>1240.8</v>
      </c>
      <c r="E285" s="269">
        <v>1232.05</v>
      </c>
      <c r="F285" s="269">
        <v>1222.25</v>
      </c>
      <c r="G285" s="269">
        <v>1213.5</v>
      </c>
      <c r="H285" s="269">
        <v>1250.5999999999999</v>
      </c>
      <c r="I285" s="269">
        <v>1259.3499999999999</v>
      </c>
      <c r="J285" s="269">
        <v>1269.1499999999999</v>
      </c>
      <c r="K285" s="268">
        <v>1249.55</v>
      </c>
      <c r="L285" s="268">
        <v>1231</v>
      </c>
      <c r="M285" s="268">
        <v>0.38163999999999998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84.55</v>
      </c>
      <c r="D286" s="269">
        <v>84.95</v>
      </c>
      <c r="E286" s="269">
        <v>83.75</v>
      </c>
      <c r="F286" s="269">
        <v>82.95</v>
      </c>
      <c r="G286" s="269">
        <v>81.75</v>
      </c>
      <c r="H286" s="269">
        <v>85.75</v>
      </c>
      <c r="I286" s="269">
        <v>86.950000000000017</v>
      </c>
      <c r="J286" s="269">
        <v>87.75</v>
      </c>
      <c r="K286" s="268">
        <v>86.15</v>
      </c>
      <c r="L286" s="268">
        <v>84.15</v>
      </c>
      <c r="M286" s="268">
        <v>67.806889999999996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3631.4</v>
      </c>
      <c r="D287" s="269">
        <v>3662.6666666666665</v>
      </c>
      <c r="E287" s="269">
        <v>3590.583333333333</v>
      </c>
      <c r="F287" s="269">
        <v>3549.7666666666664</v>
      </c>
      <c r="G287" s="269">
        <v>3477.6833333333329</v>
      </c>
      <c r="H287" s="269">
        <v>3703.4833333333331</v>
      </c>
      <c r="I287" s="269">
        <v>3775.5666666666662</v>
      </c>
      <c r="J287" s="269">
        <v>3816.3833333333332</v>
      </c>
      <c r="K287" s="268">
        <v>3734.75</v>
      </c>
      <c r="L287" s="268">
        <v>3621.85</v>
      </c>
      <c r="M287" s="268">
        <v>3.3090899999999999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440.35</v>
      </c>
      <c r="D288" s="269">
        <v>440.98333333333335</v>
      </c>
      <c r="E288" s="269">
        <v>438.36666666666667</v>
      </c>
      <c r="F288" s="269">
        <v>436.38333333333333</v>
      </c>
      <c r="G288" s="269">
        <v>433.76666666666665</v>
      </c>
      <c r="H288" s="269">
        <v>442.9666666666667</v>
      </c>
      <c r="I288" s="269">
        <v>445.58333333333337</v>
      </c>
      <c r="J288" s="269">
        <v>447.56666666666672</v>
      </c>
      <c r="K288" s="268">
        <v>443.6</v>
      </c>
      <c r="L288" s="268">
        <v>439</v>
      </c>
      <c r="M288" s="268">
        <v>14.1876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12550.45</v>
      </c>
      <c r="D289" s="269">
        <v>12638.6</v>
      </c>
      <c r="E289" s="269">
        <v>12327.2</v>
      </c>
      <c r="F289" s="269">
        <v>12103.95</v>
      </c>
      <c r="G289" s="269">
        <v>11792.550000000001</v>
      </c>
      <c r="H289" s="269">
        <v>12861.85</v>
      </c>
      <c r="I289" s="269">
        <v>13173.249999999998</v>
      </c>
      <c r="J289" s="269">
        <v>13396.5</v>
      </c>
      <c r="K289" s="268">
        <v>12950</v>
      </c>
      <c r="L289" s="268">
        <v>12415.35</v>
      </c>
      <c r="M289" s="268">
        <v>8.1530000000000005E-2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4596.45</v>
      </c>
      <c r="D290" s="269">
        <v>4598.3166666666666</v>
      </c>
      <c r="E290" s="269">
        <v>4532.1333333333332</v>
      </c>
      <c r="F290" s="269">
        <v>4467.8166666666666</v>
      </c>
      <c r="G290" s="269">
        <v>4401.6333333333332</v>
      </c>
      <c r="H290" s="269">
        <v>4662.6333333333332</v>
      </c>
      <c r="I290" s="269">
        <v>4728.8166666666657</v>
      </c>
      <c r="J290" s="269">
        <v>4793.1333333333332</v>
      </c>
      <c r="K290" s="268">
        <v>4664.5</v>
      </c>
      <c r="L290" s="268">
        <v>4534</v>
      </c>
      <c r="M290" s="268">
        <v>3.0430899999999999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1957.5</v>
      </c>
      <c r="D291" s="269">
        <v>1965.6666666666667</v>
      </c>
      <c r="E291" s="269">
        <v>1946.6333333333334</v>
      </c>
      <c r="F291" s="269">
        <v>1935.7666666666667</v>
      </c>
      <c r="G291" s="269">
        <v>1916.7333333333333</v>
      </c>
      <c r="H291" s="269">
        <v>1976.5333333333335</v>
      </c>
      <c r="I291" s="269">
        <v>1995.5666666666668</v>
      </c>
      <c r="J291" s="269">
        <v>2006.4333333333336</v>
      </c>
      <c r="K291" s="268">
        <v>1984.7</v>
      </c>
      <c r="L291" s="268">
        <v>1954.8</v>
      </c>
      <c r="M291" s="268">
        <v>15.665649999999999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394.65</v>
      </c>
      <c r="D292" s="269">
        <v>396.91666666666669</v>
      </c>
      <c r="E292" s="269">
        <v>389.58333333333337</v>
      </c>
      <c r="F292" s="269">
        <v>384.51666666666671</v>
      </c>
      <c r="G292" s="269">
        <v>377.18333333333339</v>
      </c>
      <c r="H292" s="269">
        <v>401.98333333333335</v>
      </c>
      <c r="I292" s="269">
        <v>409.31666666666672</v>
      </c>
      <c r="J292" s="269">
        <v>414.38333333333333</v>
      </c>
      <c r="K292" s="268">
        <v>404.25</v>
      </c>
      <c r="L292" s="268">
        <v>391.85</v>
      </c>
      <c r="M292" s="268">
        <v>3.3530799999999998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530.75</v>
      </c>
      <c r="D293" s="269">
        <v>537.41666666666663</v>
      </c>
      <c r="E293" s="269">
        <v>522.2833333333333</v>
      </c>
      <c r="F293" s="269">
        <v>513.81666666666672</v>
      </c>
      <c r="G293" s="269">
        <v>498.68333333333339</v>
      </c>
      <c r="H293" s="269">
        <v>545.88333333333321</v>
      </c>
      <c r="I293" s="269">
        <v>561.01666666666665</v>
      </c>
      <c r="J293" s="269">
        <v>569.48333333333312</v>
      </c>
      <c r="K293" s="268">
        <v>552.54999999999995</v>
      </c>
      <c r="L293" s="268">
        <v>528.95000000000005</v>
      </c>
      <c r="M293" s="268">
        <v>12.06095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382.95</v>
      </c>
      <c r="D294" s="269">
        <v>386.58333333333331</v>
      </c>
      <c r="E294" s="269">
        <v>377.36666666666662</v>
      </c>
      <c r="F294" s="269">
        <v>371.7833333333333</v>
      </c>
      <c r="G294" s="269">
        <v>362.56666666666661</v>
      </c>
      <c r="H294" s="269">
        <v>392.16666666666663</v>
      </c>
      <c r="I294" s="269">
        <v>401.38333333333333</v>
      </c>
      <c r="J294" s="269">
        <v>406.96666666666664</v>
      </c>
      <c r="K294" s="268">
        <v>395.8</v>
      </c>
      <c r="L294" s="268">
        <v>381</v>
      </c>
      <c r="M294" s="268">
        <v>23.796029999999998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3426.65</v>
      </c>
      <c r="D295" s="269">
        <v>3432.35</v>
      </c>
      <c r="E295" s="269">
        <v>3411.7</v>
      </c>
      <c r="F295" s="269">
        <v>3396.75</v>
      </c>
      <c r="G295" s="269">
        <v>3376.1</v>
      </c>
      <c r="H295" s="269">
        <v>3447.2999999999997</v>
      </c>
      <c r="I295" s="269">
        <v>3467.9500000000003</v>
      </c>
      <c r="J295" s="269">
        <v>3482.8999999999996</v>
      </c>
      <c r="K295" s="268">
        <v>3453</v>
      </c>
      <c r="L295" s="268">
        <v>3417.4</v>
      </c>
      <c r="M295" s="268">
        <v>0.26698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662.9</v>
      </c>
      <c r="D296" s="269">
        <v>663.66666666666663</v>
      </c>
      <c r="E296" s="269">
        <v>656.5333333333333</v>
      </c>
      <c r="F296" s="269">
        <v>650.16666666666663</v>
      </c>
      <c r="G296" s="269">
        <v>643.0333333333333</v>
      </c>
      <c r="H296" s="269">
        <v>670.0333333333333</v>
      </c>
      <c r="I296" s="269">
        <v>677.16666666666674</v>
      </c>
      <c r="J296" s="269">
        <v>683.5333333333333</v>
      </c>
      <c r="K296" s="268">
        <v>670.8</v>
      </c>
      <c r="L296" s="268">
        <v>657.3</v>
      </c>
      <c r="M296" s="268">
        <v>5.40944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1914.65</v>
      </c>
      <c r="D297" s="269">
        <v>1916.8666666666668</v>
      </c>
      <c r="E297" s="269">
        <v>1874.7333333333336</v>
      </c>
      <c r="F297" s="269">
        <v>1834.8166666666668</v>
      </c>
      <c r="G297" s="269">
        <v>1792.6833333333336</v>
      </c>
      <c r="H297" s="269">
        <v>1956.7833333333335</v>
      </c>
      <c r="I297" s="269">
        <v>1998.9166666666667</v>
      </c>
      <c r="J297" s="269">
        <v>2038.8333333333335</v>
      </c>
      <c r="K297" s="268">
        <v>1959</v>
      </c>
      <c r="L297" s="268">
        <v>1876.95</v>
      </c>
      <c r="M297" s="268">
        <v>1.11338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38.1</v>
      </c>
      <c r="D298" s="269">
        <v>38.283333333333331</v>
      </c>
      <c r="E298" s="269">
        <v>37.816666666666663</v>
      </c>
      <c r="F298" s="269">
        <v>37.533333333333331</v>
      </c>
      <c r="G298" s="269">
        <v>37.066666666666663</v>
      </c>
      <c r="H298" s="269">
        <v>38.566666666666663</v>
      </c>
      <c r="I298" s="269">
        <v>39.033333333333331</v>
      </c>
      <c r="J298" s="269">
        <v>39.316666666666663</v>
      </c>
      <c r="K298" s="268">
        <v>38.75</v>
      </c>
      <c r="L298" s="268">
        <v>38</v>
      </c>
      <c r="M298" s="268">
        <v>15.15474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165.4</v>
      </c>
      <c r="D299" s="269">
        <v>165.98333333333332</v>
      </c>
      <c r="E299" s="269">
        <v>163.96666666666664</v>
      </c>
      <c r="F299" s="269">
        <v>162.53333333333333</v>
      </c>
      <c r="G299" s="269">
        <v>160.51666666666665</v>
      </c>
      <c r="H299" s="269">
        <v>167.41666666666663</v>
      </c>
      <c r="I299" s="269">
        <v>169.43333333333334</v>
      </c>
      <c r="J299" s="269">
        <v>170.86666666666662</v>
      </c>
      <c r="K299" s="268">
        <v>168</v>
      </c>
      <c r="L299" s="268">
        <v>164.55</v>
      </c>
      <c r="M299" s="268">
        <v>1.4239200000000001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92868.45</v>
      </c>
      <c r="D300" s="269">
        <v>90813.533333333326</v>
      </c>
      <c r="E300" s="269">
        <v>87740.066666666651</v>
      </c>
      <c r="F300" s="269">
        <v>82611.68333333332</v>
      </c>
      <c r="G300" s="269">
        <v>79538.216666666645</v>
      </c>
      <c r="H300" s="269">
        <v>95941.916666666657</v>
      </c>
      <c r="I300" s="269">
        <v>99015.383333333331</v>
      </c>
      <c r="J300" s="269">
        <v>104143.76666666666</v>
      </c>
      <c r="K300" s="268">
        <v>93887</v>
      </c>
      <c r="L300" s="268">
        <v>85685.15</v>
      </c>
      <c r="M300" s="268">
        <v>0.66242000000000001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1683</v>
      </c>
      <c r="D301" s="269">
        <v>1663.4166666666667</v>
      </c>
      <c r="E301" s="269">
        <v>1616.8333333333335</v>
      </c>
      <c r="F301" s="269">
        <v>1550.6666666666667</v>
      </c>
      <c r="G301" s="269">
        <v>1504.0833333333335</v>
      </c>
      <c r="H301" s="269">
        <v>1729.5833333333335</v>
      </c>
      <c r="I301" s="269">
        <v>1776.166666666667</v>
      </c>
      <c r="J301" s="269">
        <v>1842.3333333333335</v>
      </c>
      <c r="K301" s="268">
        <v>1710</v>
      </c>
      <c r="L301" s="268">
        <v>1597.25</v>
      </c>
      <c r="M301" s="268">
        <v>3.1415899999999999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1040.55</v>
      </c>
      <c r="D302" s="269">
        <v>1050.0333333333333</v>
      </c>
      <c r="E302" s="269">
        <v>1026.5166666666667</v>
      </c>
      <c r="F302" s="269">
        <v>1012.4833333333333</v>
      </c>
      <c r="G302" s="269">
        <v>988.9666666666667</v>
      </c>
      <c r="H302" s="269">
        <v>1064.0666666666666</v>
      </c>
      <c r="I302" s="269">
        <v>1087.583333333333</v>
      </c>
      <c r="J302" s="269">
        <v>1101.6166666666666</v>
      </c>
      <c r="K302" s="268">
        <v>1073.55</v>
      </c>
      <c r="L302" s="268">
        <v>1036</v>
      </c>
      <c r="M302" s="268">
        <v>1.95231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895.55</v>
      </c>
      <c r="D303" s="269">
        <v>890.19999999999993</v>
      </c>
      <c r="E303" s="269">
        <v>876.39999999999986</v>
      </c>
      <c r="F303" s="269">
        <v>857.24999999999989</v>
      </c>
      <c r="G303" s="269">
        <v>843.44999999999982</v>
      </c>
      <c r="H303" s="269">
        <v>909.34999999999991</v>
      </c>
      <c r="I303" s="269">
        <v>923.14999999999986</v>
      </c>
      <c r="J303" s="269">
        <v>942.3</v>
      </c>
      <c r="K303" s="268">
        <v>904</v>
      </c>
      <c r="L303" s="268">
        <v>871.05</v>
      </c>
      <c r="M303" s="268">
        <v>6.8647400000000003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229.9</v>
      </c>
      <c r="D304" s="269">
        <v>231.35</v>
      </c>
      <c r="E304" s="269">
        <v>227.6</v>
      </c>
      <c r="F304" s="269">
        <v>225.3</v>
      </c>
      <c r="G304" s="269">
        <v>221.55</v>
      </c>
      <c r="H304" s="269">
        <v>233.64999999999998</v>
      </c>
      <c r="I304" s="269">
        <v>237.39999999999998</v>
      </c>
      <c r="J304" s="269">
        <v>239.69999999999996</v>
      </c>
      <c r="K304" s="268">
        <v>235.1</v>
      </c>
      <c r="L304" s="268">
        <v>229.05</v>
      </c>
      <c r="M304" s="268">
        <v>23.016100000000002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1297.05</v>
      </c>
      <c r="D305" s="269">
        <v>1300.1166666666668</v>
      </c>
      <c r="E305" s="269">
        <v>1285.9833333333336</v>
      </c>
      <c r="F305" s="269">
        <v>1274.9166666666667</v>
      </c>
      <c r="G305" s="269">
        <v>1260.7833333333335</v>
      </c>
      <c r="H305" s="269">
        <v>1311.1833333333336</v>
      </c>
      <c r="I305" s="269">
        <v>1325.3166666666668</v>
      </c>
      <c r="J305" s="269">
        <v>1336.3833333333337</v>
      </c>
      <c r="K305" s="268">
        <v>1314.25</v>
      </c>
      <c r="L305" s="268">
        <v>1289.05</v>
      </c>
      <c r="M305" s="268">
        <v>25.550550000000001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289.95</v>
      </c>
      <c r="D306" s="269">
        <v>294.98333333333335</v>
      </c>
      <c r="E306" s="269">
        <v>277.9666666666667</v>
      </c>
      <c r="F306" s="269">
        <v>265.98333333333335</v>
      </c>
      <c r="G306" s="269">
        <v>248.9666666666667</v>
      </c>
      <c r="H306" s="269">
        <v>306.9666666666667</v>
      </c>
      <c r="I306" s="269">
        <v>323.98333333333335</v>
      </c>
      <c r="J306" s="269">
        <v>335.9666666666667</v>
      </c>
      <c r="K306" s="268">
        <v>312</v>
      </c>
      <c r="L306" s="268">
        <v>283</v>
      </c>
      <c r="M306" s="268">
        <v>61.454230000000003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293.85000000000002</v>
      </c>
      <c r="D307" s="269">
        <v>295.63333333333333</v>
      </c>
      <c r="E307" s="269">
        <v>287.36666666666667</v>
      </c>
      <c r="F307" s="269">
        <v>280.88333333333333</v>
      </c>
      <c r="G307" s="269">
        <v>272.61666666666667</v>
      </c>
      <c r="H307" s="269">
        <v>302.11666666666667</v>
      </c>
      <c r="I307" s="269">
        <v>310.38333333333333</v>
      </c>
      <c r="J307" s="269">
        <v>316.86666666666667</v>
      </c>
      <c r="K307" s="268">
        <v>303.89999999999998</v>
      </c>
      <c r="L307" s="268">
        <v>289.14999999999998</v>
      </c>
      <c r="M307" s="268">
        <v>12.875859999999999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534.15</v>
      </c>
      <c r="D308" s="269">
        <v>537.38333333333333</v>
      </c>
      <c r="E308" s="269">
        <v>514.4666666666667</v>
      </c>
      <c r="F308" s="269">
        <v>494.78333333333342</v>
      </c>
      <c r="G308" s="269">
        <v>471.86666666666679</v>
      </c>
      <c r="H308" s="269">
        <v>557.06666666666661</v>
      </c>
      <c r="I308" s="269">
        <v>579.98333333333335</v>
      </c>
      <c r="J308" s="269">
        <v>599.66666666666652</v>
      </c>
      <c r="K308" s="268">
        <v>560.29999999999995</v>
      </c>
      <c r="L308" s="268">
        <v>517.70000000000005</v>
      </c>
      <c r="M308" s="268">
        <v>8.3158399999999997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102.65</v>
      </c>
      <c r="D309" s="269">
        <v>103.73333333333335</v>
      </c>
      <c r="E309" s="269">
        <v>101.06666666666669</v>
      </c>
      <c r="F309" s="269">
        <v>99.483333333333348</v>
      </c>
      <c r="G309" s="269">
        <v>96.816666666666691</v>
      </c>
      <c r="H309" s="269">
        <v>105.31666666666669</v>
      </c>
      <c r="I309" s="269">
        <v>107.98333333333335</v>
      </c>
      <c r="J309" s="269">
        <v>109.56666666666669</v>
      </c>
      <c r="K309" s="268">
        <v>106.4</v>
      </c>
      <c r="L309" s="268">
        <v>102.15</v>
      </c>
      <c r="M309" s="268">
        <v>80.392610000000005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71.349999999999994</v>
      </c>
      <c r="D310" s="269">
        <v>71.649999999999991</v>
      </c>
      <c r="E310" s="269">
        <v>70.799999999999983</v>
      </c>
      <c r="F310" s="269">
        <v>70.249999999999986</v>
      </c>
      <c r="G310" s="269">
        <v>69.399999999999977</v>
      </c>
      <c r="H310" s="269">
        <v>72.199999999999989</v>
      </c>
      <c r="I310" s="269">
        <v>73.049999999999983</v>
      </c>
      <c r="J310" s="269">
        <v>73.599999999999994</v>
      </c>
      <c r="K310" s="268">
        <v>72.5</v>
      </c>
      <c r="L310" s="268">
        <v>71.099999999999994</v>
      </c>
      <c r="M310" s="268">
        <v>17.98621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523.70000000000005</v>
      </c>
      <c r="D311" s="269">
        <v>528</v>
      </c>
      <c r="E311" s="269">
        <v>517.20000000000005</v>
      </c>
      <c r="F311" s="269">
        <v>510.70000000000005</v>
      </c>
      <c r="G311" s="269">
        <v>499.90000000000009</v>
      </c>
      <c r="H311" s="269">
        <v>534.5</v>
      </c>
      <c r="I311" s="269">
        <v>545.29999999999995</v>
      </c>
      <c r="J311" s="269">
        <v>551.79999999999995</v>
      </c>
      <c r="K311" s="268">
        <v>538.79999999999995</v>
      </c>
      <c r="L311" s="268">
        <v>521.5</v>
      </c>
      <c r="M311" s="268">
        <v>11.629799999999999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9209.75</v>
      </c>
      <c r="D312" s="269">
        <v>9188.25</v>
      </c>
      <c r="E312" s="269">
        <v>9051.5</v>
      </c>
      <c r="F312" s="269">
        <v>8893.25</v>
      </c>
      <c r="G312" s="269">
        <v>8756.5</v>
      </c>
      <c r="H312" s="269">
        <v>9346.5</v>
      </c>
      <c r="I312" s="269">
        <v>9483.25</v>
      </c>
      <c r="J312" s="269">
        <v>9641.5</v>
      </c>
      <c r="K312" s="268">
        <v>9325</v>
      </c>
      <c r="L312" s="268">
        <v>9030</v>
      </c>
      <c r="M312" s="268">
        <v>13.92132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1855.85</v>
      </c>
      <c r="D313" s="269">
        <v>1869.9166666666667</v>
      </c>
      <c r="E313" s="269">
        <v>1836.9333333333334</v>
      </c>
      <c r="F313" s="269">
        <v>1818.0166666666667</v>
      </c>
      <c r="G313" s="269">
        <v>1785.0333333333333</v>
      </c>
      <c r="H313" s="269">
        <v>1888.8333333333335</v>
      </c>
      <c r="I313" s="269">
        <v>1921.8166666666666</v>
      </c>
      <c r="J313" s="269">
        <v>1940.7333333333336</v>
      </c>
      <c r="K313" s="268">
        <v>1902.9</v>
      </c>
      <c r="L313" s="268">
        <v>1851</v>
      </c>
      <c r="M313" s="268">
        <v>0.58738000000000001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813</v>
      </c>
      <c r="D314" s="269">
        <v>808.63333333333333</v>
      </c>
      <c r="E314" s="269">
        <v>800.26666666666665</v>
      </c>
      <c r="F314" s="269">
        <v>787.5333333333333</v>
      </c>
      <c r="G314" s="269">
        <v>779.16666666666663</v>
      </c>
      <c r="H314" s="269">
        <v>821.36666666666667</v>
      </c>
      <c r="I314" s="269">
        <v>829.73333333333323</v>
      </c>
      <c r="J314" s="269">
        <v>842.4666666666667</v>
      </c>
      <c r="K314" s="268">
        <v>817</v>
      </c>
      <c r="L314" s="268">
        <v>795.9</v>
      </c>
      <c r="M314" s="268">
        <v>6.9320300000000001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439.55</v>
      </c>
      <c r="D315" s="269">
        <v>436.65000000000003</v>
      </c>
      <c r="E315" s="269">
        <v>426.85000000000008</v>
      </c>
      <c r="F315" s="269">
        <v>414.15000000000003</v>
      </c>
      <c r="G315" s="269">
        <v>404.35000000000008</v>
      </c>
      <c r="H315" s="269">
        <v>449.35000000000008</v>
      </c>
      <c r="I315" s="269">
        <v>459.15000000000003</v>
      </c>
      <c r="J315" s="269">
        <v>471.85000000000008</v>
      </c>
      <c r="K315" s="268">
        <v>446.45</v>
      </c>
      <c r="L315" s="268">
        <v>423.95</v>
      </c>
      <c r="M315" s="268">
        <v>40.238430000000001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418.4</v>
      </c>
      <c r="D316" s="269">
        <v>418.31666666666666</v>
      </c>
      <c r="E316" s="269">
        <v>411.63333333333333</v>
      </c>
      <c r="F316" s="269">
        <v>404.86666666666667</v>
      </c>
      <c r="G316" s="269">
        <v>398.18333333333334</v>
      </c>
      <c r="H316" s="269">
        <v>425.08333333333331</v>
      </c>
      <c r="I316" s="269">
        <v>431.76666666666659</v>
      </c>
      <c r="J316" s="269">
        <v>438.5333333333333</v>
      </c>
      <c r="K316" s="268">
        <v>425</v>
      </c>
      <c r="L316" s="268">
        <v>411.55</v>
      </c>
      <c r="M316" s="268">
        <v>8.6562800000000006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703.2</v>
      </c>
      <c r="D317" s="269">
        <v>709.18333333333339</v>
      </c>
      <c r="E317" s="269">
        <v>694.01666666666677</v>
      </c>
      <c r="F317" s="269">
        <v>684.83333333333337</v>
      </c>
      <c r="G317" s="269">
        <v>669.66666666666674</v>
      </c>
      <c r="H317" s="269">
        <v>718.36666666666679</v>
      </c>
      <c r="I317" s="269">
        <v>733.5333333333333</v>
      </c>
      <c r="J317" s="269">
        <v>742.71666666666681</v>
      </c>
      <c r="K317" s="268">
        <v>724.35</v>
      </c>
      <c r="L317" s="268">
        <v>700</v>
      </c>
      <c r="M317" s="268">
        <v>1.1498699999999999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802.9</v>
      </c>
      <c r="D318" s="269">
        <v>805.9666666666667</v>
      </c>
      <c r="E318" s="269">
        <v>795.93333333333339</v>
      </c>
      <c r="F318" s="269">
        <v>788.9666666666667</v>
      </c>
      <c r="G318" s="269">
        <v>778.93333333333339</v>
      </c>
      <c r="H318" s="269">
        <v>812.93333333333339</v>
      </c>
      <c r="I318" s="269">
        <v>822.9666666666667</v>
      </c>
      <c r="J318" s="269">
        <v>829.93333333333339</v>
      </c>
      <c r="K318" s="268">
        <v>816</v>
      </c>
      <c r="L318" s="268">
        <v>799</v>
      </c>
      <c r="M318" s="268">
        <v>1.0703499999999999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1418.35</v>
      </c>
      <c r="D319" s="269">
        <v>1436.3</v>
      </c>
      <c r="E319" s="269">
        <v>1387.8</v>
      </c>
      <c r="F319" s="269">
        <v>1357.25</v>
      </c>
      <c r="G319" s="269">
        <v>1308.75</v>
      </c>
      <c r="H319" s="269">
        <v>1466.85</v>
      </c>
      <c r="I319" s="269">
        <v>1515.35</v>
      </c>
      <c r="J319" s="269">
        <v>1545.8999999999999</v>
      </c>
      <c r="K319" s="268">
        <v>1484.8</v>
      </c>
      <c r="L319" s="268">
        <v>1405.75</v>
      </c>
      <c r="M319" s="268">
        <v>1.8324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3266.15</v>
      </c>
      <c r="D320" s="269">
        <v>3263.5833333333335</v>
      </c>
      <c r="E320" s="269">
        <v>3218.166666666667</v>
      </c>
      <c r="F320" s="269">
        <v>3170.1833333333334</v>
      </c>
      <c r="G320" s="269">
        <v>3124.7666666666669</v>
      </c>
      <c r="H320" s="269">
        <v>3311.5666666666671</v>
      </c>
      <c r="I320" s="269">
        <v>3356.983333333334</v>
      </c>
      <c r="J320" s="269">
        <v>3404.9666666666672</v>
      </c>
      <c r="K320" s="268">
        <v>3309</v>
      </c>
      <c r="L320" s="268">
        <v>3215.6</v>
      </c>
      <c r="M320" s="268">
        <v>3.6806199999999998</v>
      </c>
      <c r="N320" s="1"/>
      <c r="O320" s="1"/>
    </row>
    <row r="321" spans="1:15" ht="12.75" customHeight="1">
      <c r="A321" s="30">
        <v>311</v>
      </c>
      <c r="B321" s="278" t="s">
        <v>890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791.8</v>
      </c>
      <c r="D322" s="269">
        <v>795.80000000000007</v>
      </c>
      <c r="E322" s="269">
        <v>784.00000000000011</v>
      </c>
      <c r="F322" s="269">
        <v>776.2</v>
      </c>
      <c r="G322" s="269">
        <v>764.40000000000009</v>
      </c>
      <c r="H322" s="269">
        <v>803.60000000000014</v>
      </c>
      <c r="I322" s="269">
        <v>815.40000000000009</v>
      </c>
      <c r="J322" s="269">
        <v>823.20000000000016</v>
      </c>
      <c r="K322" s="268">
        <v>807.6</v>
      </c>
      <c r="L322" s="268">
        <v>788</v>
      </c>
      <c r="M322" s="268">
        <v>0.47965999999999998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2096.65</v>
      </c>
      <c r="D323" s="269">
        <v>2093.0166666666669</v>
      </c>
      <c r="E323" s="269">
        <v>2074.6833333333338</v>
      </c>
      <c r="F323" s="269">
        <v>2052.7166666666672</v>
      </c>
      <c r="G323" s="269">
        <v>2034.3833333333341</v>
      </c>
      <c r="H323" s="269">
        <v>2114.9833333333336</v>
      </c>
      <c r="I323" s="269">
        <v>2133.3166666666666</v>
      </c>
      <c r="J323" s="269">
        <v>2155.2833333333333</v>
      </c>
      <c r="K323" s="268">
        <v>2111.35</v>
      </c>
      <c r="L323" s="268">
        <v>2071.0500000000002</v>
      </c>
      <c r="M323" s="268">
        <v>2.2666400000000002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1292.9000000000001</v>
      </c>
      <c r="D324" s="269">
        <v>1287.7333333333333</v>
      </c>
      <c r="E324" s="269">
        <v>1276.4666666666667</v>
      </c>
      <c r="F324" s="269">
        <v>1260.0333333333333</v>
      </c>
      <c r="G324" s="269">
        <v>1248.7666666666667</v>
      </c>
      <c r="H324" s="269">
        <v>1304.1666666666667</v>
      </c>
      <c r="I324" s="269">
        <v>1315.4333333333336</v>
      </c>
      <c r="J324" s="269">
        <v>1331.8666666666668</v>
      </c>
      <c r="K324" s="268">
        <v>1299</v>
      </c>
      <c r="L324" s="268">
        <v>1271.3</v>
      </c>
      <c r="M324" s="268">
        <v>2.8845900000000002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1059.55</v>
      </c>
      <c r="D325" s="269">
        <v>1055.6166666666668</v>
      </c>
      <c r="E325" s="269">
        <v>1044.2333333333336</v>
      </c>
      <c r="F325" s="269">
        <v>1028.9166666666667</v>
      </c>
      <c r="G325" s="269">
        <v>1017.5333333333335</v>
      </c>
      <c r="H325" s="269">
        <v>1070.9333333333336</v>
      </c>
      <c r="I325" s="269">
        <v>1082.3166666666668</v>
      </c>
      <c r="J325" s="269">
        <v>1097.6333333333337</v>
      </c>
      <c r="K325" s="268">
        <v>1067</v>
      </c>
      <c r="L325" s="268">
        <v>1040.3</v>
      </c>
      <c r="M325" s="268">
        <v>14.86124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637.75</v>
      </c>
      <c r="D326" s="269">
        <v>638.7166666666667</v>
      </c>
      <c r="E326" s="269">
        <v>629.13333333333344</v>
      </c>
      <c r="F326" s="269">
        <v>620.51666666666677</v>
      </c>
      <c r="G326" s="269">
        <v>610.93333333333351</v>
      </c>
      <c r="H326" s="269">
        <v>647.33333333333337</v>
      </c>
      <c r="I326" s="269">
        <v>656.91666666666663</v>
      </c>
      <c r="J326" s="269">
        <v>665.5333333333333</v>
      </c>
      <c r="K326" s="268">
        <v>648.29999999999995</v>
      </c>
      <c r="L326" s="268">
        <v>630.1</v>
      </c>
      <c r="M326" s="268">
        <v>2.87758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34.700000000000003</v>
      </c>
      <c r="D327" s="269">
        <v>34.9</v>
      </c>
      <c r="E327" s="269">
        <v>34.349999999999994</v>
      </c>
      <c r="F327" s="269">
        <v>33.999999999999993</v>
      </c>
      <c r="G327" s="269">
        <v>33.449999999999989</v>
      </c>
      <c r="H327" s="269">
        <v>35.25</v>
      </c>
      <c r="I327" s="269">
        <v>35.799999999999997</v>
      </c>
      <c r="J327" s="269">
        <v>36.150000000000006</v>
      </c>
      <c r="K327" s="268">
        <v>35.450000000000003</v>
      </c>
      <c r="L327" s="268">
        <v>34.549999999999997</v>
      </c>
      <c r="M327" s="268">
        <v>24.180959999999999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73.599999999999994</v>
      </c>
      <c r="D328" s="269">
        <v>73.850000000000009</v>
      </c>
      <c r="E328" s="269">
        <v>72.950000000000017</v>
      </c>
      <c r="F328" s="269">
        <v>72.300000000000011</v>
      </c>
      <c r="G328" s="269">
        <v>71.40000000000002</v>
      </c>
      <c r="H328" s="269">
        <v>74.500000000000014</v>
      </c>
      <c r="I328" s="269">
        <v>75.40000000000002</v>
      </c>
      <c r="J328" s="269">
        <v>76.050000000000011</v>
      </c>
      <c r="K328" s="268">
        <v>74.75</v>
      </c>
      <c r="L328" s="268">
        <v>73.2</v>
      </c>
      <c r="M328" s="268">
        <v>44.384070000000001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631.54999999999995</v>
      </c>
      <c r="D329" s="269">
        <v>633.51666666666665</v>
      </c>
      <c r="E329" s="269">
        <v>619.0333333333333</v>
      </c>
      <c r="F329" s="269">
        <v>606.51666666666665</v>
      </c>
      <c r="G329" s="269">
        <v>592.0333333333333</v>
      </c>
      <c r="H329" s="269">
        <v>646.0333333333333</v>
      </c>
      <c r="I329" s="269">
        <v>660.51666666666665</v>
      </c>
      <c r="J329" s="269">
        <v>673.0333333333333</v>
      </c>
      <c r="K329" s="268">
        <v>648</v>
      </c>
      <c r="L329" s="268">
        <v>621</v>
      </c>
      <c r="M329" s="268">
        <v>1.3174999999999999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38.700000000000003</v>
      </c>
      <c r="D330" s="269">
        <v>38.216666666666661</v>
      </c>
      <c r="E330" s="269">
        <v>37.283333333333324</v>
      </c>
      <c r="F330" s="269">
        <v>35.86666666666666</v>
      </c>
      <c r="G330" s="269">
        <v>34.933333333333323</v>
      </c>
      <c r="H330" s="269">
        <v>39.633333333333326</v>
      </c>
      <c r="I330" s="269">
        <v>40.566666666666663</v>
      </c>
      <c r="J330" s="269">
        <v>41.983333333333327</v>
      </c>
      <c r="K330" s="268">
        <v>39.15</v>
      </c>
      <c r="L330" s="268">
        <v>36.799999999999997</v>
      </c>
      <c r="M330" s="268">
        <v>263.41978999999998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76</v>
      </c>
      <c r="D331" s="269">
        <v>76.350000000000009</v>
      </c>
      <c r="E331" s="269">
        <v>75.200000000000017</v>
      </c>
      <c r="F331" s="269">
        <v>74.400000000000006</v>
      </c>
      <c r="G331" s="269">
        <v>73.250000000000014</v>
      </c>
      <c r="H331" s="269">
        <v>77.15000000000002</v>
      </c>
      <c r="I331" s="269">
        <v>78.300000000000026</v>
      </c>
      <c r="J331" s="269">
        <v>79.100000000000023</v>
      </c>
      <c r="K331" s="268">
        <v>77.5</v>
      </c>
      <c r="L331" s="268">
        <v>75.55</v>
      </c>
      <c r="M331" s="268">
        <v>27.020050000000001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125.65</v>
      </c>
      <c r="D332" s="269">
        <v>126.01666666666667</v>
      </c>
      <c r="E332" s="269">
        <v>124.38333333333333</v>
      </c>
      <c r="F332" s="269">
        <v>123.11666666666666</v>
      </c>
      <c r="G332" s="269">
        <v>121.48333333333332</v>
      </c>
      <c r="H332" s="269">
        <v>127.28333333333333</v>
      </c>
      <c r="I332" s="269">
        <v>128.91666666666669</v>
      </c>
      <c r="J332" s="269">
        <v>130.18333333333334</v>
      </c>
      <c r="K332" s="268">
        <v>127.65</v>
      </c>
      <c r="L332" s="268">
        <v>124.75</v>
      </c>
      <c r="M332" s="268">
        <v>55.593730000000001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278.45</v>
      </c>
      <c r="D333" s="269">
        <v>279.73333333333335</v>
      </c>
      <c r="E333" s="269">
        <v>273.7166666666667</v>
      </c>
      <c r="F333" s="269">
        <v>268.98333333333335</v>
      </c>
      <c r="G333" s="269">
        <v>262.9666666666667</v>
      </c>
      <c r="H333" s="269">
        <v>284.4666666666667</v>
      </c>
      <c r="I333" s="269">
        <v>290.48333333333335</v>
      </c>
      <c r="J333" s="269">
        <v>295.2166666666667</v>
      </c>
      <c r="K333" s="268">
        <v>285.75</v>
      </c>
      <c r="L333" s="268">
        <v>275</v>
      </c>
      <c r="M333" s="268">
        <v>10.60083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175.1</v>
      </c>
      <c r="D334" s="269">
        <v>174.63333333333333</v>
      </c>
      <c r="E334" s="269">
        <v>173.11666666666665</v>
      </c>
      <c r="F334" s="269">
        <v>171.13333333333333</v>
      </c>
      <c r="G334" s="269">
        <v>169.61666666666665</v>
      </c>
      <c r="H334" s="269">
        <v>176.61666666666665</v>
      </c>
      <c r="I334" s="269">
        <v>178.1333333333333</v>
      </c>
      <c r="J334" s="269">
        <v>180.11666666666665</v>
      </c>
      <c r="K334" s="268">
        <v>176.15</v>
      </c>
      <c r="L334" s="268">
        <v>172.65</v>
      </c>
      <c r="M334" s="268">
        <v>294.83891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707.8</v>
      </c>
      <c r="D335" s="269">
        <v>704.6</v>
      </c>
      <c r="E335" s="269">
        <v>698.2</v>
      </c>
      <c r="F335" s="269">
        <v>688.6</v>
      </c>
      <c r="G335" s="269">
        <v>682.2</v>
      </c>
      <c r="H335" s="269">
        <v>714.2</v>
      </c>
      <c r="I335" s="269">
        <v>720.59999999999991</v>
      </c>
      <c r="J335" s="269">
        <v>730.2</v>
      </c>
      <c r="K335" s="268">
        <v>711</v>
      </c>
      <c r="L335" s="268">
        <v>695</v>
      </c>
      <c r="M335" s="268">
        <v>3.7945199999999999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79.25</v>
      </c>
      <c r="D336" s="269">
        <v>80.033333333333346</v>
      </c>
      <c r="E336" s="269">
        <v>78.266666666666694</v>
      </c>
      <c r="F336" s="269">
        <v>77.283333333333346</v>
      </c>
      <c r="G336" s="269">
        <v>75.516666666666694</v>
      </c>
      <c r="H336" s="269">
        <v>81.016666666666694</v>
      </c>
      <c r="I336" s="269">
        <v>82.783333333333346</v>
      </c>
      <c r="J336" s="269">
        <v>83.766666666666694</v>
      </c>
      <c r="K336" s="268">
        <v>81.8</v>
      </c>
      <c r="L336" s="268">
        <v>79.05</v>
      </c>
      <c r="M336" s="268">
        <v>223.39284000000001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4807.3</v>
      </c>
      <c r="D337" s="269">
        <v>4786.5666666666666</v>
      </c>
      <c r="E337" s="269">
        <v>4724.7833333333328</v>
      </c>
      <c r="F337" s="269">
        <v>4642.2666666666664</v>
      </c>
      <c r="G337" s="269">
        <v>4580.4833333333327</v>
      </c>
      <c r="H337" s="269">
        <v>4869.083333333333</v>
      </c>
      <c r="I337" s="269">
        <v>4930.8666666666677</v>
      </c>
      <c r="J337" s="269">
        <v>5013.3833333333332</v>
      </c>
      <c r="K337" s="268">
        <v>4848.3500000000004</v>
      </c>
      <c r="L337" s="268">
        <v>4704.05</v>
      </c>
      <c r="M337" s="268">
        <v>1.77118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736.9</v>
      </c>
      <c r="D338" s="269">
        <v>741.9666666666667</v>
      </c>
      <c r="E338" s="269">
        <v>719.93333333333339</v>
      </c>
      <c r="F338" s="269">
        <v>702.9666666666667</v>
      </c>
      <c r="G338" s="269">
        <v>680.93333333333339</v>
      </c>
      <c r="H338" s="269">
        <v>758.93333333333339</v>
      </c>
      <c r="I338" s="269">
        <v>780.9666666666667</v>
      </c>
      <c r="J338" s="269">
        <v>797.93333333333339</v>
      </c>
      <c r="K338" s="268">
        <v>764</v>
      </c>
      <c r="L338" s="268">
        <v>725</v>
      </c>
      <c r="M338" s="268">
        <v>14.143789999999999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19009</v>
      </c>
      <c r="D339" s="269">
        <v>19081.266666666666</v>
      </c>
      <c r="E339" s="269">
        <v>18905.483333333334</v>
      </c>
      <c r="F339" s="269">
        <v>18801.966666666667</v>
      </c>
      <c r="G339" s="269">
        <v>18626.183333333334</v>
      </c>
      <c r="H339" s="269">
        <v>19184.783333333333</v>
      </c>
      <c r="I339" s="269">
        <v>19360.566666666666</v>
      </c>
      <c r="J339" s="269">
        <v>19464.083333333332</v>
      </c>
      <c r="K339" s="268">
        <v>19257.05</v>
      </c>
      <c r="L339" s="268">
        <v>18977.75</v>
      </c>
      <c r="M339" s="268">
        <v>0.33455000000000001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71.75</v>
      </c>
      <c r="D340" s="269">
        <v>72.383333333333326</v>
      </c>
      <c r="E340" s="269">
        <v>70.916666666666657</v>
      </c>
      <c r="F340" s="269">
        <v>70.083333333333329</v>
      </c>
      <c r="G340" s="269">
        <v>68.61666666666666</v>
      </c>
      <c r="H340" s="269">
        <v>73.216666666666654</v>
      </c>
      <c r="I340" s="269">
        <v>74.683333333333323</v>
      </c>
      <c r="J340" s="269">
        <v>75.516666666666652</v>
      </c>
      <c r="K340" s="268">
        <v>73.849999999999994</v>
      </c>
      <c r="L340" s="268">
        <v>71.55</v>
      </c>
      <c r="M340" s="268">
        <v>6.1995500000000003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294.55</v>
      </c>
      <c r="D341" s="269">
        <v>295.41666666666669</v>
      </c>
      <c r="E341" s="269">
        <v>293.13333333333338</v>
      </c>
      <c r="F341" s="269">
        <v>291.7166666666667</v>
      </c>
      <c r="G341" s="269">
        <v>289.43333333333339</v>
      </c>
      <c r="H341" s="269">
        <v>296.83333333333337</v>
      </c>
      <c r="I341" s="269">
        <v>299.11666666666667</v>
      </c>
      <c r="J341" s="269">
        <v>300.53333333333336</v>
      </c>
      <c r="K341" s="268">
        <v>297.7</v>
      </c>
      <c r="L341" s="268">
        <v>294</v>
      </c>
      <c r="M341" s="268">
        <v>1.5350299999999999</v>
      </c>
      <c r="N341" s="1"/>
      <c r="O341" s="1"/>
    </row>
    <row r="342" spans="1:15" ht="12.75" customHeight="1">
      <c r="A342" s="30">
        <v>332</v>
      </c>
      <c r="B342" s="278" t="s">
        <v>851</v>
      </c>
      <c r="C342" s="268">
        <v>406.65</v>
      </c>
      <c r="D342" s="269">
        <v>410.45</v>
      </c>
      <c r="E342" s="269">
        <v>392.9</v>
      </c>
      <c r="F342" s="269">
        <v>379.15</v>
      </c>
      <c r="G342" s="269">
        <v>361.59999999999997</v>
      </c>
      <c r="H342" s="269">
        <v>424.2</v>
      </c>
      <c r="I342" s="269">
        <v>441.75000000000006</v>
      </c>
      <c r="J342" s="269">
        <v>455.5</v>
      </c>
      <c r="K342" s="268">
        <v>428</v>
      </c>
      <c r="L342" s="268">
        <v>396.7</v>
      </c>
      <c r="M342" s="268">
        <v>12.299250000000001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1076.7</v>
      </c>
      <c r="D343" s="269">
        <v>1078</v>
      </c>
      <c r="E343" s="269">
        <v>1067.05</v>
      </c>
      <c r="F343" s="269">
        <v>1057.3999999999999</v>
      </c>
      <c r="G343" s="269">
        <v>1046.4499999999998</v>
      </c>
      <c r="H343" s="269">
        <v>1087.6500000000001</v>
      </c>
      <c r="I343" s="269">
        <v>1098.5999999999999</v>
      </c>
      <c r="J343" s="269">
        <v>1108.2500000000002</v>
      </c>
      <c r="K343" s="268">
        <v>1088.95</v>
      </c>
      <c r="L343" s="268">
        <v>1068.3499999999999</v>
      </c>
      <c r="M343" s="268">
        <v>6.8108700000000004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132.6</v>
      </c>
      <c r="D344" s="269">
        <v>133</v>
      </c>
      <c r="E344" s="269">
        <v>131.6</v>
      </c>
      <c r="F344" s="269">
        <v>130.6</v>
      </c>
      <c r="G344" s="269">
        <v>129.19999999999999</v>
      </c>
      <c r="H344" s="269">
        <v>134</v>
      </c>
      <c r="I344" s="269">
        <v>135.39999999999998</v>
      </c>
      <c r="J344" s="269">
        <v>136.4</v>
      </c>
      <c r="K344" s="268">
        <v>134.4</v>
      </c>
      <c r="L344" s="268">
        <v>132</v>
      </c>
      <c r="M344" s="268">
        <v>108.10473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188.25</v>
      </c>
      <c r="D345" s="269">
        <v>189.31666666666669</v>
      </c>
      <c r="E345" s="269">
        <v>186.73333333333338</v>
      </c>
      <c r="F345" s="269">
        <v>185.2166666666667</v>
      </c>
      <c r="G345" s="269">
        <v>182.63333333333338</v>
      </c>
      <c r="H345" s="269">
        <v>190.83333333333337</v>
      </c>
      <c r="I345" s="269">
        <v>193.41666666666669</v>
      </c>
      <c r="J345" s="269">
        <v>194.93333333333337</v>
      </c>
      <c r="K345" s="268">
        <v>191.9</v>
      </c>
      <c r="L345" s="268">
        <v>187.8</v>
      </c>
      <c r="M345" s="268">
        <v>15.8926</v>
      </c>
      <c r="N345" s="1"/>
      <c r="O345" s="1"/>
    </row>
    <row r="346" spans="1:15" ht="12.75" customHeight="1">
      <c r="A346" s="30">
        <v>336</v>
      </c>
      <c r="B346" s="278" t="s">
        <v>832</v>
      </c>
      <c r="C346" s="268">
        <v>729.75</v>
      </c>
      <c r="D346" s="269">
        <v>728.85</v>
      </c>
      <c r="E346" s="269">
        <v>720.90000000000009</v>
      </c>
      <c r="F346" s="269">
        <v>712.05000000000007</v>
      </c>
      <c r="G346" s="269">
        <v>704.10000000000014</v>
      </c>
      <c r="H346" s="269">
        <v>737.7</v>
      </c>
      <c r="I346" s="269">
        <v>745.65000000000009</v>
      </c>
      <c r="J346" s="269">
        <v>754.5</v>
      </c>
      <c r="K346" s="268">
        <v>736.8</v>
      </c>
      <c r="L346" s="268">
        <v>720</v>
      </c>
      <c r="M346" s="268">
        <v>8.2688699999999997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3109.7</v>
      </c>
      <c r="D347" s="269">
        <v>3121.0333333333328</v>
      </c>
      <c r="E347" s="269">
        <v>3085.3666666666659</v>
      </c>
      <c r="F347" s="269">
        <v>3061.0333333333328</v>
      </c>
      <c r="G347" s="269">
        <v>3025.3666666666659</v>
      </c>
      <c r="H347" s="269">
        <v>3145.3666666666659</v>
      </c>
      <c r="I347" s="269">
        <v>3181.0333333333328</v>
      </c>
      <c r="J347" s="269">
        <v>3205.3666666666659</v>
      </c>
      <c r="K347" s="268">
        <v>3156.7</v>
      </c>
      <c r="L347" s="268">
        <v>3096.7</v>
      </c>
      <c r="M347" s="268">
        <v>0.60424999999999995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278.14999999999998</v>
      </c>
      <c r="D348" s="269">
        <v>276.38333333333333</v>
      </c>
      <c r="E348" s="269">
        <v>272.51666666666665</v>
      </c>
      <c r="F348" s="269">
        <v>266.88333333333333</v>
      </c>
      <c r="G348" s="269">
        <v>263.01666666666665</v>
      </c>
      <c r="H348" s="269">
        <v>282.01666666666665</v>
      </c>
      <c r="I348" s="269">
        <v>285.88333333333333</v>
      </c>
      <c r="J348" s="269">
        <v>291.51666666666665</v>
      </c>
      <c r="K348" s="268">
        <v>280.25</v>
      </c>
      <c r="L348" s="268">
        <v>270.75</v>
      </c>
      <c r="M348" s="268">
        <v>4.6084500000000004</v>
      </c>
      <c r="N348" s="1"/>
      <c r="O348" s="1"/>
    </row>
    <row r="349" spans="1:15" ht="12.75" customHeight="1">
      <c r="A349" s="30">
        <v>339</v>
      </c>
      <c r="B349" s="278" t="s">
        <v>833</v>
      </c>
      <c r="C349" s="268">
        <v>519.65</v>
      </c>
      <c r="D349" s="269">
        <v>528.81666666666672</v>
      </c>
      <c r="E349" s="269">
        <v>503.63333333333344</v>
      </c>
      <c r="F349" s="269">
        <v>487.61666666666667</v>
      </c>
      <c r="G349" s="269">
        <v>462.43333333333339</v>
      </c>
      <c r="H349" s="269">
        <v>544.83333333333348</v>
      </c>
      <c r="I349" s="269">
        <v>570.01666666666665</v>
      </c>
      <c r="J349" s="269">
        <v>586.03333333333353</v>
      </c>
      <c r="K349" s="268">
        <v>554</v>
      </c>
      <c r="L349" s="268">
        <v>512.79999999999995</v>
      </c>
      <c r="M349" s="268">
        <v>15.86997</v>
      </c>
      <c r="N349" s="1"/>
      <c r="O349" s="1"/>
    </row>
    <row r="350" spans="1:15" ht="12.75" customHeight="1">
      <c r="A350" s="30">
        <v>340</v>
      </c>
      <c r="B350" s="278" t="s">
        <v>822</v>
      </c>
      <c r="C350" s="268">
        <v>148.44999999999999</v>
      </c>
      <c r="D350" s="269">
        <v>145.91666666666666</v>
      </c>
      <c r="E350" s="269">
        <v>141.93333333333331</v>
      </c>
      <c r="F350" s="269">
        <v>135.41666666666666</v>
      </c>
      <c r="G350" s="269">
        <v>131.43333333333331</v>
      </c>
      <c r="H350" s="269">
        <v>152.43333333333331</v>
      </c>
      <c r="I350" s="269">
        <v>156.41666666666666</v>
      </c>
      <c r="J350" s="269">
        <v>162.93333333333331</v>
      </c>
      <c r="K350" s="268">
        <v>149.9</v>
      </c>
      <c r="L350" s="268">
        <v>139.4</v>
      </c>
      <c r="M350" s="268">
        <v>64.085790000000003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3278.9</v>
      </c>
      <c r="D351" s="269">
        <v>3302.0666666666671</v>
      </c>
      <c r="E351" s="269">
        <v>3236.8333333333339</v>
      </c>
      <c r="F351" s="269">
        <v>3194.7666666666669</v>
      </c>
      <c r="G351" s="269">
        <v>3129.5333333333338</v>
      </c>
      <c r="H351" s="269">
        <v>3344.1333333333341</v>
      </c>
      <c r="I351" s="269">
        <v>3409.3666666666668</v>
      </c>
      <c r="J351" s="269">
        <v>3451.4333333333343</v>
      </c>
      <c r="K351" s="268">
        <v>3367.3</v>
      </c>
      <c r="L351" s="268">
        <v>3260</v>
      </c>
      <c r="M351" s="268">
        <v>1.9623900000000001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413.75</v>
      </c>
      <c r="D352" s="269">
        <v>409.68333333333334</v>
      </c>
      <c r="E352" s="269">
        <v>402.36666666666667</v>
      </c>
      <c r="F352" s="269">
        <v>390.98333333333335</v>
      </c>
      <c r="G352" s="269">
        <v>383.66666666666669</v>
      </c>
      <c r="H352" s="269">
        <v>421.06666666666666</v>
      </c>
      <c r="I352" s="269">
        <v>428.38333333333338</v>
      </c>
      <c r="J352" s="269">
        <v>439.76666666666665</v>
      </c>
      <c r="K352" s="268">
        <v>417</v>
      </c>
      <c r="L352" s="268">
        <v>398.3</v>
      </c>
      <c r="M352" s="268">
        <v>10.989610000000001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287.5</v>
      </c>
      <c r="D353" s="269">
        <v>288.3</v>
      </c>
      <c r="E353" s="269">
        <v>282.8</v>
      </c>
      <c r="F353" s="269">
        <v>278.10000000000002</v>
      </c>
      <c r="G353" s="269">
        <v>272.60000000000002</v>
      </c>
      <c r="H353" s="269">
        <v>293</v>
      </c>
      <c r="I353" s="269">
        <v>298.5</v>
      </c>
      <c r="J353" s="269">
        <v>303.2</v>
      </c>
      <c r="K353" s="268">
        <v>293.8</v>
      </c>
      <c r="L353" s="268">
        <v>283.60000000000002</v>
      </c>
      <c r="M353" s="268">
        <v>2.1773099999999999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1845.5</v>
      </c>
      <c r="D354" s="269">
        <v>1858.4833333333333</v>
      </c>
      <c r="E354" s="269">
        <v>1820.0166666666667</v>
      </c>
      <c r="F354" s="269">
        <v>1794.5333333333333</v>
      </c>
      <c r="G354" s="269">
        <v>1756.0666666666666</v>
      </c>
      <c r="H354" s="269">
        <v>1883.9666666666667</v>
      </c>
      <c r="I354" s="269">
        <v>1922.4333333333334</v>
      </c>
      <c r="J354" s="269">
        <v>1947.9166666666667</v>
      </c>
      <c r="K354" s="268">
        <v>1896.95</v>
      </c>
      <c r="L354" s="268">
        <v>1833</v>
      </c>
      <c r="M354" s="268">
        <v>62.972969999999997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49182.1</v>
      </c>
      <c r="D355" s="269">
        <v>49077.366666666669</v>
      </c>
      <c r="E355" s="269">
        <v>48704.733333333337</v>
      </c>
      <c r="F355" s="269">
        <v>48227.366666666669</v>
      </c>
      <c r="G355" s="269">
        <v>47854.733333333337</v>
      </c>
      <c r="H355" s="269">
        <v>49554.733333333337</v>
      </c>
      <c r="I355" s="269">
        <v>49927.366666666669</v>
      </c>
      <c r="J355" s="269">
        <v>50404.733333333337</v>
      </c>
      <c r="K355" s="268">
        <v>49450</v>
      </c>
      <c r="L355" s="268">
        <v>48600</v>
      </c>
      <c r="M355" s="268">
        <v>0.16367000000000001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3246.75</v>
      </c>
      <c r="D356" s="269">
        <v>3273.4833333333336</v>
      </c>
      <c r="E356" s="269">
        <v>3208.7666666666673</v>
      </c>
      <c r="F356" s="269">
        <v>3170.7833333333338</v>
      </c>
      <c r="G356" s="269">
        <v>3106.0666666666675</v>
      </c>
      <c r="H356" s="269">
        <v>3311.4666666666672</v>
      </c>
      <c r="I356" s="269">
        <v>3376.1833333333334</v>
      </c>
      <c r="J356" s="269">
        <v>3414.166666666667</v>
      </c>
      <c r="K356" s="268">
        <v>3338.2</v>
      </c>
      <c r="L356" s="268">
        <v>3235.5</v>
      </c>
      <c r="M356" s="268">
        <v>2.3961800000000002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215.5</v>
      </c>
      <c r="D357" s="269">
        <v>216.55000000000004</v>
      </c>
      <c r="E357" s="269">
        <v>213.50000000000009</v>
      </c>
      <c r="F357" s="269">
        <v>211.50000000000006</v>
      </c>
      <c r="G357" s="269">
        <v>208.4500000000001</v>
      </c>
      <c r="H357" s="269">
        <v>218.55000000000007</v>
      </c>
      <c r="I357" s="269">
        <v>221.60000000000002</v>
      </c>
      <c r="J357" s="269">
        <v>223.60000000000005</v>
      </c>
      <c r="K357" s="268">
        <v>219.6</v>
      </c>
      <c r="L357" s="268">
        <v>214.55</v>
      </c>
      <c r="M357" s="268">
        <v>19.176390000000001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4290.75</v>
      </c>
      <c r="D358" s="269">
        <v>4282.916666666667</v>
      </c>
      <c r="E358" s="269">
        <v>4255.8333333333339</v>
      </c>
      <c r="F358" s="269">
        <v>4220.916666666667</v>
      </c>
      <c r="G358" s="269">
        <v>4193.8333333333339</v>
      </c>
      <c r="H358" s="269">
        <v>4317.8333333333339</v>
      </c>
      <c r="I358" s="269">
        <v>4344.9166666666679</v>
      </c>
      <c r="J358" s="269">
        <v>4379.8333333333339</v>
      </c>
      <c r="K358" s="268">
        <v>4310</v>
      </c>
      <c r="L358" s="268">
        <v>4248</v>
      </c>
      <c r="M358" s="268">
        <v>7.6280000000000001E-2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1377.55</v>
      </c>
      <c r="D359" s="269">
        <v>1374.2166666666665</v>
      </c>
      <c r="E359" s="269">
        <v>1334.4333333333329</v>
      </c>
      <c r="F359" s="269">
        <v>1291.3166666666664</v>
      </c>
      <c r="G359" s="269">
        <v>1251.5333333333328</v>
      </c>
      <c r="H359" s="269">
        <v>1417.333333333333</v>
      </c>
      <c r="I359" s="269">
        <v>1457.1166666666663</v>
      </c>
      <c r="J359" s="269">
        <v>1500.2333333333331</v>
      </c>
      <c r="K359" s="268">
        <v>1414</v>
      </c>
      <c r="L359" s="268">
        <v>1331.1</v>
      </c>
      <c r="M359" s="268">
        <v>6.2302900000000001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2901.85</v>
      </c>
      <c r="D360" s="269">
        <v>2895.5833333333335</v>
      </c>
      <c r="E360" s="269">
        <v>2872.2166666666672</v>
      </c>
      <c r="F360" s="269">
        <v>2842.5833333333335</v>
      </c>
      <c r="G360" s="269">
        <v>2819.2166666666672</v>
      </c>
      <c r="H360" s="269">
        <v>2925.2166666666672</v>
      </c>
      <c r="I360" s="269">
        <v>2948.583333333333</v>
      </c>
      <c r="J360" s="269">
        <v>2978.2166666666672</v>
      </c>
      <c r="K360" s="268">
        <v>2918.95</v>
      </c>
      <c r="L360" s="268">
        <v>2865.95</v>
      </c>
      <c r="M360" s="268">
        <v>6.9929399999999999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986.1</v>
      </c>
      <c r="D361" s="269">
        <v>990.41666666666663</v>
      </c>
      <c r="E361" s="269">
        <v>975.83333333333326</v>
      </c>
      <c r="F361" s="269">
        <v>965.56666666666661</v>
      </c>
      <c r="G361" s="269">
        <v>950.98333333333323</v>
      </c>
      <c r="H361" s="269">
        <v>1000.6833333333333</v>
      </c>
      <c r="I361" s="269">
        <v>1015.2666666666665</v>
      </c>
      <c r="J361" s="269">
        <v>1025.5333333333333</v>
      </c>
      <c r="K361" s="268">
        <v>1005</v>
      </c>
      <c r="L361" s="268">
        <v>980.15</v>
      </c>
      <c r="M361" s="268">
        <v>9.5479800000000008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910.85</v>
      </c>
      <c r="D362" s="269">
        <v>923.94999999999993</v>
      </c>
      <c r="E362" s="269">
        <v>887.89999999999986</v>
      </c>
      <c r="F362" s="269">
        <v>864.94999999999993</v>
      </c>
      <c r="G362" s="269">
        <v>828.89999999999986</v>
      </c>
      <c r="H362" s="269">
        <v>946.89999999999986</v>
      </c>
      <c r="I362" s="269">
        <v>982.94999999999982</v>
      </c>
      <c r="J362" s="269">
        <v>1005.8999999999999</v>
      </c>
      <c r="K362" s="268">
        <v>960</v>
      </c>
      <c r="L362" s="268">
        <v>901</v>
      </c>
      <c r="M362" s="268">
        <v>3.0723199999999999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2652.7</v>
      </c>
      <c r="D363" s="269">
        <v>2672.8833333333332</v>
      </c>
      <c r="E363" s="269">
        <v>2626.0166666666664</v>
      </c>
      <c r="F363" s="269">
        <v>2599.333333333333</v>
      </c>
      <c r="G363" s="269">
        <v>2552.4666666666662</v>
      </c>
      <c r="H363" s="269">
        <v>2699.5666666666666</v>
      </c>
      <c r="I363" s="269">
        <v>2746.4333333333334</v>
      </c>
      <c r="J363" s="269">
        <v>2773.1166666666668</v>
      </c>
      <c r="K363" s="268">
        <v>2719.75</v>
      </c>
      <c r="L363" s="268">
        <v>2646.2</v>
      </c>
      <c r="M363" s="268">
        <v>6.8079299999999998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2071.1999999999998</v>
      </c>
      <c r="D364" s="269">
        <v>2084.2000000000003</v>
      </c>
      <c r="E364" s="269">
        <v>2045.4000000000005</v>
      </c>
      <c r="F364" s="269">
        <v>2019.6000000000004</v>
      </c>
      <c r="G364" s="269">
        <v>1980.8000000000006</v>
      </c>
      <c r="H364" s="269">
        <v>2110.0000000000005</v>
      </c>
      <c r="I364" s="269">
        <v>2148.8000000000006</v>
      </c>
      <c r="J364" s="269">
        <v>2174.6000000000004</v>
      </c>
      <c r="K364" s="268">
        <v>2123</v>
      </c>
      <c r="L364" s="268">
        <v>2058.4</v>
      </c>
      <c r="M364" s="268">
        <v>2.8867699999999998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314.8</v>
      </c>
      <c r="D365" s="269">
        <v>310.16666666666669</v>
      </c>
      <c r="E365" s="269">
        <v>303.73333333333335</v>
      </c>
      <c r="F365" s="269">
        <v>292.66666666666669</v>
      </c>
      <c r="G365" s="269">
        <v>286.23333333333335</v>
      </c>
      <c r="H365" s="269">
        <v>321.23333333333335</v>
      </c>
      <c r="I365" s="269">
        <v>327.66666666666663</v>
      </c>
      <c r="J365" s="269">
        <v>338.73333333333335</v>
      </c>
      <c r="K365" s="268">
        <v>316.60000000000002</v>
      </c>
      <c r="L365" s="268">
        <v>299.10000000000002</v>
      </c>
      <c r="M365" s="268">
        <v>109.48097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118.55</v>
      </c>
      <c r="D366" s="269">
        <v>117.46666666666665</v>
      </c>
      <c r="E366" s="269">
        <v>115.98333333333331</v>
      </c>
      <c r="F366" s="269">
        <v>113.41666666666666</v>
      </c>
      <c r="G366" s="269">
        <v>111.93333333333331</v>
      </c>
      <c r="H366" s="269">
        <v>120.0333333333333</v>
      </c>
      <c r="I366" s="269">
        <v>121.51666666666665</v>
      </c>
      <c r="J366" s="269">
        <v>124.0833333333333</v>
      </c>
      <c r="K366" s="268">
        <v>118.95</v>
      </c>
      <c r="L366" s="268">
        <v>114.9</v>
      </c>
      <c r="M366" s="268">
        <v>105.90909000000001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237.6</v>
      </c>
      <c r="D367" s="269">
        <v>236.06666666666669</v>
      </c>
      <c r="E367" s="269">
        <v>233.88333333333338</v>
      </c>
      <c r="F367" s="269">
        <v>230.16666666666669</v>
      </c>
      <c r="G367" s="269">
        <v>227.98333333333338</v>
      </c>
      <c r="H367" s="269">
        <v>239.78333333333339</v>
      </c>
      <c r="I367" s="269">
        <v>241.96666666666673</v>
      </c>
      <c r="J367" s="269">
        <v>245.68333333333339</v>
      </c>
      <c r="K367" s="268">
        <v>238.25</v>
      </c>
      <c r="L367" s="268">
        <v>232.35</v>
      </c>
      <c r="M367" s="268">
        <v>177.04777000000001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416.4</v>
      </c>
      <c r="D368" s="269">
        <v>416.15000000000003</v>
      </c>
      <c r="E368" s="269">
        <v>410.30000000000007</v>
      </c>
      <c r="F368" s="269">
        <v>404.20000000000005</v>
      </c>
      <c r="G368" s="269">
        <v>398.35000000000008</v>
      </c>
      <c r="H368" s="269">
        <v>422.25000000000006</v>
      </c>
      <c r="I368" s="269">
        <v>428.10000000000008</v>
      </c>
      <c r="J368" s="269">
        <v>434.20000000000005</v>
      </c>
      <c r="K368" s="268">
        <v>422</v>
      </c>
      <c r="L368" s="268">
        <v>410.05</v>
      </c>
      <c r="M368" s="268">
        <v>7.3970099999999999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471.4</v>
      </c>
      <c r="D369" s="269">
        <v>479.2833333333333</v>
      </c>
      <c r="E369" s="269">
        <v>460.11666666666662</v>
      </c>
      <c r="F369" s="269">
        <v>448.83333333333331</v>
      </c>
      <c r="G369" s="269">
        <v>429.66666666666663</v>
      </c>
      <c r="H369" s="269">
        <v>490.56666666666661</v>
      </c>
      <c r="I369" s="269">
        <v>509.73333333333335</v>
      </c>
      <c r="J369" s="269">
        <v>521.01666666666665</v>
      </c>
      <c r="K369" s="268">
        <v>498.45</v>
      </c>
      <c r="L369" s="268">
        <v>468</v>
      </c>
      <c r="M369" s="268">
        <v>7.5546100000000003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602.04999999999995</v>
      </c>
      <c r="D370" s="269">
        <v>602.9666666666667</v>
      </c>
      <c r="E370" s="269">
        <v>599.18333333333339</v>
      </c>
      <c r="F370" s="269">
        <v>596.31666666666672</v>
      </c>
      <c r="G370" s="269">
        <v>592.53333333333342</v>
      </c>
      <c r="H370" s="269">
        <v>605.83333333333337</v>
      </c>
      <c r="I370" s="269">
        <v>609.61666666666667</v>
      </c>
      <c r="J370" s="269">
        <v>612.48333333333335</v>
      </c>
      <c r="K370" s="268">
        <v>606.75</v>
      </c>
      <c r="L370" s="268">
        <v>600.1</v>
      </c>
      <c r="M370" s="268">
        <v>0.91613999999999995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130.94999999999999</v>
      </c>
      <c r="D371" s="269">
        <v>131.13333333333333</v>
      </c>
      <c r="E371" s="269">
        <v>128.76666666666665</v>
      </c>
      <c r="F371" s="269">
        <v>126.58333333333331</v>
      </c>
      <c r="G371" s="269">
        <v>124.21666666666664</v>
      </c>
      <c r="H371" s="269">
        <v>133.31666666666666</v>
      </c>
      <c r="I371" s="269">
        <v>135.68333333333334</v>
      </c>
      <c r="J371" s="269">
        <v>137.86666666666667</v>
      </c>
      <c r="K371" s="268">
        <v>133.5</v>
      </c>
      <c r="L371" s="268">
        <v>128.94999999999999</v>
      </c>
      <c r="M371" s="268">
        <v>4.6598699999999997</v>
      </c>
      <c r="N371" s="1"/>
      <c r="O371" s="1"/>
    </row>
    <row r="372" spans="1:15" ht="12.75" customHeight="1">
      <c r="A372" s="30">
        <v>362</v>
      </c>
      <c r="B372" s="278" t="s">
        <v>852</v>
      </c>
      <c r="C372" s="268">
        <v>1427.85</v>
      </c>
      <c r="D372" s="269">
        <v>1424.6666666666667</v>
      </c>
      <c r="E372" s="269">
        <v>1414.3333333333335</v>
      </c>
      <c r="F372" s="269">
        <v>1400.8166666666668</v>
      </c>
      <c r="G372" s="269">
        <v>1390.4833333333336</v>
      </c>
      <c r="H372" s="269">
        <v>1438.1833333333334</v>
      </c>
      <c r="I372" s="269">
        <v>1448.5166666666669</v>
      </c>
      <c r="J372" s="269">
        <v>1462.0333333333333</v>
      </c>
      <c r="K372" s="268">
        <v>1435</v>
      </c>
      <c r="L372" s="268">
        <v>1411.15</v>
      </c>
      <c r="M372" s="268">
        <v>0.12795999999999999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4300</v>
      </c>
      <c r="D373" s="269">
        <v>4308.2</v>
      </c>
      <c r="E373" s="269">
        <v>4252.7999999999993</v>
      </c>
      <c r="F373" s="269">
        <v>4205.5999999999995</v>
      </c>
      <c r="G373" s="269">
        <v>4150.1999999999989</v>
      </c>
      <c r="H373" s="269">
        <v>4355.3999999999996</v>
      </c>
      <c r="I373" s="269">
        <v>4410.7999999999993</v>
      </c>
      <c r="J373" s="269">
        <v>4458</v>
      </c>
      <c r="K373" s="268">
        <v>4363.6000000000004</v>
      </c>
      <c r="L373" s="268">
        <v>4261</v>
      </c>
      <c r="M373" s="268">
        <v>0.53698000000000001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14683.05</v>
      </c>
      <c r="D374" s="269">
        <v>14651.333333333334</v>
      </c>
      <c r="E374" s="269">
        <v>14563.816666666668</v>
      </c>
      <c r="F374" s="269">
        <v>14444.583333333334</v>
      </c>
      <c r="G374" s="269">
        <v>14357.066666666668</v>
      </c>
      <c r="H374" s="269">
        <v>14770.566666666668</v>
      </c>
      <c r="I374" s="269">
        <v>14858.083333333334</v>
      </c>
      <c r="J374" s="269">
        <v>14977.316666666668</v>
      </c>
      <c r="K374" s="268">
        <v>14738.85</v>
      </c>
      <c r="L374" s="268">
        <v>14532.1</v>
      </c>
      <c r="M374" s="268">
        <v>3.2500000000000001E-2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40.450000000000003</v>
      </c>
      <c r="D375" s="269">
        <v>40.333333333333336</v>
      </c>
      <c r="E375" s="269">
        <v>39.966666666666669</v>
      </c>
      <c r="F375" s="269">
        <v>39.483333333333334</v>
      </c>
      <c r="G375" s="269">
        <v>39.116666666666667</v>
      </c>
      <c r="H375" s="269">
        <v>40.81666666666667</v>
      </c>
      <c r="I375" s="269">
        <v>41.18333333333333</v>
      </c>
      <c r="J375" s="269">
        <v>41.666666666666671</v>
      </c>
      <c r="K375" s="268">
        <v>40.700000000000003</v>
      </c>
      <c r="L375" s="268">
        <v>39.85</v>
      </c>
      <c r="M375" s="268">
        <v>506.06061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634.4</v>
      </c>
      <c r="D376" s="269">
        <v>637.41666666666663</v>
      </c>
      <c r="E376" s="269">
        <v>623.43333333333328</v>
      </c>
      <c r="F376" s="269">
        <v>612.4666666666667</v>
      </c>
      <c r="G376" s="269">
        <v>598.48333333333335</v>
      </c>
      <c r="H376" s="269">
        <v>648.38333333333321</v>
      </c>
      <c r="I376" s="269">
        <v>662.36666666666656</v>
      </c>
      <c r="J376" s="269">
        <v>673.33333333333314</v>
      </c>
      <c r="K376" s="268">
        <v>651.4</v>
      </c>
      <c r="L376" s="268">
        <v>626.45000000000005</v>
      </c>
      <c r="M376" s="268">
        <v>1.49596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130.65</v>
      </c>
      <c r="D377" s="269">
        <v>131.35</v>
      </c>
      <c r="E377" s="269">
        <v>128.19999999999999</v>
      </c>
      <c r="F377" s="269">
        <v>125.75</v>
      </c>
      <c r="G377" s="269">
        <v>122.6</v>
      </c>
      <c r="H377" s="269">
        <v>133.79999999999998</v>
      </c>
      <c r="I377" s="269">
        <v>136.95000000000002</v>
      </c>
      <c r="J377" s="269">
        <v>139.39999999999998</v>
      </c>
      <c r="K377" s="268">
        <v>134.5</v>
      </c>
      <c r="L377" s="268">
        <v>128.9</v>
      </c>
      <c r="M377" s="268">
        <v>161.50727000000001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106.4</v>
      </c>
      <c r="D378" s="269">
        <v>106.08333333333333</v>
      </c>
      <c r="E378" s="269">
        <v>105.26666666666665</v>
      </c>
      <c r="F378" s="269">
        <v>104.13333333333333</v>
      </c>
      <c r="G378" s="269">
        <v>103.31666666666665</v>
      </c>
      <c r="H378" s="269">
        <v>107.21666666666665</v>
      </c>
      <c r="I378" s="269">
        <v>108.03333333333335</v>
      </c>
      <c r="J378" s="269">
        <v>109.16666666666666</v>
      </c>
      <c r="K378" s="268">
        <v>106.9</v>
      </c>
      <c r="L378" s="268">
        <v>104.95</v>
      </c>
      <c r="M378" s="268">
        <v>44.570070000000001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637.15</v>
      </c>
      <c r="D379" s="269">
        <v>645.7833333333333</v>
      </c>
      <c r="E379" s="269">
        <v>626.41666666666663</v>
      </c>
      <c r="F379" s="269">
        <v>615.68333333333328</v>
      </c>
      <c r="G379" s="269">
        <v>596.31666666666661</v>
      </c>
      <c r="H379" s="269">
        <v>656.51666666666665</v>
      </c>
      <c r="I379" s="269">
        <v>675.88333333333344</v>
      </c>
      <c r="J379" s="269">
        <v>686.61666666666667</v>
      </c>
      <c r="K379" s="268">
        <v>665.15</v>
      </c>
      <c r="L379" s="268">
        <v>635.04999999999995</v>
      </c>
      <c r="M379" s="268">
        <v>4.1260500000000002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296.25</v>
      </c>
      <c r="D380" s="269">
        <v>297.16666666666669</v>
      </c>
      <c r="E380" s="269">
        <v>294.08333333333337</v>
      </c>
      <c r="F380" s="269">
        <v>291.91666666666669</v>
      </c>
      <c r="G380" s="269">
        <v>288.83333333333337</v>
      </c>
      <c r="H380" s="269">
        <v>299.33333333333337</v>
      </c>
      <c r="I380" s="269">
        <v>302.41666666666674</v>
      </c>
      <c r="J380" s="269">
        <v>304.58333333333337</v>
      </c>
      <c r="K380" s="268">
        <v>300.25</v>
      </c>
      <c r="L380" s="268">
        <v>295</v>
      </c>
      <c r="M380" s="268">
        <v>1.0502899999999999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1091.55</v>
      </c>
      <c r="D381" s="269">
        <v>1091.8166666666666</v>
      </c>
      <c r="E381" s="269">
        <v>1074.7333333333331</v>
      </c>
      <c r="F381" s="269">
        <v>1057.9166666666665</v>
      </c>
      <c r="G381" s="269">
        <v>1040.833333333333</v>
      </c>
      <c r="H381" s="269">
        <v>1108.6333333333332</v>
      </c>
      <c r="I381" s="269">
        <v>1125.7166666666667</v>
      </c>
      <c r="J381" s="269">
        <v>1142.5333333333333</v>
      </c>
      <c r="K381" s="268">
        <v>1108.9000000000001</v>
      </c>
      <c r="L381" s="268">
        <v>1075</v>
      </c>
      <c r="M381" s="268">
        <v>1.12229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33.950000000000003</v>
      </c>
      <c r="D382" s="269">
        <v>34.066666666666663</v>
      </c>
      <c r="E382" s="269">
        <v>33.733333333333327</v>
      </c>
      <c r="F382" s="269">
        <v>33.516666666666666</v>
      </c>
      <c r="G382" s="269">
        <v>33.18333333333333</v>
      </c>
      <c r="H382" s="269">
        <v>34.283333333333324</v>
      </c>
      <c r="I382" s="269">
        <v>34.616666666666667</v>
      </c>
      <c r="J382" s="269">
        <v>34.833333333333321</v>
      </c>
      <c r="K382" s="268">
        <v>34.4</v>
      </c>
      <c r="L382" s="268">
        <v>33.85</v>
      </c>
      <c r="M382" s="268">
        <v>20.599409999999999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108.2</v>
      </c>
      <c r="D383" s="269">
        <v>109.01666666666667</v>
      </c>
      <c r="E383" s="269">
        <v>105.73333333333333</v>
      </c>
      <c r="F383" s="269">
        <v>103.26666666666667</v>
      </c>
      <c r="G383" s="269">
        <v>99.983333333333334</v>
      </c>
      <c r="H383" s="269">
        <v>111.48333333333333</v>
      </c>
      <c r="I383" s="269">
        <v>114.76666666666667</v>
      </c>
      <c r="J383" s="269">
        <v>117.23333333333333</v>
      </c>
      <c r="K383" s="268">
        <v>112.3</v>
      </c>
      <c r="L383" s="268">
        <v>106.55</v>
      </c>
      <c r="M383" s="268">
        <v>15.768879999999999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184.2</v>
      </c>
      <c r="D384" s="269">
        <v>184.94999999999996</v>
      </c>
      <c r="E384" s="269">
        <v>181.94999999999993</v>
      </c>
      <c r="F384" s="269">
        <v>179.69999999999996</v>
      </c>
      <c r="G384" s="269">
        <v>176.69999999999993</v>
      </c>
      <c r="H384" s="269">
        <v>187.19999999999993</v>
      </c>
      <c r="I384" s="269">
        <v>190.2</v>
      </c>
      <c r="J384" s="269">
        <v>192.44999999999993</v>
      </c>
      <c r="K384" s="268">
        <v>187.95</v>
      </c>
      <c r="L384" s="268">
        <v>182.7</v>
      </c>
      <c r="M384" s="268">
        <v>15.694660000000001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560.70000000000005</v>
      </c>
      <c r="D385" s="269">
        <v>577.31666666666672</v>
      </c>
      <c r="E385" s="269">
        <v>539.63333333333344</v>
      </c>
      <c r="F385" s="269">
        <v>518.56666666666672</v>
      </c>
      <c r="G385" s="269">
        <v>480.88333333333344</v>
      </c>
      <c r="H385" s="269">
        <v>598.38333333333344</v>
      </c>
      <c r="I385" s="269">
        <v>636.06666666666661</v>
      </c>
      <c r="J385" s="269">
        <v>657.13333333333344</v>
      </c>
      <c r="K385" s="268">
        <v>615</v>
      </c>
      <c r="L385" s="268">
        <v>556.25</v>
      </c>
      <c r="M385" s="268">
        <v>2.9935399999999999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240.55</v>
      </c>
      <c r="D386" s="269">
        <v>241.76666666666665</v>
      </c>
      <c r="E386" s="269">
        <v>238.58333333333331</v>
      </c>
      <c r="F386" s="269">
        <v>236.61666666666667</v>
      </c>
      <c r="G386" s="269">
        <v>233.43333333333334</v>
      </c>
      <c r="H386" s="269">
        <v>243.73333333333329</v>
      </c>
      <c r="I386" s="269">
        <v>246.91666666666663</v>
      </c>
      <c r="J386" s="269">
        <v>248.88333333333327</v>
      </c>
      <c r="K386" s="268">
        <v>244.95</v>
      </c>
      <c r="L386" s="268">
        <v>239.8</v>
      </c>
      <c r="M386" s="268">
        <v>6.2975500000000002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102.4</v>
      </c>
      <c r="D387" s="269">
        <v>103.21666666666665</v>
      </c>
      <c r="E387" s="269">
        <v>101.0333333333333</v>
      </c>
      <c r="F387" s="269">
        <v>99.666666666666643</v>
      </c>
      <c r="G387" s="269">
        <v>97.483333333333292</v>
      </c>
      <c r="H387" s="269">
        <v>104.58333333333331</v>
      </c>
      <c r="I387" s="269">
        <v>106.76666666666668</v>
      </c>
      <c r="J387" s="269">
        <v>108.13333333333333</v>
      </c>
      <c r="K387" s="268">
        <v>105.4</v>
      </c>
      <c r="L387" s="268">
        <v>101.85</v>
      </c>
      <c r="M387" s="268">
        <v>39.841430000000003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1978.65</v>
      </c>
      <c r="D388" s="269">
        <v>1974.2166666666665</v>
      </c>
      <c r="E388" s="269">
        <v>1954.4333333333329</v>
      </c>
      <c r="F388" s="269">
        <v>1930.2166666666665</v>
      </c>
      <c r="G388" s="269">
        <v>1910.4333333333329</v>
      </c>
      <c r="H388" s="269">
        <v>1998.4333333333329</v>
      </c>
      <c r="I388" s="269">
        <v>2018.2166666666662</v>
      </c>
      <c r="J388" s="269">
        <v>2042.4333333333329</v>
      </c>
      <c r="K388" s="268">
        <v>1994</v>
      </c>
      <c r="L388" s="268">
        <v>1950</v>
      </c>
      <c r="M388" s="268">
        <v>8.616E-2</v>
      </c>
      <c r="N388" s="1"/>
      <c r="O388" s="1"/>
    </row>
    <row r="389" spans="1:15" ht="12.75" customHeight="1">
      <c r="A389" s="30">
        <v>379</v>
      </c>
      <c r="B389" s="278" t="s">
        <v>853</v>
      </c>
      <c r="C389" s="268">
        <v>54.3</v>
      </c>
      <c r="D389" s="269">
        <v>54.583333333333336</v>
      </c>
      <c r="E389" s="269">
        <v>53.31666666666667</v>
      </c>
      <c r="F389" s="269">
        <v>52.333333333333336</v>
      </c>
      <c r="G389" s="269">
        <v>51.06666666666667</v>
      </c>
      <c r="H389" s="269">
        <v>55.56666666666667</v>
      </c>
      <c r="I389" s="269">
        <v>56.833333333333336</v>
      </c>
      <c r="J389" s="269">
        <v>57.81666666666667</v>
      </c>
      <c r="K389" s="268">
        <v>55.85</v>
      </c>
      <c r="L389" s="268">
        <v>53.6</v>
      </c>
      <c r="M389" s="268">
        <v>50.316020000000002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157.19999999999999</v>
      </c>
      <c r="D390" s="269">
        <v>156.35</v>
      </c>
      <c r="E390" s="269">
        <v>152.89999999999998</v>
      </c>
      <c r="F390" s="269">
        <v>148.6</v>
      </c>
      <c r="G390" s="269">
        <v>145.14999999999998</v>
      </c>
      <c r="H390" s="269">
        <v>160.64999999999998</v>
      </c>
      <c r="I390" s="269">
        <v>164.09999999999997</v>
      </c>
      <c r="J390" s="269">
        <v>168.39999999999998</v>
      </c>
      <c r="K390" s="268">
        <v>159.80000000000001</v>
      </c>
      <c r="L390" s="268">
        <v>152.05000000000001</v>
      </c>
      <c r="M390" s="268">
        <v>128.77392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1065.3499999999999</v>
      </c>
      <c r="D391" s="269">
        <v>1073.95</v>
      </c>
      <c r="E391" s="269">
        <v>1048.9000000000001</v>
      </c>
      <c r="F391" s="269">
        <v>1032.45</v>
      </c>
      <c r="G391" s="269">
        <v>1007.4000000000001</v>
      </c>
      <c r="H391" s="269">
        <v>1090.4000000000001</v>
      </c>
      <c r="I391" s="269">
        <v>1115.4499999999998</v>
      </c>
      <c r="J391" s="269">
        <v>1131.9000000000001</v>
      </c>
      <c r="K391" s="268">
        <v>1099</v>
      </c>
      <c r="L391" s="268">
        <v>1057.5</v>
      </c>
      <c r="M391" s="268">
        <v>2.0818400000000001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2562.6999999999998</v>
      </c>
      <c r="D392" s="269">
        <v>2574.3333333333335</v>
      </c>
      <c r="E392" s="269">
        <v>2545.1166666666668</v>
      </c>
      <c r="F392" s="269">
        <v>2527.5333333333333</v>
      </c>
      <c r="G392" s="269">
        <v>2498.3166666666666</v>
      </c>
      <c r="H392" s="269">
        <v>2591.916666666667</v>
      </c>
      <c r="I392" s="269">
        <v>2621.1333333333332</v>
      </c>
      <c r="J392" s="269">
        <v>2638.7166666666672</v>
      </c>
      <c r="K392" s="268">
        <v>2603.5500000000002</v>
      </c>
      <c r="L392" s="268">
        <v>2556.75</v>
      </c>
      <c r="M392" s="268">
        <v>47.837229999999998</v>
      </c>
      <c r="N392" s="1"/>
      <c r="O392" s="1"/>
    </row>
    <row r="393" spans="1:15" ht="12.75" customHeight="1">
      <c r="A393" s="30">
        <v>383</v>
      </c>
      <c r="B393" s="278" t="s">
        <v>823</v>
      </c>
      <c r="C393" s="268">
        <v>126.8</v>
      </c>
      <c r="D393" s="269">
        <v>127.81666666666666</v>
      </c>
      <c r="E393" s="269">
        <v>125.43333333333334</v>
      </c>
      <c r="F393" s="269">
        <v>124.06666666666668</v>
      </c>
      <c r="G393" s="269">
        <v>121.68333333333335</v>
      </c>
      <c r="H393" s="269">
        <v>129.18333333333334</v>
      </c>
      <c r="I393" s="269">
        <v>131.56666666666666</v>
      </c>
      <c r="J393" s="269">
        <v>132.93333333333331</v>
      </c>
      <c r="K393" s="268">
        <v>130.19999999999999</v>
      </c>
      <c r="L393" s="268">
        <v>126.45</v>
      </c>
      <c r="M393" s="268">
        <v>8.79678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1029.6500000000001</v>
      </c>
      <c r="D394" s="269">
        <v>1026.8333333333333</v>
      </c>
      <c r="E394" s="269">
        <v>1000.8166666666666</v>
      </c>
      <c r="F394" s="269">
        <v>971.98333333333335</v>
      </c>
      <c r="G394" s="269">
        <v>945.9666666666667</v>
      </c>
      <c r="H394" s="269">
        <v>1055.6666666666665</v>
      </c>
      <c r="I394" s="269">
        <v>1081.6833333333334</v>
      </c>
      <c r="J394" s="269">
        <v>1110.5166666666664</v>
      </c>
      <c r="K394" s="268">
        <v>1052.8499999999999</v>
      </c>
      <c r="L394" s="268">
        <v>998</v>
      </c>
      <c r="M394" s="268">
        <v>0.93542000000000003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1443.65</v>
      </c>
      <c r="D395" s="269">
        <v>1450.95</v>
      </c>
      <c r="E395" s="269">
        <v>1432.7</v>
      </c>
      <c r="F395" s="269">
        <v>1421.75</v>
      </c>
      <c r="G395" s="269">
        <v>1403.5</v>
      </c>
      <c r="H395" s="269">
        <v>1461.9</v>
      </c>
      <c r="I395" s="269">
        <v>1480.15</v>
      </c>
      <c r="J395" s="269">
        <v>1491.1000000000001</v>
      </c>
      <c r="K395" s="268">
        <v>1469.2</v>
      </c>
      <c r="L395" s="268">
        <v>1440</v>
      </c>
      <c r="M395" s="268">
        <v>0.61604000000000003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958.65</v>
      </c>
      <c r="D396" s="269">
        <v>961.2166666666667</v>
      </c>
      <c r="E396" s="269">
        <v>952.43333333333339</v>
      </c>
      <c r="F396" s="269">
        <v>946.2166666666667</v>
      </c>
      <c r="G396" s="269">
        <v>937.43333333333339</v>
      </c>
      <c r="H396" s="269">
        <v>967.43333333333339</v>
      </c>
      <c r="I396" s="269">
        <v>976.2166666666667</v>
      </c>
      <c r="J396" s="269">
        <v>982.43333333333339</v>
      </c>
      <c r="K396" s="268">
        <v>970</v>
      </c>
      <c r="L396" s="268">
        <v>955</v>
      </c>
      <c r="M396" s="268">
        <v>8.2945899999999995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1295</v>
      </c>
      <c r="D397" s="269">
        <v>1296.2</v>
      </c>
      <c r="E397" s="269">
        <v>1275.4000000000001</v>
      </c>
      <c r="F397" s="269">
        <v>1255.8</v>
      </c>
      <c r="G397" s="269">
        <v>1235</v>
      </c>
      <c r="H397" s="269">
        <v>1315.8000000000002</v>
      </c>
      <c r="I397" s="269">
        <v>1336.6</v>
      </c>
      <c r="J397" s="269">
        <v>1356.2000000000003</v>
      </c>
      <c r="K397" s="268">
        <v>1317</v>
      </c>
      <c r="L397" s="268">
        <v>1276.5999999999999</v>
      </c>
      <c r="M397" s="268">
        <v>14.412190000000001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449.35</v>
      </c>
      <c r="D398" s="269">
        <v>451.59999999999997</v>
      </c>
      <c r="E398" s="269">
        <v>446.24999999999994</v>
      </c>
      <c r="F398" s="269">
        <v>443.15</v>
      </c>
      <c r="G398" s="269">
        <v>437.79999999999995</v>
      </c>
      <c r="H398" s="269">
        <v>454.69999999999993</v>
      </c>
      <c r="I398" s="269">
        <v>460.04999999999995</v>
      </c>
      <c r="J398" s="269">
        <v>463.14999999999992</v>
      </c>
      <c r="K398" s="268">
        <v>456.95</v>
      </c>
      <c r="L398" s="268">
        <v>448.5</v>
      </c>
      <c r="M398" s="268">
        <v>0.61253999999999997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32.450000000000003</v>
      </c>
      <c r="D399" s="269">
        <v>32.450000000000003</v>
      </c>
      <c r="E399" s="269">
        <v>31.700000000000003</v>
      </c>
      <c r="F399" s="269">
        <v>30.95</v>
      </c>
      <c r="G399" s="269">
        <v>30.2</v>
      </c>
      <c r="H399" s="269">
        <v>33.200000000000003</v>
      </c>
      <c r="I399" s="269">
        <v>33.950000000000003</v>
      </c>
      <c r="J399" s="269">
        <v>34.70000000000001</v>
      </c>
      <c r="K399" s="268">
        <v>33.200000000000003</v>
      </c>
      <c r="L399" s="268">
        <v>31.7</v>
      </c>
      <c r="M399" s="268">
        <v>86.712260000000001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4775.8</v>
      </c>
      <c r="D400" s="269">
        <v>4804.7</v>
      </c>
      <c r="E400" s="269">
        <v>4721.5999999999995</v>
      </c>
      <c r="F400" s="269">
        <v>4667.3999999999996</v>
      </c>
      <c r="G400" s="269">
        <v>4584.2999999999993</v>
      </c>
      <c r="H400" s="269">
        <v>4858.8999999999996</v>
      </c>
      <c r="I400" s="269">
        <v>4942</v>
      </c>
      <c r="J400" s="269">
        <v>4996.2</v>
      </c>
      <c r="K400" s="268">
        <v>4887.8</v>
      </c>
      <c r="L400" s="268">
        <v>4750.5</v>
      </c>
      <c r="M400" s="268">
        <v>0.16314000000000001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2820.75</v>
      </c>
      <c r="D401" s="269">
        <v>2817.5666666666671</v>
      </c>
      <c r="E401" s="269">
        <v>2790.233333333334</v>
      </c>
      <c r="F401" s="269">
        <v>2759.7166666666672</v>
      </c>
      <c r="G401" s="269">
        <v>2732.3833333333341</v>
      </c>
      <c r="H401" s="269">
        <v>2848.0833333333339</v>
      </c>
      <c r="I401" s="269">
        <v>2875.416666666667</v>
      </c>
      <c r="J401" s="269">
        <v>2905.9333333333338</v>
      </c>
      <c r="K401" s="268">
        <v>2844.9</v>
      </c>
      <c r="L401" s="268">
        <v>2787.05</v>
      </c>
      <c r="M401" s="268">
        <v>5.5029000000000003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6042.1</v>
      </c>
      <c r="D402" s="269">
        <v>6055.3833333333341</v>
      </c>
      <c r="E402" s="269">
        <v>6011.7166666666681</v>
      </c>
      <c r="F402" s="269">
        <v>5981.3333333333339</v>
      </c>
      <c r="G402" s="269">
        <v>5937.6666666666679</v>
      </c>
      <c r="H402" s="269">
        <v>6085.7666666666682</v>
      </c>
      <c r="I402" s="269">
        <v>6129.4333333333343</v>
      </c>
      <c r="J402" s="269">
        <v>6159.8166666666684</v>
      </c>
      <c r="K402" s="268">
        <v>6099.05</v>
      </c>
      <c r="L402" s="268">
        <v>6025</v>
      </c>
      <c r="M402" s="268">
        <v>0.17199</v>
      </c>
      <c r="N402" s="1"/>
      <c r="O402" s="1"/>
    </row>
    <row r="403" spans="1:15" ht="12.75" customHeight="1">
      <c r="A403" s="30">
        <v>393</v>
      </c>
      <c r="B403" s="278" t="s">
        <v>854</v>
      </c>
      <c r="C403" s="268">
        <v>1440.35</v>
      </c>
      <c r="D403" s="269">
        <v>1436.8</v>
      </c>
      <c r="E403" s="269">
        <v>1423.6</v>
      </c>
      <c r="F403" s="269">
        <v>1406.85</v>
      </c>
      <c r="G403" s="269">
        <v>1393.6499999999999</v>
      </c>
      <c r="H403" s="269">
        <v>1453.55</v>
      </c>
      <c r="I403" s="269">
        <v>1466.7500000000002</v>
      </c>
      <c r="J403" s="269">
        <v>1483.5</v>
      </c>
      <c r="K403" s="268">
        <v>1450</v>
      </c>
      <c r="L403" s="268">
        <v>1420.05</v>
      </c>
      <c r="M403" s="268">
        <v>0.36771999999999999</v>
      </c>
      <c r="N403" s="1"/>
      <c r="O403" s="1"/>
    </row>
    <row r="404" spans="1:15" ht="12.75" customHeight="1">
      <c r="A404" s="30">
        <v>394</v>
      </c>
      <c r="B404" s="278" t="s">
        <v>855</v>
      </c>
      <c r="C404" s="268">
        <v>401.7</v>
      </c>
      <c r="D404" s="269">
        <v>405.60000000000008</v>
      </c>
      <c r="E404" s="269">
        <v>396.20000000000016</v>
      </c>
      <c r="F404" s="269">
        <v>390.7000000000001</v>
      </c>
      <c r="G404" s="269">
        <v>381.30000000000018</v>
      </c>
      <c r="H404" s="269">
        <v>411.10000000000014</v>
      </c>
      <c r="I404" s="269">
        <v>420.50000000000011</v>
      </c>
      <c r="J404" s="269">
        <v>426.00000000000011</v>
      </c>
      <c r="K404" s="268">
        <v>415</v>
      </c>
      <c r="L404" s="268">
        <v>400.1</v>
      </c>
      <c r="M404" s="268">
        <v>1.5801099999999999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3710.1</v>
      </c>
      <c r="D405" s="269">
        <v>3778</v>
      </c>
      <c r="E405" s="269">
        <v>3586.15</v>
      </c>
      <c r="F405" s="269">
        <v>3462.2000000000003</v>
      </c>
      <c r="G405" s="269">
        <v>3270.3500000000004</v>
      </c>
      <c r="H405" s="269">
        <v>3901.95</v>
      </c>
      <c r="I405" s="269">
        <v>4093.8</v>
      </c>
      <c r="J405" s="269">
        <v>4217.75</v>
      </c>
      <c r="K405" s="268">
        <v>3969.85</v>
      </c>
      <c r="L405" s="268">
        <v>3654.05</v>
      </c>
      <c r="M405" s="268">
        <v>6.6281100000000004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113.65</v>
      </c>
      <c r="D406" s="269">
        <v>114.56666666666666</v>
      </c>
      <c r="E406" s="269">
        <v>112.58333333333333</v>
      </c>
      <c r="F406" s="269">
        <v>111.51666666666667</v>
      </c>
      <c r="G406" s="269">
        <v>109.53333333333333</v>
      </c>
      <c r="H406" s="269">
        <v>115.63333333333333</v>
      </c>
      <c r="I406" s="269">
        <v>117.61666666666667</v>
      </c>
      <c r="J406" s="269">
        <v>118.68333333333332</v>
      </c>
      <c r="K406" s="268">
        <v>116.55</v>
      </c>
      <c r="L406" s="268">
        <v>113.5</v>
      </c>
      <c r="M406" s="268">
        <v>5.8746799999999997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3046.4</v>
      </c>
      <c r="D407" s="269">
        <v>3045.1333333333332</v>
      </c>
      <c r="E407" s="269">
        <v>3006.2666666666664</v>
      </c>
      <c r="F407" s="269">
        <v>2966.1333333333332</v>
      </c>
      <c r="G407" s="269">
        <v>2927.2666666666664</v>
      </c>
      <c r="H407" s="269">
        <v>3085.2666666666664</v>
      </c>
      <c r="I407" s="269">
        <v>3124.1333333333332</v>
      </c>
      <c r="J407" s="269">
        <v>3164.2666666666664</v>
      </c>
      <c r="K407" s="268">
        <v>3084</v>
      </c>
      <c r="L407" s="268">
        <v>3005</v>
      </c>
      <c r="M407" s="268">
        <v>0.10091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388.1</v>
      </c>
      <c r="D408" s="269">
        <v>389.05</v>
      </c>
      <c r="E408" s="269">
        <v>385.35</v>
      </c>
      <c r="F408" s="269">
        <v>382.6</v>
      </c>
      <c r="G408" s="269">
        <v>378.90000000000003</v>
      </c>
      <c r="H408" s="269">
        <v>391.8</v>
      </c>
      <c r="I408" s="269">
        <v>395.49999999999994</v>
      </c>
      <c r="J408" s="269">
        <v>398.25</v>
      </c>
      <c r="K408" s="268">
        <v>392.75</v>
      </c>
      <c r="L408" s="268">
        <v>386.3</v>
      </c>
      <c r="M408" s="268">
        <v>1.2580499999999999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125.65</v>
      </c>
      <c r="D409" s="269">
        <v>126.3</v>
      </c>
      <c r="E409" s="269">
        <v>124.44999999999999</v>
      </c>
      <c r="F409" s="269">
        <v>123.24999999999999</v>
      </c>
      <c r="G409" s="269">
        <v>121.39999999999998</v>
      </c>
      <c r="H409" s="269">
        <v>127.5</v>
      </c>
      <c r="I409" s="269">
        <v>129.35</v>
      </c>
      <c r="J409" s="269">
        <v>130.55000000000001</v>
      </c>
      <c r="K409" s="268">
        <v>128.15</v>
      </c>
      <c r="L409" s="268">
        <v>125.1</v>
      </c>
      <c r="M409" s="268">
        <v>5.7772199999999998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23912.6</v>
      </c>
      <c r="D410" s="269">
        <v>24052.966666666664</v>
      </c>
      <c r="E410" s="269">
        <v>23569.633333333328</v>
      </c>
      <c r="F410" s="269">
        <v>23226.666666666664</v>
      </c>
      <c r="G410" s="269">
        <v>22743.333333333328</v>
      </c>
      <c r="H410" s="269">
        <v>24395.933333333327</v>
      </c>
      <c r="I410" s="269">
        <v>24879.266666666663</v>
      </c>
      <c r="J410" s="269">
        <v>25222.233333333326</v>
      </c>
      <c r="K410" s="268">
        <v>24536.3</v>
      </c>
      <c r="L410" s="268">
        <v>23710</v>
      </c>
      <c r="M410" s="268">
        <v>1.0225900000000001</v>
      </c>
      <c r="N410" s="1"/>
      <c r="O410" s="1"/>
    </row>
    <row r="411" spans="1:15" ht="12.75" customHeight="1">
      <c r="A411" s="30">
        <v>401</v>
      </c>
      <c r="B411" s="278" t="s">
        <v>856</v>
      </c>
      <c r="C411" s="268">
        <v>50.85</v>
      </c>
      <c r="D411" s="269">
        <v>50.883333333333333</v>
      </c>
      <c r="E411" s="269">
        <v>49.866666666666667</v>
      </c>
      <c r="F411" s="269">
        <v>48.883333333333333</v>
      </c>
      <c r="G411" s="269">
        <v>47.866666666666667</v>
      </c>
      <c r="H411" s="269">
        <v>51.866666666666667</v>
      </c>
      <c r="I411" s="269">
        <v>52.883333333333333</v>
      </c>
      <c r="J411" s="269">
        <v>53.866666666666667</v>
      </c>
      <c r="K411" s="268">
        <v>51.9</v>
      </c>
      <c r="L411" s="268">
        <v>49.9</v>
      </c>
      <c r="M411" s="268">
        <v>161.89816999999999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1948.6</v>
      </c>
      <c r="D412" s="269">
        <v>1956.55</v>
      </c>
      <c r="E412" s="269">
        <v>1923.1</v>
      </c>
      <c r="F412" s="269">
        <v>1897.6</v>
      </c>
      <c r="G412" s="269">
        <v>1864.1499999999999</v>
      </c>
      <c r="H412" s="269">
        <v>1982.05</v>
      </c>
      <c r="I412" s="269">
        <v>2015.5000000000002</v>
      </c>
      <c r="J412" s="269">
        <v>2041</v>
      </c>
      <c r="K412" s="268">
        <v>1990</v>
      </c>
      <c r="L412" s="268">
        <v>1931.05</v>
      </c>
      <c r="M412" s="268">
        <v>0.20832000000000001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1325.95</v>
      </c>
      <c r="D413" s="269">
        <v>1337.6499999999999</v>
      </c>
      <c r="E413" s="269">
        <v>1301.2999999999997</v>
      </c>
      <c r="F413" s="269">
        <v>1276.6499999999999</v>
      </c>
      <c r="G413" s="269">
        <v>1240.2999999999997</v>
      </c>
      <c r="H413" s="269">
        <v>1362.2999999999997</v>
      </c>
      <c r="I413" s="269">
        <v>1398.6499999999996</v>
      </c>
      <c r="J413" s="269">
        <v>1423.2999999999997</v>
      </c>
      <c r="K413" s="268">
        <v>1374</v>
      </c>
      <c r="L413" s="268">
        <v>1313</v>
      </c>
      <c r="M413" s="268">
        <v>9.5201899999999995</v>
      </c>
      <c r="N413" s="1"/>
      <c r="O413" s="1"/>
    </row>
    <row r="414" spans="1:15" ht="12.75" customHeight="1">
      <c r="A414" s="30">
        <v>404</v>
      </c>
      <c r="B414" s="278" t="s">
        <v>857</v>
      </c>
      <c r="C414" s="268">
        <v>304</v>
      </c>
      <c r="D414" s="269">
        <v>304.34999999999997</v>
      </c>
      <c r="E414" s="269">
        <v>301.69999999999993</v>
      </c>
      <c r="F414" s="269">
        <v>299.39999999999998</v>
      </c>
      <c r="G414" s="269">
        <v>296.74999999999994</v>
      </c>
      <c r="H414" s="269">
        <v>306.64999999999992</v>
      </c>
      <c r="I414" s="269">
        <v>309.2999999999999</v>
      </c>
      <c r="J414" s="269">
        <v>311.59999999999991</v>
      </c>
      <c r="K414" s="268">
        <v>307</v>
      </c>
      <c r="L414" s="268">
        <v>302.05</v>
      </c>
      <c r="M414" s="268">
        <v>1.5091000000000001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3061.25</v>
      </c>
      <c r="D415" s="269">
        <v>3083.25</v>
      </c>
      <c r="E415" s="269">
        <v>3028</v>
      </c>
      <c r="F415" s="269">
        <v>2994.75</v>
      </c>
      <c r="G415" s="269">
        <v>2939.5</v>
      </c>
      <c r="H415" s="269">
        <v>3116.5</v>
      </c>
      <c r="I415" s="269">
        <v>3171.75</v>
      </c>
      <c r="J415" s="269">
        <v>3205</v>
      </c>
      <c r="K415" s="268">
        <v>3138.5</v>
      </c>
      <c r="L415" s="268">
        <v>3050</v>
      </c>
      <c r="M415" s="268">
        <v>2.3801700000000001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712.75</v>
      </c>
      <c r="D416" s="269">
        <v>712.7833333333333</v>
      </c>
      <c r="E416" s="269">
        <v>703.96666666666658</v>
      </c>
      <c r="F416" s="269">
        <v>695.18333333333328</v>
      </c>
      <c r="G416" s="269">
        <v>686.36666666666656</v>
      </c>
      <c r="H416" s="269">
        <v>721.56666666666661</v>
      </c>
      <c r="I416" s="269">
        <v>730.38333333333321</v>
      </c>
      <c r="J416" s="269">
        <v>739.16666666666663</v>
      </c>
      <c r="K416" s="268">
        <v>721.6</v>
      </c>
      <c r="L416" s="268">
        <v>704</v>
      </c>
      <c r="M416" s="268">
        <v>2.5450599999999999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3557.35</v>
      </c>
      <c r="D417" s="269">
        <v>3557.4500000000003</v>
      </c>
      <c r="E417" s="269">
        <v>3520.9000000000005</v>
      </c>
      <c r="F417" s="269">
        <v>3484.4500000000003</v>
      </c>
      <c r="G417" s="269">
        <v>3447.9000000000005</v>
      </c>
      <c r="H417" s="269">
        <v>3593.9000000000005</v>
      </c>
      <c r="I417" s="269">
        <v>3630.4500000000007</v>
      </c>
      <c r="J417" s="269">
        <v>3666.9000000000005</v>
      </c>
      <c r="K417" s="268">
        <v>3594</v>
      </c>
      <c r="L417" s="268">
        <v>3521</v>
      </c>
      <c r="M417" s="268">
        <v>0.40994999999999998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452.55</v>
      </c>
      <c r="D418" s="269">
        <v>454.81666666666666</v>
      </c>
      <c r="E418" s="269">
        <v>447.73333333333335</v>
      </c>
      <c r="F418" s="269">
        <v>442.91666666666669</v>
      </c>
      <c r="G418" s="269">
        <v>435.83333333333337</v>
      </c>
      <c r="H418" s="269">
        <v>459.63333333333333</v>
      </c>
      <c r="I418" s="269">
        <v>466.7166666666667</v>
      </c>
      <c r="J418" s="269">
        <v>471.5333333333333</v>
      </c>
      <c r="K418" s="268">
        <v>461.9</v>
      </c>
      <c r="L418" s="268">
        <v>450</v>
      </c>
      <c r="M418" s="268">
        <v>0.74060000000000004</v>
      </c>
      <c r="N418" s="1"/>
      <c r="O418" s="1"/>
    </row>
    <row r="419" spans="1:15" ht="12.75" customHeight="1">
      <c r="A419" s="30">
        <v>409</v>
      </c>
      <c r="B419" s="278" t="s">
        <v>824</v>
      </c>
      <c r="C419" s="268">
        <v>526.20000000000005</v>
      </c>
      <c r="D419" s="269">
        <v>527.86666666666667</v>
      </c>
      <c r="E419" s="269">
        <v>522.33333333333337</v>
      </c>
      <c r="F419" s="269">
        <v>518.4666666666667</v>
      </c>
      <c r="G419" s="269">
        <v>512.93333333333339</v>
      </c>
      <c r="H419" s="269">
        <v>531.73333333333335</v>
      </c>
      <c r="I419" s="269">
        <v>537.26666666666665</v>
      </c>
      <c r="J419" s="269">
        <v>541.13333333333333</v>
      </c>
      <c r="K419" s="268">
        <v>533.4</v>
      </c>
      <c r="L419" s="268">
        <v>524</v>
      </c>
      <c r="M419" s="268">
        <v>9.7726500000000005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572.79999999999995</v>
      </c>
      <c r="D420" s="269">
        <v>571.54999999999995</v>
      </c>
      <c r="E420" s="269">
        <v>563.69999999999993</v>
      </c>
      <c r="F420" s="269">
        <v>554.6</v>
      </c>
      <c r="G420" s="269">
        <v>546.75</v>
      </c>
      <c r="H420" s="269">
        <v>580.64999999999986</v>
      </c>
      <c r="I420" s="269">
        <v>588.49999999999977</v>
      </c>
      <c r="J420" s="269">
        <v>597.5999999999998</v>
      </c>
      <c r="K420" s="268">
        <v>579.4</v>
      </c>
      <c r="L420" s="268">
        <v>562.45000000000005</v>
      </c>
      <c r="M420" s="268">
        <v>2.2322000000000002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44.75</v>
      </c>
      <c r="D421" s="269">
        <v>44.833333333333336</v>
      </c>
      <c r="E421" s="269">
        <v>44.516666666666673</v>
      </c>
      <c r="F421" s="269">
        <v>44.283333333333339</v>
      </c>
      <c r="G421" s="269">
        <v>43.966666666666676</v>
      </c>
      <c r="H421" s="269">
        <v>45.06666666666667</v>
      </c>
      <c r="I421" s="269">
        <v>45.383333333333333</v>
      </c>
      <c r="J421" s="269">
        <v>45.616666666666667</v>
      </c>
      <c r="K421" s="268">
        <v>45.15</v>
      </c>
      <c r="L421" s="268">
        <v>44.6</v>
      </c>
      <c r="M421" s="268">
        <v>9.4934200000000004</v>
      </c>
      <c r="N421" s="1"/>
      <c r="O421" s="1"/>
    </row>
    <row r="422" spans="1:15" ht="12.75" customHeight="1">
      <c r="A422" s="30">
        <v>412</v>
      </c>
      <c r="B422" s="278" t="s">
        <v>858</v>
      </c>
      <c r="C422" s="268">
        <v>712.5</v>
      </c>
      <c r="D422" s="269">
        <v>722.58333333333337</v>
      </c>
      <c r="E422" s="269">
        <v>700.16666666666674</v>
      </c>
      <c r="F422" s="269">
        <v>687.83333333333337</v>
      </c>
      <c r="G422" s="269">
        <v>665.41666666666674</v>
      </c>
      <c r="H422" s="269">
        <v>734.91666666666674</v>
      </c>
      <c r="I422" s="269">
        <v>757.33333333333348</v>
      </c>
      <c r="J422" s="269">
        <v>769.66666666666674</v>
      </c>
      <c r="K422" s="268">
        <v>745</v>
      </c>
      <c r="L422" s="268">
        <v>710.25</v>
      </c>
      <c r="M422" s="268">
        <v>2.6728000000000001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572.15</v>
      </c>
      <c r="D423" s="269">
        <v>572.85</v>
      </c>
      <c r="E423" s="269">
        <v>567.20000000000005</v>
      </c>
      <c r="F423" s="269">
        <v>562.25</v>
      </c>
      <c r="G423" s="269">
        <v>556.6</v>
      </c>
      <c r="H423" s="269">
        <v>577.80000000000007</v>
      </c>
      <c r="I423" s="269">
        <v>583.44999999999993</v>
      </c>
      <c r="J423" s="269">
        <v>588.40000000000009</v>
      </c>
      <c r="K423" s="268">
        <v>578.5</v>
      </c>
      <c r="L423" s="268">
        <v>567.9</v>
      </c>
      <c r="M423" s="268">
        <v>127.49947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82.25</v>
      </c>
      <c r="D424" s="269">
        <v>82.683333333333337</v>
      </c>
      <c r="E424" s="269">
        <v>81.566666666666677</v>
      </c>
      <c r="F424" s="269">
        <v>80.88333333333334</v>
      </c>
      <c r="G424" s="269">
        <v>79.76666666666668</v>
      </c>
      <c r="H424" s="269">
        <v>83.366666666666674</v>
      </c>
      <c r="I424" s="269">
        <v>84.483333333333348</v>
      </c>
      <c r="J424" s="269">
        <v>85.166666666666671</v>
      </c>
      <c r="K424" s="268">
        <v>83.8</v>
      </c>
      <c r="L424" s="268">
        <v>82</v>
      </c>
      <c r="M424" s="268">
        <v>166.76035999999999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299</v>
      </c>
      <c r="D425" s="269">
        <v>297.73333333333335</v>
      </c>
      <c r="E425" s="269">
        <v>291.4666666666667</v>
      </c>
      <c r="F425" s="269">
        <v>283.93333333333334</v>
      </c>
      <c r="G425" s="269">
        <v>277.66666666666669</v>
      </c>
      <c r="H425" s="269">
        <v>305.26666666666671</v>
      </c>
      <c r="I425" s="269">
        <v>311.53333333333336</v>
      </c>
      <c r="J425" s="269">
        <v>319.06666666666672</v>
      </c>
      <c r="K425" s="268">
        <v>304</v>
      </c>
      <c r="L425" s="268">
        <v>290.2</v>
      </c>
      <c r="M425" s="268">
        <v>4.6016500000000002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183.25</v>
      </c>
      <c r="D426" s="269">
        <v>184.61666666666667</v>
      </c>
      <c r="E426" s="269">
        <v>181.43333333333334</v>
      </c>
      <c r="F426" s="269">
        <v>179.61666666666667</v>
      </c>
      <c r="G426" s="269">
        <v>176.43333333333334</v>
      </c>
      <c r="H426" s="269">
        <v>186.43333333333334</v>
      </c>
      <c r="I426" s="269">
        <v>189.61666666666667</v>
      </c>
      <c r="J426" s="269">
        <v>191.43333333333334</v>
      </c>
      <c r="K426" s="268">
        <v>187.8</v>
      </c>
      <c r="L426" s="268">
        <v>182.8</v>
      </c>
      <c r="M426" s="268">
        <v>12.334300000000001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329.35</v>
      </c>
      <c r="D427" s="269">
        <v>330.55</v>
      </c>
      <c r="E427" s="269">
        <v>327.20000000000005</v>
      </c>
      <c r="F427" s="269">
        <v>325.05</v>
      </c>
      <c r="G427" s="269">
        <v>321.70000000000005</v>
      </c>
      <c r="H427" s="269">
        <v>332.70000000000005</v>
      </c>
      <c r="I427" s="269">
        <v>336.05000000000007</v>
      </c>
      <c r="J427" s="269">
        <v>338.20000000000005</v>
      </c>
      <c r="K427" s="268">
        <v>333.9</v>
      </c>
      <c r="L427" s="268">
        <v>328.4</v>
      </c>
      <c r="M427" s="268">
        <v>1.5219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457.55</v>
      </c>
      <c r="D428" s="269">
        <v>461.18333333333334</v>
      </c>
      <c r="E428" s="269">
        <v>452.36666666666667</v>
      </c>
      <c r="F428" s="269">
        <v>447.18333333333334</v>
      </c>
      <c r="G428" s="269">
        <v>438.36666666666667</v>
      </c>
      <c r="H428" s="269">
        <v>466.36666666666667</v>
      </c>
      <c r="I428" s="269">
        <v>475.18333333333339</v>
      </c>
      <c r="J428" s="269">
        <v>480.36666666666667</v>
      </c>
      <c r="K428" s="268">
        <v>470</v>
      </c>
      <c r="L428" s="268">
        <v>456</v>
      </c>
      <c r="M428" s="268">
        <v>1.06186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492.6</v>
      </c>
      <c r="D429" s="269">
        <v>495.88333333333338</v>
      </c>
      <c r="E429" s="269">
        <v>486.96666666666675</v>
      </c>
      <c r="F429" s="269">
        <v>481.33333333333337</v>
      </c>
      <c r="G429" s="269">
        <v>472.41666666666674</v>
      </c>
      <c r="H429" s="269">
        <v>501.51666666666677</v>
      </c>
      <c r="I429" s="269">
        <v>510.43333333333339</v>
      </c>
      <c r="J429" s="269">
        <v>516.06666666666683</v>
      </c>
      <c r="K429" s="268">
        <v>504.8</v>
      </c>
      <c r="L429" s="268">
        <v>490.25</v>
      </c>
      <c r="M429" s="268">
        <v>3.0925400000000001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225.5</v>
      </c>
      <c r="D430" s="269">
        <v>225.36666666666667</v>
      </c>
      <c r="E430" s="269">
        <v>222.23333333333335</v>
      </c>
      <c r="F430" s="269">
        <v>218.96666666666667</v>
      </c>
      <c r="G430" s="269">
        <v>215.83333333333334</v>
      </c>
      <c r="H430" s="269">
        <v>228.63333333333335</v>
      </c>
      <c r="I430" s="269">
        <v>231.76666666666668</v>
      </c>
      <c r="J430" s="269">
        <v>235.03333333333336</v>
      </c>
      <c r="K430" s="268">
        <v>228.5</v>
      </c>
      <c r="L430" s="268">
        <v>222.1</v>
      </c>
      <c r="M430" s="268">
        <v>1.50803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874.3</v>
      </c>
      <c r="D431" s="269">
        <v>877.84999999999991</v>
      </c>
      <c r="E431" s="269">
        <v>867.54999999999984</v>
      </c>
      <c r="F431" s="269">
        <v>860.8</v>
      </c>
      <c r="G431" s="269">
        <v>850.49999999999989</v>
      </c>
      <c r="H431" s="269">
        <v>884.5999999999998</v>
      </c>
      <c r="I431" s="269">
        <v>894.9</v>
      </c>
      <c r="J431" s="269">
        <v>901.64999999999975</v>
      </c>
      <c r="K431" s="268">
        <v>888.15</v>
      </c>
      <c r="L431" s="268">
        <v>871.1</v>
      </c>
      <c r="M431" s="268">
        <v>17.807230000000001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520.35</v>
      </c>
      <c r="D432" s="269">
        <v>523.13333333333333</v>
      </c>
      <c r="E432" s="269">
        <v>515.31666666666661</v>
      </c>
      <c r="F432" s="269">
        <v>510.2833333333333</v>
      </c>
      <c r="G432" s="269">
        <v>502.46666666666658</v>
      </c>
      <c r="H432" s="269">
        <v>528.16666666666663</v>
      </c>
      <c r="I432" s="269">
        <v>535.98333333333346</v>
      </c>
      <c r="J432" s="269">
        <v>541.01666666666665</v>
      </c>
      <c r="K432" s="268">
        <v>530.95000000000005</v>
      </c>
      <c r="L432" s="268">
        <v>518.1</v>
      </c>
      <c r="M432" s="268">
        <v>8.38626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2242.5500000000002</v>
      </c>
      <c r="D433" s="269">
        <v>2243.2500000000005</v>
      </c>
      <c r="E433" s="269">
        <v>2216.3500000000008</v>
      </c>
      <c r="F433" s="269">
        <v>2190.1500000000005</v>
      </c>
      <c r="G433" s="269">
        <v>2163.2500000000009</v>
      </c>
      <c r="H433" s="269">
        <v>2269.4500000000007</v>
      </c>
      <c r="I433" s="269">
        <v>2296.3500000000004</v>
      </c>
      <c r="J433" s="269">
        <v>2322.5500000000006</v>
      </c>
      <c r="K433" s="268">
        <v>2270.15</v>
      </c>
      <c r="L433" s="268">
        <v>2217.0500000000002</v>
      </c>
      <c r="M433" s="268">
        <v>0.22761999999999999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905.45</v>
      </c>
      <c r="D434" s="269">
        <v>900.7166666666667</v>
      </c>
      <c r="E434" s="269">
        <v>876.73333333333335</v>
      </c>
      <c r="F434" s="269">
        <v>848.01666666666665</v>
      </c>
      <c r="G434" s="269">
        <v>824.0333333333333</v>
      </c>
      <c r="H434" s="269">
        <v>929.43333333333339</v>
      </c>
      <c r="I434" s="269">
        <v>953.41666666666674</v>
      </c>
      <c r="J434" s="269">
        <v>982.13333333333344</v>
      </c>
      <c r="K434" s="268">
        <v>924.7</v>
      </c>
      <c r="L434" s="268">
        <v>872</v>
      </c>
      <c r="M434" s="268">
        <v>5.92354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462.55</v>
      </c>
      <c r="D435" s="269">
        <v>463.81666666666666</v>
      </c>
      <c r="E435" s="269">
        <v>457.2833333333333</v>
      </c>
      <c r="F435" s="269">
        <v>452.01666666666665</v>
      </c>
      <c r="G435" s="269">
        <v>445.48333333333329</v>
      </c>
      <c r="H435" s="269">
        <v>469.08333333333331</v>
      </c>
      <c r="I435" s="269">
        <v>475.61666666666673</v>
      </c>
      <c r="J435" s="269">
        <v>480.88333333333333</v>
      </c>
      <c r="K435" s="268">
        <v>470.35</v>
      </c>
      <c r="L435" s="268">
        <v>458.55</v>
      </c>
      <c r="M435" s="268">
        <v>1.95604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347.3</v>
      </c>
      <c r="D436" s="269">
        <v>348.26666666666665</v>
      </c>
      <c r="E436" s="269">
        <v>344.0333333333333</v>
      </c>
      <c r="F436" s="269">
        <v>340.76666666666665</v>
      </c>
      <c r="G436" s="269">
        <v>336.5333333333333</v>
      </c>
      <c r="H436" s="269">
        <v>351.5333333333333</v>
      </c>
      <c r="I436" s="269">
        <v>355.76666666666665</v>
      </c>
      <c r="J436" s="269">
        <v>359.0333333333333</v>
      </c>
      <c r="K436" s="268">
        <v>352.5</v>
      </c>
      <c r="L436" s="268">
        <v>345</v>
      </c>
      <c r="M436" s="268">
        <v>2.69095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2057.35</v>
      </c>
      <c r="D437" s="269">
        <v>2057.1</v>
      </c>
      <c r="E437" s="269">
        <v>2030.25</v>
      </c>
      <c r="F437" s="269">
        <v>2003.15</v>
      </c>
      <c r="G437" s="269">
        <v>1976.3000000000002</v>
      </c>
      <c r="H437" s="269">
        <v>2084.1999999999998</v>
      </c>
      <c r="I437" s="269">
        <v>2111.0499999999993</v>
      </c>
      <c r="J437" s="269">
        <v>2138.1499999999996</v>
      </c>
      <c r="K437" s="268">
        <v>2083.9499999999998</v>
      </c>
      <c r="L437" s="268">
        <v>2030</v>
      </c>
      <c r="M437" s="268">
        <v>0.65171000000000001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479.75</v>
      </c>
      <c r="D438" s="269">
        <v>479.41666666666669</v>
      </c>
      <c r="E438" s="269">
        <v>473.88333333333338</v>
      </c>
      <c r="F438" s="269">
        <v>468.01666666666671</v>
      </c>
      <c r="G438" s="269">
        <v>462.48333333333341</v>
      </c>
      <c r="H438" s="269">
        <v>485.28333333333336</v>
      </c>
      <c r="I438" s="269">
        <v>490.81666666666666</v>
      </c>
      <c r="J438" s="269">
        <v>496.68333333333334</v>
      </c>
      <c r="K438" s="268">
        <v>484.95</v>
      </c>
      <c r="L438" s="268">
        <v>473.55</v>
      </c>
      <c r="M438" s="268">
        <v>2.0230800000000002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9.15</v>
      </c>
      <c r="D439" s="269">
        <v>9.1833333333333336</v>
      </c>
      <c r="E439" s="269">
        <v>8.9666666666666668</v>
      </c>
      <c r="F439" s="269">
        <v>8.7833333333333332</v>
      </c>
      <c r="G439" s="269">
        <v>8.5666666666666664</v>
      </c>
      <c r="H439" s="269">
        <v>9.3666666666666671</v>
      </c>
      <c r="I439" s="269">
        <v>9.5833333333333357</v>
      </c>
      <c r="J439" s="269">
        <v>9.7666666666666675</v>
      </c>
      <c r="K439" s="268">
        <v>9.4</v>
      </c>
      <c r="L439" s="268">
        <v>9</v>
      </c>
      <c r="M439" s="268">
        <v>696.27968999999996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906.4</v>
      </c>
      <c r="D440" s="269">
        <v>905.18333333333339</v>
      </c>
      <c r="E440" s="269">
        <v>897.21666666666681</v>
      </c>
      <c r="F440" s="269">
        <v>888.03333333333342</v>
      </c>
      <c r="G440" s="269">
        <v>880.06666666666683</v>
      </c>
      <c r="H440" s="269">
        <v>914.36666666666679</v>
      </c>
      <c r="I440" s="269">
        <v>922.33333333333348</v>
      </c>
      <c r="J440" s="269">
        <v>931.51666666666677</v>
      </c>
      <c r="K440" s="268">
        <v>913.15</v>
      </c>
      <c r="L440" s="268">
        <v>896</v>
      </c>
      <c r="M440" s="268">
        <v>0.57257000000000002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570.04999999999995</v>
      </c>
      <c r="D441" s="269">
        <v>569.59999999999991</v>
      </c>
      <c r="E441" s="269">
        <v>565.29999999999984</v>
      </c>
      <c r="F441" s="269">
        <v>560.54999999999995</v>
      </c>
      <c r="G441" s="269">
        <v>556.24999999999989</v>
      </c>
      <c r="H441" s="269">
        <v>574.3499999999998</v>
      </c>
      <c r="I441" s="269">
        <v>578.65</v>
      </c>
      <c r="J441" s="269">
        <v>583.39999999999975</v>
      </c>
      <c r="K441" s="268">
        <v>573.9</v>
      </c>
      <c r="L441" s="268">
        <v>564.85</v>
      </c>
      <c r="M441" s="268">
        <v>5.4035299999999999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1940.4</v>
      </c>
      <c r="D442" s="269">
        <v>1950.8666666666668</v>
      </c>
      <c r="E442" s="269">
        <v>1911.7333333333336</v>
      </c>
      <c r="F442" s="269">
        <v>1883.0666666666668</v>
      </c>
      <c r="G442" s="269">
        <v>1843.9333333333336</v>
      </c>
      <c r="H442" s="269">
        <v>1979.5333333333335</v>
      </c>
      <c r="I442" s="269">
        <v>2018.6666666666667</v>
      </c>
      <c r="J442" s="269">
        <v>2047.3333333333335</v>
      </c>
      <c r="K442" s="268">
        <v>1990</v>
      </c>
      <c r="L442" s="268">
        <v>1922.2</v>
      </c>
      <c r="M442" s="268">
        <v>0.8155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662.95</v>
      </c>
      <c r="D443" s="269">
        <v>661.23333333333335</v>
      </c>
      <c r="E443" s="269">
        <v>644.9666666666667</v>
      </c>
      <c r="F443" s="269">
        <v>626.98333333333335</v>
      </c>
      <c r="G443" s="269">
        <v>610.7166666666667</v>
      </c>
      <c r="H443" s="269">
        <v>679.2166666666667</v>
      </c>
      <c r="I443" s="269">
        <v>695.48333333333335</v>
      </c>
      <c r="J443" s="269">
        <v>713.4666666666667</v>
      </c>
      <c r="K443" s="268">
        <v>677.5</v>
      </c>
      <c r="L443" s="268">
        <v>643.25</v>
      </c>
      <c r="M443" s="268">
        <v>0.62148000000000003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1039.3</v>
      </c>
      <c r="D444" s="269">
        <v>1036.1500000000001</v>
      </c>
      <c r="E444" s="269">
        <v>1027.3000000000002</v>
      </c>
      <c r="F444" s="269">
        <v>1015.3000000000002</v>
      </c>
      <c r="G444" s="269">
        <v>1006.4500000000003</v>
      </c>
      <c r="H444" s="269">
        <v>1048.1500000000001</v>
      </c>
      <c r="I444" s="269">
        <v>1057</v>
      </c>
      <c r="J444" s="269">
        <v>1069</v>
      </c>
      <c r="K444" s="268">
        <v>1045</v>
      </c>
      <c r="L444" s="268">
        <v>1024.1500000000001</v>
      </c>
      <c r="M444" s="268">
        <v>0.67659000000000002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40.700000000000003</v>
      </c>
      <c r="D445" s="269">
        <v>41.033333333333331</v>
      </c>
      <c r="E445" s="269">
        <v>40.166666666666664</v>
      </c>
      <c r="F445" s="269">
        <v>39.633333333333333</v>
      </c>
      <c r="G445" s="269">
        <v>38.766666666666666</v>
      </c>
      <c r="H445" s="269">
        <v>41.566666666666663</v>
      </c>
      <c r="I445" s="269">
        <v>42.433333333333337</v>
      </c>
      <c r="J445" s="269">
        <v>42.966666666666661</v>
      </c>
      <c r="K445" s="268">
        <v>41.9</v>
      </c>
      <c r="L445" s="268">
        <v>40.5</v>
      </c>
      <c r="M445" s="268">
        <v>73.096170000000001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1041.55</v>
      </c>
      <c r="D446" s="269">
        <v>1044.9000000000001</v>
      </c>
      <c r="E446" s="269">
        <v>1028.0500000000002</v>
      </c>
      <c r="F446" s="269">
        <v>1014.5500000000002</v>
      </c>
      <c r="G446" s="269">
        <v>997.70000000000027</v>
      </c>
      <c r="H446" s="269">
        <v>1058.4000000000001</v>
      </c>
      <c r="I446" s="269">
        <v>1075.25</v>
      </c>
      <c r="J446" s="269">
        <v>1088.75</v>
      </c>
      <c r="K446" s="268">
        <v>1061.75</v>
      </c>
      <c r="L446" s="268">
        <v>1031.4000000000001</v>
      </c>
      <c r="M446" s="268">
        <v>16.049959999999999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810.05</v>
      </c>
      <c r="D447" s="269">
        <v>816.58333333333337</v>
      </c>
      <c r="E447" s="269">
        <v>798.56666666666672</v>
      </c>
      <c r="F447" s="269">
        <v>787.08333333333337</v>
      </c>
      <c r="G447" s="269">
        <v>769.06666666666672</v>
      </c>
      <c r="H447" s="269">
        <v>828.06666666666672</v>
      </c>
      <c r="I447" s="269">
        <v>846.08333333333337</v>
      </c>
      <c r="J447" s="269">
        <v>857.56666666666672</v>
      </c>
      <c r="K447" s="268">
        <v>834.6</v>
      </c>
      <c r="L447" s="268">
        <v>805.1</v>
      </c>
      <c r="M447" s="268">
        <v>2.8907799999999999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1170.3</v>
      </c>
      <c r="D448" s="269">
        <v>1161.0666666666666</v>
      </c>
      <c r="E448" s="269">
        <v>1145.4833333333331</v>
      </c>
      <c r="F448" s="269">
        <v>1120.6666666666665</v>
      </c>
      <c r="G448" s="269">
        <v>1105.083333333333</v>
      </c>
      <c r="H448" s="269">
        <v>1185.8833333333332</v>
      </c>
      <c r="I448" s="269">
        <v>1201.4666666666667</v>
      </c>
      <c r="J448" s="269">
        <v>1226.2833333333333</v>
      </c>
      <c r="K448" s="268">
        <v>1176.6500000000001</v>
      </c>
      <c r="L448" s="268">
        <v>1136.25</v>
      </c>
      <c r="M448" s="268">
        <v>15.460940000000001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236.95</v>
      </c>
      <c r="D449" s="269">
        <v>237.79999999999998</v>
      </c>
      <c r="E449" s="269">
        <v>234.09999999999997</v>
      </c>
      <c r="F449" s="269">
        <v>231.24999999999997</v>
      </c>
      <c r="G449" s="269">
        <v>227.54999999999995</v>
      </c>
      <c r="H449" s="269">
        <v>240.64999999999998</v>
      </c>
      <c r="I449" s="269">
        <v>244.34999999999997</v>
      </c>
      <c r="J449" s="269">
        <v>247.2</v>
      </c>
      <c r="K449" s="268">
        <v>241.5</v>
      </c>
      <c r="L449" s="268">
        <v>234.95</v>
      </c>
      <c r="M449" s="268">
        <v>8.92239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1239.1500000000001</v>
      </c>
      <c r="D450" s="269">
        <v>1240.7166666666667</v>
      </c>
      <c r="E450" s="269">
        <v>1229.4333333333334</v>
      </c>
      <c r="F450" s="269">
        <v>1219.7166666666667</v>
      </c>
      <c r="G450" s="269">
        <v>1208.4333333333334</v>
      </c>
      <c r="H450" s="269">
        <v>1250.4333333333334</v>
      </c>
      <c r="I450" s="269">
        <v>1261.7166666666667</v>
      </c>
      <c r="J450" s="269">
        <v>1271.4333333333334</v>
      </c>
      <c r="K450" s="268">
        <v>1252</v>
      </c>
      <c r="L450" s="268">
        <v>1231</v>
      </c>
      <c r="M450" s="268">
        <v>3.1850000000000001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3104.35</v>
      </c>
      <c r="D451" s="269">
        <v>3114.0333333333333</v>
      </c>
      <c r="E451" s="269">
        <v>3090.3166666666666</v>
      </c>
      <c r="F451" s="269">
        <v>3076.2833333333333</v>
      </c>
      <c r="G451" s="269">
        <v>3052.5666666666666</v>
      </c>
      <c r="H451" s="269">
        <v>3128.0666666666666</v>
      </c>
      <c r="I451" s="269">
        <v>3151.7833333333328</v>
      </c>
      <c r="J451" s="269">
        <v>3165.8166666666666</v>
      </c>
      <c r="K451" s="268">
        <v>3137.75</v>
      </c>
      <c r="L451" s="268">
        <v>3100</v>
      </c>
      <c r="M451" s="268">
        <v>21.380230000000001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837.4</v>
      </c>
      <c r="D452" s="269">
        <v>838.53333333333342</v>
      </c>
      <c r="E452" s="269">
        <v>829.06666666666683</v>
      </c>
      <c r="F452" s="269">
        <v>820.73333333333346</v>
      </c>
      <c r="G452" s="269">
        <v>811.26666666666688</v>
      </c>
      <c r="H452" s="269">
        <v>846.86666666666679</v>
      </c>
      <c r="I452" s="269">
        <v>856.33333333333326</v>
      </c>
      <c r="J452" s="269">
        <v>864.66666666666674</v>
      </c>
      <c r="K452" s="268">
        <v>848</v>
      </c>
      <c r="L452" s="268">
        <v>830.2</v>
      </c>
      <c r="M452" s="268">
        <v>16.976749999999999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8885.25</v>
      </c>
      <c r="D453" s="269">
        <v>8942.85</v>
      </c>
      <c r="E453" s="269">
        <v>8812.5</v>
      </c>
      <c r="F453" s="269">
        <v>8739.75</v>
      </c>
      <c r="G453" s="269">
        <v>8609.4</v>
      </c>
      <c r="H453" s="269">
        <v>9015.6</v>
      </c>
      <c r="I453" s="269">
        <v>9145.9500000000025</v>
      </c>
      <c r="J453" s="269">
        <v>9218.7000000000007</v>
      </c>
      <c r="K453" s="268">
        <v>9073.2000000000007</v>
      </c>
      <c r="L453" s="268">
        <v>8870.1</v>
      </c>
      <c r="M453" s="268">
        <v>1.83525</v>
      </c>
      <c r="N453" s="1"/>
      <c r="O453" s="1"/>
    </row>
    <row r="454" spans="1:15" ht="12.75" customHeight="1">
      <c r="A454" s="30">
        <v>444</v>
      </c>
      <c r="B454" s="278" t="s">
        <v>859</v>
      </c>
      <c r="C454" s="268">
        <v>2691.3</v>
      </c>
      <c r="D454" s="269">
        <v>2741.6000000000004</v>
      </c>
      <c r="E454" s="269">
        <v>2599.8000000000006</v>
      </c>
      <c r="F454" s="269">
        <v>2508.3000000000002</v>
      </c>
      <c r="G454" s="269">
        <v>2366.5000000000005</v>
      </c>
      <c r="H454" s="269">
        <v>2833.1000000000008</v>
      </c>
      <c r="I454" s="269">
        <v>2974.9</v>
      </c>
      <c r="J454" s="269">
        <v>3066.400000000001</v>
      </c>
      <c r="K454" s="268">
        <v>2883.4</v>
      </c>
      <c r="L454" s="268">
        <v>2650.1</v>
      </c>
      <c r="M454" s="268">
        <v>21.652509999999999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219.95</v>
      </c>
      <c r="D455" s="269">
        <v>221.1</v>
      </c>
      <c r="E455" s="269">
        <v>218.29999999999998</v>
      </c>
      <c r="F455" s="269">
        <v>216.64999999999998</v>
      </c>
      <c r="G455" s="269">
        <v>213.84999999999997</v>
      </c>
      <c r="H455" s="269">
        <v>222.75</v>
      </c>
      <c r="I455" s="269">
        <v>225.55</v>
      </c>
      <c r="J455" s="269">
        <v>227.20000000000002</v>
      </c>
      <c r="K455" s="268">
        <v>223.9</v>
      </c>
      <c r="L455" s="268">
        <v>219.45</v>
      </c>
      <c r="M455" s="268">
        <v>31.201689999999999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447.25</v>
      </c>
      <c r="D456" s="269">
        <v>449.7166666666667</v>
      </c>
      <c r="E456" s="269">
        <v>443.58333333333337</v>
      </c>
      <c r="F456" s="269">
        <v>439.91666666666669</v>
      </c>
      <c r="G456" s="269">
        <v>433.78333333333336</v>
      </c>
      <c r="H456" s="269">
        <v>453.38333333333338</v>
      </c>
      <c r="I456" s="269">
        <v>459.51666666666671</v>
      </c>
      <c r="J456" s="269">
        <v>463.18333333333339</v>
      </c>
      <c r="K456" s="268">
        <v>455.85</v>
      </c>
      <c r="L456" s="268">
        <v>446.05</v>
      </c>
      <c r="M456" s="268">
        <v>103.56713000000001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245.4</v>
      </c>
      <c r="D457" s="269">
        <v>244.06666666666669</v>
      </c>
      <c r="E457" s="269">
        <v>241.23333333333338</v>
      </c>
      <c r="F457" s="269">
        <v>237.06666666666669</v>
      </c>
      <c r="G457" s="269">
        <v>234.23333333333338</v>
      </c>
      <c r="H457" s="269">
        <v>248.23333333333338</v>
      </c>
      <c r="I457" s="269">
        <v>251.06666666666669</v>
      </c>
      <c r="J457" s="269">
        <v>255.23333333333338</v>
      </c>
      <c r="K457" s="268">
        <v>246.9</v>
      </c>
      <c r="L457" s="268">
        <v>239.9</v>
      </c>
      <c r="M457" s="268">
        <v>192.14949999999999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652</v>
      </c>
      <c r="D458" s="269">
        <v>646.44999999999993</v>
      </c>
      <c r="E458" s="269">
        <v>627.54999999999984</v>
      </c>
      <c r="F458" s="269">
        <v>603.09999999999991</v>
      </c>
      <c r="G458" s="269">
        <v>584.19999999999982</v>
      </c>
      <c r="H458" s="269">
        <v>670.89999999999986</v>
      </c>
      <c r="I458" s="269">
        <v>689.8</v>
      </c>
      <c r="J458" s="269">
        <v>714.24999999999989</v>
      </c>
      <c r="K458" s="268">
        <v>665.35</v>
      </c>
      <c r="L458" s="268">
        <v>622</v>
      </c>
      <c r="M458" s="268">
        <v>2.3917899999999999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107</v>
      </c>
      <c r="D459" s="269">
        <v>107.5</v>
      </c>
      <c r="E459" s="269">
        <v>106</v>
      </c>
      <c r="F459" s="269">
        <v>105</v>
      </c>
      <c r="G459" s="269">
        <v>103.5</v>
      </c>
      <c r="H459" s="269">
        <v>108.5</v>
      </c>
      <c r="I459" s="269">
        <v>110</v>
      </c>
      <c r="J459" s="269">
        <v>111</v>
      </c>
      <c r="K459" s="268">
        <v>109</v>
      </c>
      <c r="L459" s="268">
        <v>106.5</v>
      </c>
      <c r="M459" s="268">
        <v>629.26791000000003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122.05</v>
      </c>
      <c r="D460" s="269">
        <v>123.71666666666665</v>
      </c>
      <c r="E460" s="269">
        <v>119.73333333333331</v>
      </c>
      <c r="F460" s="269">
        <v>117.41666666666666</v>
      </c>
      <c r="G460" s="269">
        <v>113.43333333333331</v>
      </c>
      <c r="H460" s="269">
        <v>126.0333333333333</v>
      </c>
      <c r="I460" s="269">
        <v>130.01666666666665</v>
      </c>
      <c r="J460" s="269">
        <v>132.33333333333331</v>
      </c>
      <c r="K460" s="268">
        <v>127.7</v>
      </c>
      <c r="L460" s="268">
        <v>121.4</v>
      </c>
      <c r="M460" s="268">
        <v>20.112030000000001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3212.05</v>
      </c>
      <c r="D461" s="269">
        <v>3231.1833333333329</v>
      </c>
      <c r="E461" s="269">
        <v>3181.0666666666657</v>
      </c>
      <c r="F461" s="269">
        <v>3150.0833333333326</v>
      </c>
      <c r="G461" s="269">
        <v>3099.9666666666653</v>
      </c>
      <c r="H461" s="269">
        <v>3262.1666666666661</v>
      </c>
      <c r="I461" s="269">
        <v>3312.2833333333338</v>
      </c>
      <c r="J461" s="269">
        <v>3343.2666666666664</v>
      </c>
      <c r="K461" s="268">
        <v>3281.3</v>
      </c>
      <c r="L461" s="268">
        <v>3200.2</v>
      </c>
      <c r="M461" s="268">
        <v>0.21557999999999999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1083</v>
      </c>
      <c r="D462" s="269">
        <v>1095.1000000000001</v>
      </c>
      <c r="E462" s="269">
        <v>1065.9000000000003</v>
      </c>
      <c r="F462" s="269">
        <v>1048.8000000000002</v>
      </c>
      <c r="G462" s="269">
        <v>1019.6000000000004</v>
      </c>
      <c r="H462" s="269">
        <v>1112.2000000000003</v>
      </c>
      <c r="I462" s="269">
        <v>1141.4000000000001</v>
      </c>
      <c r="J462" s="269">
        <v>1158.5000000000002</v>
      </c>
      <c r="K462" s="268">
        <v>1124.3</v>
      </c>
      <c r="L462" s="268">
        <v>1078</v>
      </c>
      <c r="M462" s="268">
        <v>33.92174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93.55</v>
      </c>
      <c r="D463" s="269">
        <v>93.7</v>
      </c>
      <c r="E463" s="269">
        <v>92.65</v>
      </c>
      <c r="F463" s="269">
        <v>91.75</v>
      </c>
      <c r="G463" s="269">
        <v>90.7</v>
      </c>
      <c r="H463" s="269">
        <v>94.600000000000009</v>
      </c>
      <c r="I463" s="269">
        <v>95.649999999999991</v>
      </c>
      <c r="J463" s="269">
        <v>96.550000000000011</v>
      </c>
      <c r="K463" s="268">
        <v>94.75</v>
      </c>
      <c r="L463" s="268">
        <v>92.8</v>
      </c>
      <c r="M463" s="268">
        <v>4.1276200000000003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790.75</v>
      </c>
      <c r="D464" s="269">
        <v>793.5333333333333</v>
      </c>
      <c r="E464" s="269">
        <v>780.76666666666665</v>
      </c>
      <c r="F464" s="269">
        <v>770.7833333333333</v>
      </c>
      <c r="G464" s="269">
        <v>758.01666666666665</v>
      </c>
      <c r="H464" s="269">
        <v>803.51666666666665</v>
      </c>
      <c r="I464" s="269">
        <v>816.2833333333333</v>
      </c>
      <c r="J464" s="269">
        <v>826.26666666666665</v>
      </c>
      <c r="K464" s="268">
        <v>806.3</v>
      </c>
      <c r="L464" s="268">
        <v>783.55</v>
      </c>
      <c r="M464" s="268">
        <v>7.4623200000000001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2469.1999999999998</v>
      </c>
      <c r="D465" s="269">
        <v>2491.8666666666668</v>
      </c>
      <c r="E465" s="269">
        <v>2421.3333333333335</v>
      </c>
      <c r="F465" s="269">
        <v>2373.4666666666667</v>
      </c>
      <c r="G465" s="269">
        <v>2302.9333333333334</v>
      </c>
      <c r="H465" s="269">
        <v>2539.7333333333336</v>
      </c>
      <c r="I465" s="269">
        <v>2610.2666666666664</v>
      </c>
      <c r="J465" s="269">
        <v>2658.1333333333337</v>
      </c>
      <c r="K465" s="268">
        <v>2562.4</v>
      </c>
      <c r="L465" s="268">
        <v>2444</v>
      </c>
      <c r="M465" s="268">
        <v>0.94040999999999997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713.6</v>
      </c>
      <c r="D466" s="269">
        <v>708.65</v>
      </c>
      <c r="E466" s="269">
        <v>698.05</v>
      </c>
      <c r="F466" s="269">
        <v>682.5</v>
      </c>
      <c r="G466" s="269">
        <v>671.9</v>
      </c>
      <c r="H466" s="269">
        <v>724.19999999999993</v>
      </c>
      <c r="I466" s="269">
        <v>734.80000000000007</v>
      </c>
      <c r="J466" s="269">
        <v>750.34999999999991</v>
      </c>
      <c r="K466" s="268">
        <v>719.25</v>
      </c>
      <c r="L466" s="268">
        <v>693.1</v>
      </c>
      <c r="M466" s="268">
        <v>1.09504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3140</v>
      </c>
      <c r="D467" s="269">
        <v>3167.7833333333333</v>
      </c>
      <c r="E467" s="269">
        <v>3093.2166666666667</v>
      </c>
      <c r="F467" s="269">
        <v>3046.4333333333334</v>
      </c>
      <c r="G467" s="269">
        <v>2971.8666666666668</v>
      </c>
      <c r="H467" s="269">
        <v>3214.5666666666666</v>
      </c>
      <c r="I467" s="269">
        <v>3289.1333333333332</v>
      </c>
      <c r="J467" s="269">
        <v>3335.9166666666665</v>
      </c>
      <c r="K467" s="268">
        <v>3242.35</v>
      </c>
      <c r="L467" s="268">
        <v>3121</v>
      </c>
      <c r="M467" s="268">
        <v>0.64271999999999996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2656.15</v>
      </c>
      <c r="D468" s="269">
        <v>2673.7166666666667</v>
      </c>
      <c r="E468" s="269">
        <v>2630.4333333333334</v>
      </c>
      <c r="F468" s="269">
        <v>2604.7166666666667</v>
      </c>
      <c r="G468" s="269">
        <v>2561.4333333333334</v>
      </c>
      <c r="H468" s="269">
        <v>2699.4333333333334</v>
      </c>
      <c r="I468" s="269">
        <v>2742.7166666666672</v>
      </c>
      <c r="J468" s="269">
        <v>2768.4333333333334</v>
      </c>
      <c r="K468" s="268">
        <v>2717</v>
      </c>
      <c r="L468" s="268">
        <v>2648</v>
      </c>
      <c r="M468" s="268">
        <v>7.5364800000000001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1499.4</v>
      </c>
      <c r="D469" s="269">
        <v>1499.3166666666666</v>
      </c>
      <c r="E469" s="269">
        <v>1485.0833333333333</v>
      </c>
      <c r="F469" s="269">
        <v>1470.7666666666667</v>
      </c>
      <c r="G469" s="269">
        <v>1456.5333333333333</v>
      </c>
      <c r="H469" s="269">
        <v>1513.6333333333332</v>
      </c>
      <c r="I469" s="269">
        <v>1527.8666666666668</v>
      </c>
      <c r="J469" s="269">
        <v>1542.1833333333332</v>
      </c>
      <c r="K469" s="268">
        <v>1513.55</v>
      </c>
      <c r="L469" s="268">
        <v>1485</v>
      </c>
      <c r="M469" s="268">
        <v>2.0848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553.70000000000005</v>
      </c>
      <c r="D470" s="269">
        <v>553.73333333333323</v>
      </c>
      <c r="E470" s="269">
        <v>548.31666666666649</v>
      </c>
      <c r="F470" s="269">
        <v>542.93333333333328</v>
      </c>
      <c r="G470" s="269">
        <v>537.51666666666654</v>
      </c>
      <c r="H470" s="269">
        <v>559.11666666666645</v>
      </c>
      <c r="I470" s="269">
        <v>564.53333333333319</v>
      </c>
      <c r="J470" s="269">
        <v>569.9166666666664</v>
      </c>
      <c r="K470" s="268">
        <v>559.15</v>
      </c>
      <c r="L470" s="268">
        <v>548.35</v>
      </c>
      <c r="M470" s="268">
        <v>7.9329799999999997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1435.2</v>
      </c>
      <c r="D471" s="269">
        <v>1437.5666666666666</v>
      </c>
      <c r="E471" s="269">
        <v>1423.6833333333332</v>
      </c>
      <c r="F471" s="269">
        <v>1412.1666666666665</v>
      </c>
      <c r="G471" s="269">
        <v>1398.2833333333331</v>
      </c>
      <c r="H471" s="269">
        <v>1449.0833333333333</v>
      </c>
      <c r="I471" s="269">
        <v>1462.9666666666665</v>
      </c>
      <c r="J471" s="269">
        <v>1474.4833333333333</v>
      </c>
      <c r="K471" s="268">
        <v>1451.45</v>
      </c>
      <c r="L471" s="268">
        <v>1426.05</v>
      </c>
      <c r="M471" s="268">
        <v>5.5286799999999996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39.450000000000003</v>
      </c>
      <c r="D472" s="269">
        <v>39.683333333333337</v>
      </c>
      <c r="E472" s="269">
        <v>39.016666666666673</v>
      </c>
      <c r="F472" s="269">
        <v>38.583333333333336</v>
      </c>
      <c r="G472" s="269">
        <v>37.916666666666671</v>
      </c>
      <c r="H472" s="269">
        <v>40.116666666666674</v>
      </c>
      <c r="I472" s="269">
        <v>40.783333333333331</v>
      </c>
      <c r="J472" s="269">
        <v>41.216666666666676</v>
      </c>
      <c r="K472" s="268">
        <v>40.35</v>
      </c>
      <c r="L472" s="268">
        <v>39.25</v>
      </c>
      <c r="M472" s="268">
        <v>71.800939999999997</v>
      </c>
      <c r="N472" s="1"/>
      <c r="O472" s="1"/>
    </row>
    <row r="473" spans="1:15" ht="12.75" customHeight="1">
      <c r="A473" s="30">
        <v>463</v>
      </c>
      <c r="B473" s="278" t="s">
        <v>860</v>
      </c>
      <c r="C473" s="268">
        <v>251.05</v>
      </c>
      <c r="D473" s="269">
        <v>253.75</v>
      </c>
      <c r="E473" s="269">
        <v>246.10000000000002</v>
      </c>
      <c r="F473" s="269">
        <v>241.15000000000003</v>
      </c>
      <c r="G473" s="269">
        <v>233.50000000000006</v>
      </c>
      <c r="H473" s="269">
        <v>258.7</v>
      </c>
      <c r="I473" s="269">
        <v>266.34999999999997</v>
      </c>
      <c r="J473" s="269">
        <v>271.29999999999995</v>
      </c>
      <c r="K473" s="268">
        <v>261.39999999999998</v>
      </c>
      <c r="L473" s="268">
        <v>248.8</v>
      </c>
      <c r="M473" s="268">
        <v>7.1437999999999997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220.4</v>
      </c>
      <c r="D474" s="269">
        <v>222.36666666666667</v>
      </c>
      <c r="E474" s="269">
        <v>217.78333333333336</v>
      </c>
      <c r="F474" s="269">
        <v>215.16666666666669</v>
      </c>
      <c r="G474" s="269">
        <v>210.58333333333337</v>
      </c>
      <c r="H474" s="269">
        <v>224.98333333333335</v>
      </c>
      <c r="I474" s="269">
        <v>229.56666666666666</v>
      </c>
      <c r="J474" s="269">
        <v>232.18333333333334</v>
      </c>
      <c r="K474" s="268">
        <v>226.95</v>
      </c>
      <c r="L474" s="268">
        <v>219.75</v>
      </c>
      <c r="M474" s="268">
        <v>10.69379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2649.25</v>
      </c>
      <c r="D475" s="269">
        <v>2649.9500000000003</v>
      </c>
      <c r="E475" s="269">
        <v>2632.4000000000005</v>
      </c>
      <c r="F475" s="269">
        <v>2615.5500000000002</v>
      </c>
      <c r="G475" s="269">
        <v>2598.0000000000005</v>
      </c>
      <c r="H475" s="269">
        <v>2666.8000000000006</v>
      </c>
      <c r="I475" s="269">
        <v>2684.3500000000008</v>
      </c>
      <c r="J475" s="269">
        <v>2701.2000000000007</v>
      </c>
      <c r="K475" s="268">
        <v>2667.5</v>
      </c>
      <c r="L475" s="268">
        <v>2633.1</v>
      </c>
      <c r="M475" s="268">
        <v>3.9601999999999999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12.5</v>
      </c>
      <c r="D476" s="269">
        <v>12.566666666666668</v>
      </c>
      <c r="E476" s="269">
        <v>12.383333333333336</v>
      </c>
      <c r="F476" s="269">
        <v>12.266666666666667</v>
      </c>
      <c r="G476" s="269">
        <v>12.083333333333336</v>
      </c>
      <c r="H476" s="269">
        <v>12.683333333333337</v>
      </c>
      <c r="I476" s="269">
        <v>12.866666666666671</v>
      </c>
      <c r="J476" s="269">
        <v>12.983333333333338</v>
      </c>
      <c r="K476" s="268">
        <v>12.75</v>
      </c>
      <c r="L476" s="268">
        <v>12.45</v>
      </c>
      <c r="M476" s="268">
        <v>50.65166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773.6</v>
      </c>
      <c r="D477" s="269">
        <v>778.5</v>
      </c>
      <c r="E477" s="269">
        <v>765.1</v>
      </c>
      <c r="F477" s="269">
        <v>756.6</v>
      </c>
      <c r="G477" s="269">
        <v>743.2</v>
      </c>
      <c r="H477" s="269">
        <v>787</v>
      </c>
      <c r="I477" s="269">
        <v>800.40000000000009</v>
      </c>
      <c r="J477" s="269">
        <v>808.9</v>
      </c>
      <c r="K477" s="268">
        <v>791.9</v>
      </c>
      <c r="L477" s="268">
        <v>770</v>
      </c>
      <c r="M477" s="268">
        <v>1.20133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742.6</v>
      </c>
      <c r="D478" s="269">
        <v>746.66666666666663</v>
      </c>
      <c r="E478" s="269">
        <v>736.93333333333328</v>
      </c>
      <c r="F478" s="269">
        <v>731.26666666666665</v>
      </c>
      <c r="G478" s="269">
        <v>721.5333333333333</v>
      </c>
      <c r="H478" s="269">
        <v>752.33333333333326</v>
      </c>
      <c r="I478" s="269">
        <v>762.06666666666661</v>
      </c>
      <c r="J478" s="269">
        <v>767.73333333333323</v>
      </c>
      <c r="K478" s="268">
        <v>756.4</v>
      </c>
      <c r="L478" s="268">
        <v>741</v>
      </c>
      <c r="M478" s="268">
        <v>14.498139999999999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807</v>
      </c>
      <c r="D479" s="269">
        <v>810</v>
      </c>
      <c r="E479" s="269">
        <v>800</v>
      </c>
      <c r="F479" s="269">
        <v>793</v>
      </c>
      <c r="G479" s="269">
        <v>783</v>
      </c>
      <c r="H479" s="269">
        <v>817</v>
      </c>
      <c r="I479" s="269">
        <v>827</v>
      </c>
      <c r="J479" s="269">
        <v>834</v>
      </c>
      <c r="K479" s="268">
        <v>820</v>
      </c>
      <c r="L479" s="268">
        <v>803</v>
      </c>
      <c r="M479" s="268">
        <v>0.32340999999999998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6790.05</v>
      </c>
      <c r="D480" s="269">
        <v>6824.3999999999987</v>
      </c>
      <c r="E480" s="269">
        <v>6723.7999999999975</v>
      </c>
      <c r="F480" s="269">
        <v>6657.5499999999984</v>
      </c>
      <c r="G480" s="269">
        <v>6556.9499999999971</v>
      </c>
      <c r="H480" s="269">
        <v>6890.6499999999978</v>
      </c>
      <c r="I480" s="269">
        <v>6991.2499999999982</v>
      </c>
      <c r="J480" s="269">
        <v>7057.4999999999982</v>
      </c>
      <c r="K480" s="268">
        <v>6925</v>
      </c>
      <c r="L480" s="268">
        <v>6758.15</v>
      </c>
      <c r="M480" s="268">
        <v>4.3757799999999998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46.45</v>
      </c>
      <c r="D481" s="269">
        <v>46.566666666666663</v>
      </c>
      <c r="E481" s="269">
        <v>45.933333333333323</v>
      </c>
      <c r="F481" s="269">
        <v>45.416666666666657</v>
      </c>
      <c r="G481" s="269">
        <v>44.783333333333317</v>
      </c>
      <c r="H481" s="269">
        <v>47.083333333333329</v>
      </c>
      <c r="I481" s="269">
        <v>47.716666666666669</v>
      </c>
      <c r="J481" s="269">
        <v>48.233333333333334</v>
      </c>
      <c r="K481" s="268">
        <v>47.2</v>
      </c>
      <c r="L481" s="268">
        <v>46.05</v>
      </c>
      <c r="M481" s="268">
        <v>104.13578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1690.25</v>
      </c>
      <c r="D482" s="269">
        <v>1687.7166666666665</v>
      </c>
      <c r="E482" s="269">
        <v>1673.4333333333329</v>
      </c>
      <c r="F482" s="269">
        <v>1656.6166666666666</v>
      </c>
      <c r="G482" s="269">
        <v>1642.333333333333</v>
      </c>
      <c r="H482" s="269">
        <v>1704.5333333333328</v>
      </c>
      <c r="I482" s="269">
        <v>1718.8166666666662</v>
      </c>
      <c r="J482" s="269">
        <v>1735.6333333333328</v>
      </c>
      <c r="K482" s="268">
        <v>1702</v>
      </c>
      <c r="L482" s="268">
        <v>1670.9</v>
      </c>
      <c r="M482" s="268">
        <v>0.53976999999999997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853.65</v>
      </c>
      <c r="D483" s="269">
        <v>850.06666666666661</v>
      </c>
      <c r="E483" s="269">
        <v>837.13333333333321</v>
      </c>
      <c r="F483" s="269">
        <v>820.61666666666656</v>
      </c>
      <c r="G483" s="269">
        <v>807.68333333333317</v>
      </c>
      <c r="H483" s="269">
        <v>866.58333333333326</v>
      </c>
      <c r="I483" s="269">
        <v>879.51666666666665</v>
      </c>
      <c r="J483" s="269">
        <v>896.0333333333333</v>
      </c>
      <c r="K483" s="268">
        <v>863</v>
      </c>
      <c r="L483" s="268">
        <v>833.55</v>
      </c>
      <c r="M483" s="268">
        <v>20.288450000000001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239.25</v>
      </c>
      <c r="D484" s="269">
        <v>240.35</v>
      </c>
      <c r="E484" s="269">
        <v>234.7</v>
      </c>
      <c r="F484" s="269">
        <v>230.15</v>
      </c>
      <c r="G484" s="269">
        <v>224.5</v>
      </c>
      <c r="H484" s="269">
        <v>244.89999999999998</v>
      </c>
      <c r="I484" s="269">
        <v>250.55</v>
      </c>
      <c r="J484" s="269">
        <v>255.09999999999997</v>
      </c>
      <c r="K484" s="268">
        <v>246</v>
      </c>
      <c r="L484" s="268">
        <v>235.8</v>
      </c>
      <c r="M484" s="268">
        <v>2.5067400000000002</v>
      </c>
      <c r="N484" s="1"/>
      <c r="O484" s="1"/>
    </row>
    <row r="485" spans="1:15" ht="12.75" customHeight="1">
      <c r="A485" s="30">
        <v>475</v>
      </c>
      <c r="B485" s="278" t="s">
        <v>515</v>
      </c>
      <c r="C485" s="268">
        <v>2838.95</v>
      </c>
      <c r="D485" s="269">
        <v>2854.2833333333333</v>
      </c>
      <c r="E485" s="269">
        <v>2818.6666666666665</v>
      </c>
      <c r="F485" s="269">
        <v>2798.3833333333332</v>
      </c>
      <c r="G485" s="269">
        <v>2762.7666666666664</v>
      </c>
      <c r="H485" s="269">
        <v>2874.5666666666666</v>
      </c>
      <c r="I485" s="269">
        <v>2910.1833333333334</v>
      </c>
      <c r="J485" s="269">
        <v>2930.4666666666667</v>
      </c>
      <c r="K485" s="268">
        <v>2889.9</v>
      </c>
      <c r="L485" s="268">
        <v>2834</v>
      </c>
      <c r="M485" s="268">
        <v>0.40783000000000003</v>
      </c>
      <c r="N485" s="1"/>
      <c r="O485" s="1"/>
    </row>
    <row r="486" spans="1:15" ht="12.75" customHeight="1">
      <c r="A486" s="30">
        <v>476</v>
      </c>
      <c r="B486" s="278" t="s">
        <v>516</v>
      </c>
      <c r="C486" s="268">
        <v>660.6</v>
      </c>
      <c r="D486" s="269">
        <v>658.13333333333333</v>
      </c>
      <c r="E486" s="269">
        <v>650.26666666666665</v>
      </c>
      <c r="F486" s="269">
        <v>639.93333333333328</v>
      </c>
      <c r="G486" s="269">
        <v>632.06666666666661</v>
      </c>
      <c r="H486" s="269">
        <v>668.4666666666667</v>
      </c>
      <c r="I486" s="269">
        <v>676.33333333333326</v>
      </c>
      <c r="J486" s="269">
        <v>686.66666666666674</v>
      </c>
      <c r="K486" s="268">
        <v>666</v>
      </c>
      <c r="L486" s="268">
        <v>647.79999999999995</v>
      </c>
      <c r="M486" s="268">
        <v>8.4536700000000007</v>
      </c>
      <c r="N486" s="1"/>
      <c r="O486" s="1"/>
    </row>
    <row r="487" spans="1:15" ht="12.75" customHeight="1">
      <c r="A487" s="30">
        <v>477</v>
      </c>
      <c r="B487" s="283" t="s">
        <v>517</v>
      </c>
      <c r="C487" s="284">
        <v>383.5</v>
      </c>
      <c r="D487" s="284">
        <v>384.5333333333333</v>
      </c>
      <c r="E487" s="284">
        <v>378.26666666666659</v>
      </c>
      <c r="F487" s="284">
        <v>373.0333333333333</v>
      </c>
      <c r="G487" s="284">
        <v>366.76666666666659</v>
      </c>
      <c r="H487" s="284">
        <v>389.76666666666659</v>
      </c>
      <c r="I487" s="284">
        <v>396.03333333333325</v>
      </c>
      <c r="J487" s="283">
        <v>401.26666666666659</v>
      </c>
      <c r="K487" s="283">
        <v>390.8</v>
      </c>
      <c r="L487" s="283">
        <v>379.3</v>
      </c>
      <c r="M487" s="239">
        <v>2.7466499999999998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39.15</v>
      </c>
      <c r="D488" s="284">
        <v>40.633333333333333</v>
      </c>
      <c r="E488" s="284">
        <v>37.316666666666663</v>
      </c>
      <c r="F488" s="284">
        <v>35.483333333333327</v>
      </c>
      <c r="G488" s="284">
        <v>32.166666666666657</v>
      </c>
      <c r="H488" s="284">
        <v>42.466666666666669</v>
      </c>
      <c r="I488" s="284">
        <v>45.783333333333346</v>
      </c>
      <c r="J488" s="283">
        <v>47.616666666666674</v>
      </c>
      <c r="K488" s="283">
        <v>43.95</v>
      </c>
      <c r="L488" s="283">
        <v>38.799999999999997</v>
      </c>
      <c r="M488" s="239">
        <v>230.17712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349.75</v>
      </c>
      <c r="D489" s="269">
        <v>348.25</v>
      </c>
      <c r="E489" s="269">
        <v>341.5</v>
      </c>
      <c r="F489" s="269">
        <v>333.25</v>
      </c>
      <c r="G489" s="269">
        <v>326.5</v>
      </c>
      <c r="H489" s="269">
        <v>356.5</v>
      </c>
      <c r="I489" s="269">
        <v>363.25</v>
      </c>
      <c r="J489" s="269">
        <v>371.5</v>
      </c>
      <c r="K489" s="268">
        <v>355</v>
      </c>
      <c r="L489" s="268">
        <v>340</v>
      </c>
      <c r="M489" s="268">
        <v>7.1491899999999999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402.6</v>
      </c>
      <c r="D490" s="284">
        <v>401.13333333333338</v>
      </c>
      <c r="E490" s="284">
        <v>392.46666666666675</v>
      </c>
      <c r="F490" s="284">
        <v>382.33333333333337</v>
      </c>
      <c r="G490" s="284">
        <v>373.66666666666674</v>
      </c>
      <c r="H490" s="284">
        <v>411.26666666666677</v>
      </c>
      <c r="I490" s="284">
        <v>419.93333333333339</v>
      </c>
      <c r="J490" s="283">
        <v>430.06666666666678</v>
      </c>
      <c r="K490" s="283">
        <v>409.8</v>
      </c>
      <c r="L490" s="283">
        <v>391</v>
      </c>
      <c r="M490" s="239">
        <v>5.1199599999999998</v>
      </c>
      <c r="N490" s="1"/>
      <c r="O490" s="1"/>
    </row>
    <row r="491" spans="1:15" ht="12.75" customHeight="1">
      <c r="A491" s="30">
        <v>481</v>
      </c>
      <c r="B491" s="294" t="s">
        <v>279</v>
      </c>
      <c r="C491" s="268">
        <v>1094.3499999999999</v>
      </c>
      <c r="D491" s="269">
        <v>1091.2166666666665</v>
      </c>
      <c r="E491" s="269">
        <v>1073.133333333333</v>
      </c>
      <c r="F491" s="269">
        <v>1051.9166666666665</v>
      </c>
      <c r="G491" s="269">
        <v>1033.833333333333</v>
      </c>
      <c r="H491" s="269">
        <v>1112.4333333333329</v>
      </c>
      <c r="I491" s="269">
        <v>1130.5166666666664</v>
      </c>
      <c r="J491" s="269">
        <v>1151.7333333333329</v>
      </c>
      <c r="K491" s="268">
        <v>1109.3</v>
      </c>
      <c r="L491" s="268">
        <v>1070</v>
      </c>
      <c r="M491" s="268">
        <v>14.847049999999999</v>
      </c>
      <c r="N491" s="1"/>
      <c r="O491" s="1"/>
    </row>
    <row r="492" spans="1:15" ht="12.75" customHeight="1">
      <c r="A492" s="30">
        <v>482</v>
      </c>
      <c r="B492" s="296" t="s">
        <v>210</v>
      </c>
      <c r="C492" s="284">
        <v>314.2</v>
      </c>
      <c r="D492" s="284">
        <v>313.23333333333329</v>
      </c>
      <c r="E492" s="269">
        <v>305.56666666666661</v>
      </c>
      <c r="F492" s="269">
        <v>296.93333333333334</v>
      </c>
      <c r="G492" s="269">
        <v>289.26666666666665</v>
      </c>
      <c r="H492" s="269">
        <v>321.86666666666656</v>
      </c>
      <c r="I492" s="269">
        <v>329.53333333333319</v>
      </c>
      <c r="J492" s="269">
        <v>338.16666666666652</v>
      </c>
      <c r="K492" s="268">
        <v>320.89999999999998</v>
      </c>
      <c r="L492" s="268">
        <v>304.60000000000002</v>
      </c>
      <c r="M492" s="268">
        <v>726.93575999999996</v>
      </c>
      <c r="N492" s="1"/>
      <c r="O492" s="1"/>
    </row>
    <row r="493" spans="1:15" ht="12.75" customHeight="1">
      <c r="A493" s="30">
        <v>483</v>
      </c>
      <c r="B493" s="249" t="s">
        <v>521</v>
      </c>
      <c r="C493" s="268">
        <v>2165.1</v>
      </c>
      <c r="D493" s="269">
        <v>2175.8666666666668</v>
      </c>
      <c r="E493" s="269">
        <v>2134.8333333333335</v>
      </c>
      <c r="F493" s="269">
        <v>2104.5666666666666</v>
      </c>
      <c r="G493" s="269">
        <v>2063.5333333333333</v>
      </c>
      <c r="H493" s="269">
        <v>2206.1333333333337</v>
      </c>
      <c r="I493" s="269">
        <v>2247.1666666666665</v>
      </c>
      <c r="J493" s="269">
        <v>2277.4333333333338</v>
      </c>
      <c r="K493" s="268">
        <v>2216.9</v>
      </c>
      <c r="L493" s="268">
        <v>2145.6</v>
      </c>
      <c r="M493" s="268">
        <v>0.57108999999999999</v>
      </c>
      <c r="N493" s="1"/>
      <c r="O493" s="1"/>
    </row>
    <row r="494" spans="1:15" ht="12.75" customHeight="1">
      <c r="A494" s="30">
        <v>484</v>
      </c>
      <c r="B494" s="283" t="s">
        <v>861</v>
      </c>
      <c r="C494" s="284">
        <v>406.5</v>
      </c>
      <c r="D494" s="284">
        <v>405.86666666666662</v>
      </c>
      <c r="E494" s="269">
        <v>396.63333333333321</v>
      </c>
      <c r="F494" s="269">
        <v>386.76666666666659</v>
      </c>
      <c r="G494" s="269">
        <v>377.53333333333319</v>
      </c>
      <c r="H494" s="269">
        <v>415.73333333333323</v>
      </c>
      <c r="I494" s="269">
        <v>424.9666666666667</v>
      </c>
      <c r="J494" s="269">
        <v>434.83333333333326</v>
      </c>
      <c r="K494" s="268">
        <v>415.1</v>
      </c>
      <c r="L494" s="268">
        <v>396</v>
      </c>
      <c r="M494" s="268">
        <v>0.95579999999999998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2284.25</v>
      </c>
      <c r="D495" s="269">
        <v>2283.2666666666664</v>
      </c>
      <c r="E495" s="269">
        <v>2261.6333333333328</v>
      </c>
      <c r="F495" s="269">
        <v>2239.0166666666664</v>
      </c>
      <c r="G495" s="269">
        <v>2217.3833333333328</v>
      </c>
      <c r="H495" s="269">
        <v>2305.8833333333328</v>
      </c>
      <c r="I495" s="269">
        <v>2327.516666666666</v>
      </c>
      <c r="J495" s="269">
        <v>2350.1333333333328</v>
      </c>
      <c r="K495" s="268">
        <v>2304.9</v>
      </c>
      <c r="L495" s="268">
        <v>2260.65</v>
      </c>
      <c r="M495" s="268">
        <v>0.77173999999999998</v>
      </c>
      <c r="N495" s="1"/>
      <c r="O495" s="1"/>
    </row>
    <row r="496" spans="1:15" ht="12.75" customHeight="1">
      <c r="A496" s="30">
        <v>486</v>
      </c>
      <c r="B496" s="295" t="s">
        <v>127</v>
      </c>
      <c r="C496" s="284">
        <v>9.65</v>
      </c>
      <c r="D496" s="284">
        <v>9.7333333333333343</v>
      </c>
      <c r="E496" s="269">
        <v>9.5166666666666693</v>
      </c>
      <c r="F496" s="269">
        <v>9.3833333333333346</v>
      </c>
      <c r="G496" s="269">
        <v>9.1666666666666696</v>
      </c>
      <c r="H496" s="269">
        <v>9.8666666666666689</v>
      </c>
      <c r="I496" s="269">
        <v>10.083333333333334</v>
      </c>
      <c r="J496" s="269">
        <v>10.216666666666669</v>
      </c>
      <c r="K496" s="268">
        <v>9.9499999999999993</v>
      </c>
      <c r="L496" s="268">
        <v>9.6</v>
      </c>
      <c r="M496" s="268">
        <v>781.10014000000001</v>
      </c>
      <c r="N496" s="1"/>
      <c r="O496" s="1"/>
    </row>
    <row r="497" spans="1:15" ht="12.75" customHeight="1">
      <c r="A497" s="30">
        <v>487</v>
      </c>
      <c r="B497" s="239" t="s">
        <v>211</v>
      </c>
      <c r="C497" s="268">
        <v>960.2</v>
      </c>
      <c r="D497" s="269">
        <v>959.76666666666677</v>
      </c>
      <c r="E497" s="269">
        <v>952.08333333333348</v>
      </c>
      <c r="F497" s="269">
        <v>943.9666666666667</v>
      </c>
      <c r="G497" s="269">
        <v>936.28333333333342</v>
      </c>
      <c r="H497" s="269">
        <v>967.88333333333355</v>
      </c>
      <c r="I497" s="269">
        <v>975.56666666666672</v>
      </c>
      <c r="J497" s="269">
        <v>983.68333333333362</v>
      </c>
      <c r="K497" s="268">
        <v>967.45</v>
      </c>
      <c r="L497" s="268">
        <v>951.65</v>
      </c>
      <c r="M497" s="268">
        <v>9.1309900000000006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263.75</v>
      </c>
      <c r="D498" s="284">
        <v>258.15000000000003</v>
      </c>
      <c r="E498" s="269">
        <v>248.60000000000008</v>
      </c>
      <c r="F498" s="269">
        <v>233.45000000000005</v>
      </c>
      <c r="G498" s="269">
        <v>223.90000000000009</v>
      </c>
      <c r="H498" s="269">
        <v>273.30000000000007</v>
      </c>
      <c r="I498" s="269">
        <v>282.85000000000002</v>
      </c>
      <c r="J498" s="269">
        <v>298.00000000000006</v>
      </c>
      <c r="K498" s="268">
        <v>267.7</v>
      </c>
      <c r="L498" s="268">
        <v>243</v>
      </c>
      <c r="M498" s="268">
        <v>52.621380000000002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84.55</v>
      </c>
      <c r="D499" s="284">
        <v>84.516666666666666</v>
      </c>
      <c r="E499" s="269">
        <v>83.533333333333331</v>
      </c>
      <c r="F499" s="269">
        <v>82.516666666666666</v>
      </c>
      <c r="G499" s="269">
        <v>81.533333333333331</v>
      </c>
      <c r="H499" s="269">
        <v>85.533333333333331</v>
      </c>
      <c r="I499" s="269">
        <v>86.516666666666652</v>
      </c>
      <c r="J499" s="269">
        <v>87.533333333333331</v>
      </c>
      <c r="K499" s="268">
        <v>85.5</v>
      </c>
      <c r="L499" s="268">
        <v>83.5</v>
      </c>
      <c r="M499" s="268">
        <v>12.05921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683.15</v>
      </c>
      <c r="D500" s="284">
        <v>685.83333333333337</v>
      </c>
      <c r="E500" s="269">
        <v>670.16666666666674</v>
      </c>
      <c r="F500" s="269">
        <v>657.18333333333339</v>
      </c>
      <c r="G500" s="269">
        <v>641.51666666666677</v>
      </c>
      <c r="H500" s="269">
        <v>698.81666666666672</v>
      </c>
      <c r="I500" s="269">
        <v>714.48333333333346</v>
      </c>
      <c r="J500" s="269">
        <v>727.4666666666667</v>
      </c>
      <c r="K500" s="268">
        <v>701.5</v>
      </c>
      <c r="L500" s="268">
        <v>672.85</v>
      </c>
      <c r="M500" s="268">
        <v>0.71541999999999994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1745.95</v>
      </c>
      <c r="D501" s="284">
        <v>1758.3166666666666</v>
      </c>
      <c r="E501" s="269">
        <v>1722.6333333333332</v>
      </c>
      <c r="F501" s="269">
        <v>1699.3166666666666</v>
      </c>
      <c r="G501" s="269">
        <v>1663.6333333333332</v>
      </c>
      <c r="H501" s="269">
        <v>1781.6333333333332</v>
      </c>
      <c r="I501" s="269">
        <v>1817.3166666666666</v>
      </c>
      <c r="J501" s="269">
        <v>1840.6333333333332</v>
      </c>
      <c r="K501" s="268">
        <v>1794</v>
      </c>
      <c r="L501" s="268">
        <v>1735</v>
      </c>
      <c r="M501" s="268">
        <v>2.0501499999999999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415.05</v>
      </c>
      <c r="D502" s="284">
        <v>416.40000000000003</v>
      </c>
      <c r="E502" s="269">
        <v>411.90000000000009</v>
      </c>
      <c r="F502" s="269">
        <v>408.75000000000006</v>
      </c>
      <c r="G502" s="269">
        <v>404.25000000000011</v>
      </c>
      <c r="H502" s="269">
        <v>419.55000000000007</v>
      </c>
      <c r="I502" s="269">
        <v>424.04999999999995</v>
      </c>
      <c r="J502" s="269">
        <v>427.20000000000005</v>
      </c>
      <c r="K502" s="268">
        <v>420.9</v>
      </c>
      <c r="L502" s="268">
        <v>413.25</v>
      </c>
      <c r="M502" s="268">
        <v>53.201569999999997</v>
      </c>
      <c r="N502" s="1"/>
      <c r="O502" s="1"/>
    </row>
    <row r="503" spans="1:15" ht="12.75" customHeight="1">
      <c r="A503" s="30">
        <v>493</v>
      </c>
      <c r="B503" s="239" t="s">
        <v>526</v>
      </c>
      <c r="C503" s="284">
        <v>270.89999999999998</v>
      </c>
      <c r="D503" s="284">
        <v>273.71666666666664</v>
      </c>
      <c r="E503" s="269">
        <v>267.18333333333328</v>
      </c>
      <c r="F503" s="269">
        <v>263.46666666666664</v>
      </c>
      <c r="G503" s="269">
        <v>256.93333333333328</v>
      </c>
      <c r="H503" s="269">
        <v>277.43333333333328</v>
      </c>
      <c r="I503" s="269">
        <v>283.9666666666667</v>
      </c>
      <c r="J503" s="269">
        <v>287.68333333333328</v>
      </c>
      <c r="K503" s="268">
        <v>280.25</v>
      </c>
      <c r="L503" s="268">
        <v>270</v>
      </c>
      <c r="M503" s="268">
        <v>8.0189000000000004</v>
      </c>
      <c r="N503" s="1"/>
      <c r="O503" s="1"/>
    </row>
    <row r="504" spans="1:15" ht="12.75" customHeight="1">
      <c r="A504" s="30">
        <v>494</v>
      </c>
      <c r="B504" s="239" t="s">
        <v>281</v>
      </c>
      <c r="C504" s="284">
        <v>17.149999999999999</v>
      </c>
      <c r="D504" s="284">
        <v>17.283333333333335</v>
      </c>
      <c r="E504" s="269">
        <v>16.966666666666669</v>
      </c>
      <c r="F504" s="269">
        <v>16.783333333333335</v>
      </c>
      <c r="G504" s="269">
        <v>16.466666666666669</v>
      </c>
      <c r="H504" s="269">
        <v>17.466666666666669</v>
      </c>
      <c r="I504" s="269">
        <v>17.783333333333339</v>
      </c>
      <c r="J504" s="269">
        <v>17.966666666666669</v>
      </c>
      <c r="K504" s="268">
        <v>17.600000000000001</v>
      </c>
      <c r="L504" s="268">
        <v>17.100000000000001</v>
      </c>
      <c r="M504" s="268">
        <v>815.02917000000002</v>
      </c>
      <c r="N504" s="1"/>
      <c r="O504" s="1"/>
    </row>
    <row r="505" spans="1:15" ht="12.75" customHeight="1">
      <c r="A505" s="30">
        <v>495</v>
      </c>
      <c r="B505" s="239" t="s">
        <v>862</v>
      </c>
      <c r="C505" s="239">
        <v>9986.0499999999993</v>
      </c>
      <c r="D505" s="284">
        <v>9999.5</v>
      </c>
      <c r="E505" s="269">
        <v>9819</v>
      </c>
      <c r="F505" s="269">
        <v>9651.9500000000007</v>
      </c>
      <c r="G505" s="269">
        <v>9471.4500000000007</v>
      </c>
      <c r="H505" s="269">
        <v>10166.549999999999</v>
      </c>
      <c r="I505" s="269">
        <v>10347.049999999999</v>
      </c>
      <c r="J505" s="269">
        <v>10514.099999999999</v>
      </c>
      <c r="K505" s="268">
        <v>10180</v>
      </c>
      <c r="L505" s="268">
        <v>9832.4500000000007</v>
      </c>
      <c r="M505" s="268">
        <v>5.178E-2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273.75</v>
      </c>
      <c r="D506" s="284">
        <v>274.84999999999997</v>
      </c>
      <c r="E506" s="269">
        <v>270.89999999999992</v>
      </c>
      <c r="F506" s="269">
        <v>268.04999999999995</v>
      </c>
      <c r="G506" s="269">
        <v>264.09999999999991</v>
      </c>
      <c r="H506" s="269">
        <v>277.69999999999993</v>
      </c>
      <c r="I506" s="269">
        <v>281.64999999999998</v>
      </c>
      <c r="J506" s="269">
        <v>284.49999999999994</v>
      </c>
      <c r="K506" s="268">
        <v>278.8</v>
      </c>
      <c r="L506" s="268">
        <v>272</v>
      </c>
      <c r="M506" s="268">
        <v>103.18297</v>
      </c>
      <c r="N506" s="1"/>
      <c r="O506" s="1"/>
    </row>
    <row r="507" spans="1:15" ht="12.75" customHeight="1">
      <c r="A507" s="30">
        <v>497</v>
      </c>
      <c r="B507" s="239" t="s">
        <v>527</v>
      </c>
      <c r="C507" s="239">
        <v>228.7</v>
      </c>
      <c r="D507" s="284">
        <v>229.7833333333333</v>
      </c>
      <c r="E507" s="269">
        <v>226.46666666666661</v>
      </c>
      <c r="F507" s="269">
        <v>224.23333333333332</v>
      </c>
      <c r="G507" s="269">
        <v>220.91666666666663</v>
      </c>
      <c r="H507" s="269">
        <v>232.01666666666659</v>
      </c>
      <c r="I507" s="269">
        <v>235.33333333333331</v>
      </c>
      <c r="J507" s="269">
        <v>237.56666666666658</v>
      </c>
      <c r="K507" s="268">
        <v>233.1</v>
      </c>
      <c r="L507" s="268">
        <v>227.55</v>
      </c>
      <c r="M507" s="268">
        <v>9.5301899999999993</v>
      </c>
      <c r="N507" s="1"/>
      <c r="O507" s="1"/>
    </row>
    <row r="508" spans="1:15" ht="12.75" customHeight="1">
      <c r="A508" s="30">
        <v>498</v>
      </c>
      <c r="B508" s="239" t="s">
        <v>834</v>
      </c>
      <c r="C508" s="239">
        <v>64.599999999999994</v>
      </c>
      <c r="D508" s="284">
        <v>64.266666666666666</v>
      </c>
      <c r="E508" s="269">
        <v>63.633333333333326</v>
      </c>
      <c r="F508" s="269">
        <v>62.666666666666657</v>
      </c>
      <c r="G508" s="269">
        <v>62.033333333333317</v>
      </c>
      <c r="H508" s="269">
        <v>65.233333333333334</v>
      </c>
      <c r="I508" s="269">
        <v>65.866666666666688</v>
      </c>
      <c r="J508" s="269">
        <v>66.833333333333343</v>
      </c>
      <c r="K508" s="268">
        <v>64.900000000000006</v>
      </c>
      <c r="L508" s="268">
        <v>63.3</v>
      </c>
      <c r="M508" s="268">
        <v>881.85943999999995</v>
      </c>
      <c r="N508" s="1"/>
      <c r="O508" s="1"/>
    </row>
    <row r="509" spans="1:15" ht="12.75" customHeight="1">
      <c r="A509" s="30">
        <v>499</v>
      </c>
      <c r="B509" s="239" t="s">
        <v>825</v>
      </c>
      <c r="C509" s="284">
        <v>370.9</v>
      </c>
      <c r="D509" s="269">
        <v>372.13333333333338</v>
      </c>
      <c r="E509" s="269">
        <v>366.86666666666679</v>
      </c>
      <c r="F509" s="269">
        <v>362.83333333333343</v>
      </c>
      <c r="G509" s="269">
        <v>357.56666666666683</v>
      </c>
      <c r="H509" s="269">
        <v>376.16666666666674</v>
      </c>
      <c r="I509" s="269">
        <v>381.43333333333328</v>
      </c>
      <c r="J509" s="268">
        <v>385.4666666666667</v>
      </c>
      <c r="K509" s="268">
        <v>377.4</v>
      </c>
      <c r="L509" s="268">
        <v>368.1</v>
      </c>
      <c r="M509" s="239">
        <v>5.8112899999999996</v>
      </c>
      <c r="N509" s="1"/>
      <c r="O509" s="1"/>
    </row>
    <row r="510" spans="1:15" ht="12.75" customHeight="1">
      <c r="A510" s="30">
        <v>500</v>
      </c>
      <c r="B510" s="239" t="s">
        <v>528</v>
      </c>
      <c r="C510" s="284">
        <v>1602.85</v>
      </c>
      <c r="D510" s="269">
        <v>1610.5666666666666</v>
      </c>
      <c r="E510" s="269">
        <v>1589.8333333333333</v>
      </c>
      <c r="F510" s="269">
        <v>1576.8166666666666</v>
      </c>
      <c r="G510" s="269">
        <v>1556.0833333333333</v>
      </c>
      <c r="H510" s="269">
        <v>1623.5833333333333</v>
      </c>
      <c r="I510" s="269">
        <v>1644.3166666666668</v>
      </c>
      <c r="J510" s="268">
        <v>1657.3333333333333</v>
      </c>
      <c r="K510" s="268">
        <v>1631.3</v>
      </c>
      <c r="L510" s="268">
        <v>1597.55</v>
      </c>
      <c r="M510" s="239">
        <v>0.64556000000000002</v>
      </c>
      <c r="N510" s="1"/>
      <c r="O510" s="1"/>
    </row>
    <row r="511" spans="1:15" ht="12.75" customHeight="1">
      <c r="B511" s="1" t="s">
        <v>529</v>
      </c>
      <c r="C511" s="1">
        <v>2303.4</v>
      </c>
      <c r="D511" s="1">
        <v>2307.4499999999998</v>
      </c>
      <c r="E511" s="1">
        <v>2285.8999999999996</v>
      </c>
      <c r="F511" s="1">
        <v>2268.3999999999996</v>
      </c>
      <c r="G511" s="1">
        <v>2246.8499999999995</v>
      </c>
      <c r="H511" s="1">
        <v>2324.9499999999998</v>
      </c>
      <c r="I511" s="1">
        <v>2346.5</v>
      </c>
      <c r="J511" s="1">
        <v>2364</v>
      </c>
      <c r="K511" s="1">
        <v>2329</v>
      </c>
      <c r="L511" s="1">
        <v>2289.9499999999998</v>
      </c>
      <c r="M511" s="1">
        <v>0.27632000000000001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10" sqref="D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64"/>
      <c r="B5" s="465"/>
      <c r="C5" s="464"/>
      <c r="D5" s="46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66" t="s">
        <v>531</v>
      </c>
      <c r="C7" s="465"/>
      <c r="D7" s="7">
        <f>Main!B10</f>
        <v>44820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44819</v>
      </c>
      <c r="B10" s="29">
        <v>532057</v>
      </c>
      <c r="C10" s="28" t="s">
        <v>1116</v>
      </c>
      <c r="D10" s="28" t="s">
        <v>1117</v>
      </c>
      <c r="E10" s="28" t="s">
        <v>540</v>
      </c>
      <c r="F10" s="85">
        <v>49636</v>
      </c>
      <c r="G10" s="29">
        <v>106.51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44819</v>
      </c>
      <c r="B11" s="29">
        <v>532057</v>
      </c>
      <c r="C11" s="28" t="s">
        <v>1116</v>
      </c>
      <c r="D11" s="28" t="s">
        <v>1118</v>
      </c>
      <c r="E11" s="28" t="s">
        <v>541</v>
      </c>
      <c r="F11" s="85">
        <v>51626</v>
      </c>
      <c r="G11" s="29">
        <v>106.49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44819</v>
      </c>
      <c r="B12" s="29">
        <v>539115</v>
      </c>
      <c r="C12" s="28" t="s">
        <v>1119</v>
      </c>
      <c r="D12" s="28" t="s">
        <v>1000</v>
      </c>
      <c r="E12" s="28" t="s">
        <v>541</v>
      </c>
      <c r="F12" s="85">
        <v>15000</v>
      </c>
      <c r="G12" s="29">
        <v>56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44819</v>
      </c>
      <c r="B13" s="29">
        <v>531300</v>
      </c>
      <c r="C13" s="28" t="s">
        <v>1074</v>
      </c>
      <c r="D13" s="28" t="s">
        <v>1075</v>
      </c>
      <c r="E13" s="28" t="s">
        <v>541</v>
      </c>
      <c r="F13" s="85">
        <v>145000</v>
      </c>
      <c r="G13" s="29">
        <v>4.8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44819</v>
      </c>
      <c r="B14" s="29">
        <v>531300</v>
      </c>
      <c r="C14" s="28" t="s">
        <v>1074</v>
      </c>
      <c r="D14" s="28" t="s">
        <v>1076</v>
      </c>
      <c r="E14" s="28" t="s">
        <v>540</v>
      </c>
      <c r="F14" s="85">
        <v>143922</v>
      </c>
      <c r="G14" s="29">
        <v>4.8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44819</v>
      </c>
      <c r="B15" s="29">
        <v>543439</v>
      </c>
      <c r="C15" s="28" t="s">
        <v>1001</v>
      </c>
      <c r="D15" s="28" t="s">
        <v>1078</v>
      </c>
      <c r="E15" s="28" t="s">
        <v>541</v>
      </c>
      <c r="F15" s="85">
        <v>22000</v>
      </c>
      <c r="G15" s="29">
        <v>25.73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44819</v>
      </c>
      <c r="B16" s="29">
        <v>530249</v>
      </c>
      <c r="C16" s="28" t="s">
        <v>1120</v>
      </c>
      <c r="D16" s="28" t="s">
        <v>1121</v>
      </c>
      <c r="E16" s="28" t="s">
        <v>541</v>
      </c>
      <c r="F16" s="85">
        <v>32209</v>
      </c>
      <c r="G16" s="29">
        <v>9.26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44819</v>
      </c>
      <c r="B17" s="29">
        <v>530249</v>
      </c>
      <c r="C17" s="28" t="s">
        <v>1120</v>
      </c>
      <c r="D17" s="28" t="s">
        <v>1122</v>
      </c>
      <c r="E17" s="28" t="s">
        <v>540</v>
      </c>
      <c r="F17" s="85">
        <v>27599</v>
      </c>
      <c r="G17" s="29">
        <v>9.23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44819</v>
      </c>
      <c r="B18" s="29">
        <v>530249</v>
      </c>
      <c r="C18" s="28" t="s">
        <v>1120</v>
      </c>
      <c r="D18" s="28" t="s">
        <v>1122</v>
      </c>
      <c r="E18" s="28" t="s">
        <v>541</v>
      </c>
      <c r="F18" s="85">
        <v>494</v>
      </c>
      <c r="G18" s="29">
        <v>9.51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44819</v>
      </c>
      <c r="B19" s="29">
        <v>524752</v>
      </c>
      <c r="C19" s="28" t="s">
        <v>1032</v>
      </c>
      <c r="D19" s="28" t="s">
        <v>1033</v>
      </c>
      <c r="E19" s="28" t="s">
        <v>540</v>
      </c>
      <c r="F19" s="85">
        <v>83982</v>
      </c>
      <c r="G19" s="29">
        <v>55.2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44819</v>
      </c>
      <c r="B20" s="29">
        <v>524752</v>
      </c>
      <c r="C20" s="28" t="s">
        <v>1032</v>
      </c>
      <c r="D20" s="28" t="s">
        <v>1033</v>
      </c>
      <c r="E20" s="28" t="s">
        <v>541</v>
      </c>
      <c r="F20" s="85">
        <v>85756</v>
      </c>
      <c r="G20" s="29">
        <v>55.13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44819</v>
      </c>
      <c r="B21" s="29">
        <v>524752</v>
      </c>
      <c r="C21" s="28" t="s">
        <v>1032</v>
      </c>
      <c r="D21" s="28" t="s">
        <v>1123</v>
      </c>
      <c r="E21" s="28" t="s">
        <v>541</v>
      </c>
      <c r="F21" s="85">
        <v>152072</v>
      </c>
      <c r="G21" s="29">
        <v>55.2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44819</v>
      </c>
      <c r="B22" s="29">
        <v>524752</v>
      </c>
      <c r="C22" s="28" t="s">
        <v>1032</v>
      </c>
      <c r="D22" s="28" t="s">
        <v>1031</v>
      </c>
      <c r="E22" s="28" t="s">
        <v>541</v>
      </c>
      <c r="F22" s="85">
        <v>298750</v>
      </c>
      <c r="G22" s="29">
        <v>55.2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44819</v>
      </c>
      <c r="B23" s="29">
        <v>524752</v>
      </c>
      <c r="C23" s="28" t="s">
        <v>1032</v>
      </c>
      <c r="D23" s="28" t="s">
        <v>1123</v>
      </c>
      <c r="E23" s="28" t="s">
        <v>540</v>
      </c>
      <c r="F23" s="85">
        <v>271696</v>
      </c>
      <c r="G23" s="29">
        <v>55.16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44819</v>
      </c>
      <c r="B24" s="29">
        <v>524752</v>
      </c>
      <c r="C24" s="28" t="s">
        <v>1032</v>
      </c>
      <c r="D24" s="28" t="s">
        <v>1031</v>
      </c>
      <c r="E24" s="28" t="s">
        <v>540</v>
      </c>
      <c r="F24" s="85">
        <v>298750</v>
      </c>
      <c r="G24" s="29">
        <v>55.1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44819</v>
      </c>
      <c r="B25" s="29">
        <v>524752</v>
      </c>
      <c r="C25" s="28" t="s">
        <v>1032</v>
      </c>
      <c r="D25" s="28" t="s">
        <v>1124</v>
      </c>
      <c r="E25" s="28" t="s">
        <v>541</v>
      </c>
      <c r="F25" s="85">
        <v>89885</v>
      </c>
      <c r="G25" s="29">
        <v>55.2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44819</v>
      </c>
      <c r="B26" s="29">
        <v>524752</v>
      </c>
      <c r="C26" s="28" t="s">
        <v>1032</v>
      </c>
      <c r="D26" s="28" t="s">
        <v>1077</v>
      </c>
      <c r="E26" s="28" t="s">
        <v>540</v>
      </c>
      <c r="F26" s="85">
        <v>30002</v>
      </c>
      <c r="G26" s="29">
        <v>55.19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44819</v>
      </c>
      <c r="B27" s="29">
        <v>524752</v>
      </c>
      <c r="C27" s="28" t="s">
        <v>1032</v>
      </c>
      <c r="D27" s="28" t="s">
        <v>1077</v>
      </c>
      <c r="E27" s="28" t="s">
        <v>541</v>
      </c>
      <c r="F27" s="85">
        <v>105002</v>
      </c>
      <c r="G27" s="29">
        <v>55.11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44819</v>
      </c>
      <c r="B28" s="29">
        <v>524752</v>
      </c>
      <c r="C28" s="28" t="s">
        <v>1032</v>
      </c>
      <c r="D28" s="28" t="s">
        <v>1079</v>
      </c>
      <c r="E28" s="28" t="s">
        <v>540</v>
      </c>
      <c r="F28" s="85">
        <v>255330</v>
      </c>
      <c r="G28" s="29">
        <v>55.14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44819</v>
      </c>
      <c r="B29" s="29">
        <v>524752</v>
      </c>
      <c r="C29" s="28" t="s">
        <v>1032</v>
      </c>
      <c r="D29" s="28" t="s">
        <v>1079</v>
      </c>
      <c r="E29" s="28" t="s">
        <v>541</v>
      </c>
      <c r="F29" s="85">
        <v>255198</v>
      </c>
      <c r="G29" s="29">
        <v>55.2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44819</v>
      </c>
      <c r="B30" s="29">
        <v>524752</v>
      </c>
      <c r="C30" s="28" t="s">
        <v>1032</v>
      </c>
      <c r="D30" s="28" t="s">
        <v>1034</v>
      </c>
      <c r="E30" s="28" t="s">
        <v>541</v>
      </c>
      <c r="F30" s="85">
        <v>233793</v>
      </c>
      <c r="G30" s="29">
        <v>55.2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44819</v>
      </c>
      <c r="B31" s="29">
        <v>524752</v>
      </c>
      <c r="C31" s="28" t="s">
        <v>1032</v>
      </c>
      <c r="D31" s="28" t="s">
        <v>1125</v>
      </c>
      <c r="E31" s="28" t="s">
        <v>541</v>
      </c>
      <c r="F31" s="85">
        <v>60008</v>
      </c>
      <c r="G31" s="29">
        <v>55.17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44819</v>
      </c>
      <c r="B32" s="29">
        <v>524752</v>
      </c>
      <c r="C32" s="28" t="s">
        <v>1032</v>
      </c>
      <c r="D32" s="28" t="s">
        <v>866</v>
      </c>
      <c r="E32" s="28" t="s">
        <v>541</v>
      </c>
      <c r="F32" s="85">
        <v>100000</v>
      </c>
      <c r="G32" s="29">
        <v>55.1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44819</v>
      </c>
      <c r="B33" s="29">
        <v>524752</v>
      </c>
      <c r="C33" s="28" t="s">
        <v>1032</v>
      </c>
      <c r="D33" s="28" t="s">
        <v>1125</v>
      </c>
      <c r="E33" s="28" t="s">
        <v>540</v>
      </c>
      <c r="F33" s="85">
        <v>60008</v>
      </c>
      <c r="G33" s="29">
        <v>55.2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44819</v>
      </c>
      <c r="B34" s="29">
        <v>524752</v>
      </c>
      <c r="C34" s="28" t="s">
        <v>1032</v>
      </c>
      <c r="D34" s="28" t="s">
        <v>866</v>
      </c>
      <c r="E34" s="28" t="s">
        <v>540</v>
      </c>
      <c r="F34" s="85">
        <v>100000</v>
      </c>
      <c r="G34" s="29">
        <v>55.2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44819</v>
      </c>
      <c r="B35" s="29">
        <v>524752</v>
      </c>
      <c r="C35" s="28" t="s">
        <v>1032</v>
      </c>
      <c r="D35" s="28" t="s">
        <v>1126</v>
      </c>
      <c r="E35" s="28" t="s">
        <v>540</v>
      </c>
      <c r="F35" s="85">
        <v>3834</v>
      </c>
      <c r="G35" s="29">
        <v>55.15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44819</v>
      </c>
      <c r="B36" s="29">
        <v>524752</v>
      </c>
      <c r="C36" s="28" t="s">
        <v>1032</v>
      </c>
      <c r="D36" s="28" t="s">
        <v>1126</v>
      </c>
      <c r="E36" s="28" t="s">
        <v>541</v>
      </c>
      <c r="F36" s="85">
        <v>54524</v>
      </c>
      <c r="G36" s="29">
        <v>55.15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44819</v>
      </c>
      <c r="B37" s="29">
        <v>543594</v>
      </c>
      <c r="C37" s="28" t="s">
        <v>1080</v>
      </c>
      <c r="D37" s="28" t="s">
        <v>866</v>
      </c>
      <c r="E37" s="28" t="s">
        <v>541</v>
      </c>
      <c r="F37" s="85">
        <v>228000</v>
      </c>
      <c r="G37" s="29">
        <v>29.85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44819</v>
      </c>
      <c r="B38" s="29">
        <v>542724</v>
      </c>
      <c r="C38" s="28" t="s">
        <v>1081</v>
      </c>
      <c r="D38" s="28" t="s">
        <v>1127</v>
      </c>
      <c r="E38" s="28" t="s">
        <v>540</v>
      </c>
      <c r="F38" s="85">
        <v>529001</v>
      </c>
      <c r="G38" s="29">
        <v>3.25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44819</v>
      </c>
      <c r="B39" s="29">
        <v>542724</v>
      </c>
      <c r="C39" s="28" t="s">
        <v>1081</v>
      </c>
      <c r="D39" s="28" t="s">
        <v>1127</v>
      </c>
      <c r="E39" s="28" t="s">
        <v>541</v>
      </c>
      <c r="F39" s="85">
        <v>20573</v>
      </c>
      <c r="G39" s="29">
        <v>3.48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44819</v>
      </c>
      <c r="B40" s="29">
        <v>542724</v>
      </c>
      <c r="C40" s="28" t="s">
        <v>1081</v>
      </c>
      <c r="D40" s="28" t="s">
        <v>1046</v>
      </c>
      <c r="E40" s="28" t="s">
        <v>541</v>
      </c>
      <c r="F40" s="85">
        <v>908744</v>
      </c>
      <c r="G40" s="29">
        <v>3.39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44819</v>
      </c>
      <c r="B41" s="29">
        <v>542724</v>
      </c>
      <c r="C41" s="28" t="s">
        <v>1081</v>
      </c>
      <c r="D41" s="28" t="s">
        <v>1046</v>
      </c>
      <c r="E41" s="28" t="s">
        <v>540</v>
      </c>
      <c r="F41" s="85">
        <v>500000</v>
      </c>
      <c r="G41" s="29">
        <v>3.24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44819</v>
      </c>
      <c r="B42" s="29">
        <v>542724</v>
      </c>
      <c r="C42" s="28" t="s">
        <v>1081</v>
      </c>
      <c r="D42" s="28" t="s">
        <v>866</v>
      </c>
      <c r="E42" s="28" t="s">
        <v>541</v>
      </c>
      <c r="F42" s="85">
        <v>988398</v>
      </c>
      <c r="G42" s="29">
        <v>3.26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44819</v>
      </c>
      <c r="B43" s="29">
        <v>542724</v>
      </c>
      <c r="C43" s="28" t="s">
        <v>1081</v>
      </c>
      <c r="D43" s="28" t="s">
        <v>866</v>
      </c>
      <c r="E43" s="28" t="s">
        <v>540</v>
      </c>
      <c r="F43" s="85">
        <v>600001</v>
      </c>
      <c r="G43" s="29">
        <v>3.23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44819</v>
      </c>
      <c r="B44" s="29">
        <v>543518</v>
      </c>
      <c r="C44" s="28" t="s">
        <v>1128</v>
      </c>
      <c r="D44" s="28" t="s">
        <v>866</v>
      </c>
      <c r="E44" s="28" t="s">
        <v>541</v>
      </c>
      <c r="F44" s="85">
        <v>51000</v>
      </c>
      <c r="G44" s="29">
        <v>56.7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44819</v>
      </c>
      <c r="B45" s="29">
        <v>543518</v>
      </c>
      <c r="C45" s="28" t="s">
        <v>1128</v>
      </c>
      <c r="D45" s="28" t="s">
        <v>866</v>
      </c>
      <c r="E45" s="28" t="s">
        <v>540</v>
      </c>
      <c r="F45" s="85">
        <v>30000</v>
      </c>
      <c r="G45" s="29">
        <v>56.7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44819</v>
      </c>
      <c r="B46" s="29">
        <v>543475</v>
      </c>
      <c r="C46" s="28" t="s">
        <v>1129</v>
      </c>
      <c r="D46" s="28" t="s">
        <v>1130</v>
      </c>
      <c r="E46" s="28" t="s">
        <v>540</v>
      </c>
      <c r="F46" s="85">
        <v>8000</v>
      </c>
      <c r="G46" s="29">
        <v>144.69999999999999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44819</v>
      </c>
      <c r="B47" s="29">
        <v>543475</v>
      </c>
      <c r="C47" s="28" t="s">
        <v>1129</v>
      </c>
      <c r="D47" s="28" t="s">
        <v>1131</v>
      </c>
      <c r="E47" s="28" t="s">
        <v>541</v>
      </c>
      <c r="F47" s="85">
        <v>8000</v>
      </c>
      <c r="G47" s="29">
        <v>146.68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44819</v>
      </c>
      <c r="B48" s="29">
        <v>537707</v>
      </c>
      <c r="C48" s="28" t="s">
        <v>1132</v>
      </c>
      <c r="D48" s="28" t="s">
        <v>1133</v>
      </c>
      <c r="E48" s="28" t="s">
        <v>541</v>
      </c>
      <c r="F48" s="85">
        <v>144497</v>
      </c>
      <c r="G48" s="29">
        <v>37.700000000000003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44819</v>
      </c>
      <c r="B49" s="29">
        <v>537707</v>
      </c>
      <c r="C49" s="28" t="s">
        <v>1132</v>
      </c>
      <c r="D49" s="28" t="s">
        <v>1134</v>
      </c>
      <c r="E49" s="28" t="s">
        <v>541</v>
      </c>
      <c r="F49" s="85">
        <v>75000</v>
      </c>
      <c r="G49" s="29">
        <v>37.700000000000003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44819</v>
      </c>
      <c r="B50" s="29">
        <v>537707</v>
      </c>
      <c r="C50" s="28" t="s">
        <v>1132</v>
      </c>
      <c r="D50" s="28" t="s">
        <v>1135</v>
      </c>
      <c r="E50" s="28" t="s">
        <v>540</v>
      </c>
      <c r="F50" s="85">
        <v>53000</v>
      </c>
      <c r="G50" s="29">
        <v>37.700000000000003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44819</v>
      </c>
      <c r="B51" s="29">
        <v>537707</v>
      </c>
      <c r="C51" s="28" t="s">
        <v>1132</v>
      </c>
      <c r="D51" s="28" t="s">
        <v>1136</v>
      </c>
      <c r="E51" s="28" t="s">
        <v>540</v>
      </c>
      <c r="F51" s="85">
        <v>78950</v>
      </c>
      <c r="G51" s="29">
        <v>37.700000000000003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44819</v>
      </c>
      <c r="B52" s="29">
        <v>543538</v>
      </c>
      <c r="C52" s="28" t="s">
        <v>1137</v>
      </c>
      <c r="D52" s="28" t="s">
        <v>1138</v>
      </c>
      <c r="E52" s="28" t="s">
        <v>541</v>
      </c>
      <c r="F52" s="85">
        <v>22400</v>
      </c>
      <c r="G52" s="29">
        <v>168.35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44819</v>
      </c>
      <c r="B53" s="29">
        <v>539224</v>
      </c>
      <c r="C53" s="28" t="s">
        <v>1139</v>
      </c>
      <c r="D53" s="28" t="s">
        <v>1140</v>
      </c>
      <c r="E53" s="28" t="s">
        <v>541</v>
      </c>
      <c r="F53" s="85">
        <v>120000</v>
      </c>
      <c r="G53" s="29">
        <v>16.079999999999998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44819</v>
      </c>
      <c r="B54" s="29">
        <v>539224</v>
      </c>
      <c r="C54" s="28" t="s">
        <v>1139</v>
      </c>
      <c r="D54" s="28" t="s">
        <v>1141</v>
      </c>
      <c r="E54" s="28" t="s">
        <v>541</v>
      </c>
      <c r="F54" s="85">
        <v>65000</v>
      </c>
      <c r="G54" s="29">
        <v>16.079999999999998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44819</v>
      </c>
      <c r="B55" s="29">
        <v>539224</v>
      </c>
      <c r="C55" s="28" t="s">
        <v>1139</v>
      </c>
      <c r="D55" s="28" t="s">
        <v>1142</v>
      </c>
      <c r="E55" s="28" t="s">
        <v>541</v>
      </c>
      <c r="F55" s="85">
        <v>33500</v>
      </c>
      <c r="G55" s="29">
        <v>16.079999999999998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44819</v>
      </c>
      <c r="B56" s="29">
        <v>539224</v>
      </c>
      <c r="C56" s="28" t="s">
        <v>1139</v>
      </c>
      <c r="D56" s="28" t="s">
        <v>1143</v>
      </c>
      <c r="E56" s="28" t="s">
        <v>541</v>
      </c>
      <c r="F56" s="85">
        <v>66500</v>
      </c>
      <c r="G56" s="29">
        <v>16.079999999999998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44819</v>
      </c>
      <c r="B57" s="29">
        <v>539224</v>
      </c>
      <c r="C57" s="28" t="s">
        <v>1139</v>
      </c>
      <c r="D57" s="28" t="s">
        <v>1144</v>
      </c>
      <c r="E57" s="28" t="s">
        <v>541</v>
      </c>
      <c r="F57" s="85">
        <v>66500</v>
      </c>
      <c r="G57" s="29">
        <v>16.079999999999998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44819</v>
      </c>
      <c r="B58" s="29">
        <v>539224</v>
      </c>
      <c r="C58" s="28" t="s">
        <v>1139</v>
      </c>
      <c r="D58" s="28" t="s">
        <v>1145</v>
      </c>
      <c r="E58" s="28" t="s">
        <v>540</v>
      </c>
      <c r="F58" s="85">
        <v>371148</v>
      </c>
      <c r="G58" s="29">
        <v>16.079999999999998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44819</v>
      </c>
      <c r="B59" s="29">
        <v>543286</v>
      </c>
      <c r="C59" s="28" t="s">
        <v>1146</v>
      </c>
      <c r="D59" s="28" t="s">
        <v>1147</v>
      </c>
      <c r="E59" s="28" t="s">
        <v>540</v>
      </c>
      <c r="F59" s="85">
        <v>30000</v>
      </c>
      <c r="G59" s="29">
        <v>18.22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44819</v>
      </c>
      <c r="B60" s="29">
        <v>543286</v>
      </c>
      <c r="C60" s="28" t="s">
        <v>1146</v>
      </c>
      <c r="D60" s="28" t="s">
        <v>1148</v>
      </c>
      <c r="E60" s="28" t="s">
        <v>540</v>
      </c>
      <c r="F60" s="85">
        <v>36000</v>
      </c>
      <c r="G60" s="29">
        <v>18.190000000000001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44819</v>
      </c>
      <c r="B61" s="29">
        <v>543286</v>
      </c>
      <c r="C61" s="28" t="s">
        <v>1146</v>
      </c>
      <c r="D61" s="28" t="s">
        <v>1149</v>
      </c>
      <c r="E61" s="28" t="s">
        <v>541</v>
      </c>
      <c r="F61" s="85">
        <v>60000</v>
      </c>
      <c r="G61" s="29">
        <v>18.2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44819</v>
      </c>
      <c r="B62" s="29">
        <v>543286</v>
      </c>
      <c r="C62" s="28" t="s">
        <v>1146</v>
      </c>
      <c r="D62" s="28" t="s">
        <v>1149</v>
      </c>
      <c r="E62" s="28" t="s">
        <v>540</v>
      </c>
      <c r="F62" s="85">
        <v>6000</v>
      </c>
      <c r="G62" s="29">
        <v>18.2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44819</v>
      </c>
      <c r="B63" s="29">
        <v>542446</v>
      </c>
      <c r="C63" s="28" t="s">
        <v>1150</v>
      </c>
      <c r="D63" s="28" t="s">
        <v>1151</v>
      </c>
      <c r="E63" s="28" t="s">
        <v>541</v>
      </c>
      <c r="F63" s="85">
        <v>41314</v>
      </c>
      <c r="G63" s="29">
        <v>12.55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44819</v>
      </c>
      <c r="B64" s="29">
        <v>538928</v>
      </c>
      <c r="C64" s="28" t="s">
        <v>1152</v>
      </c>
      <c r="D64" s="28" t="s">
        <v>1153</v>
      </c>
      <c r="E64" s="28" t="s">
        <v>540</v>
      </c>
      <c r="F64" s="85">
        <v>95000</v>
      </c>
      <c r="G64" s="29">
        <v>30.5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44819</v>
      </c>
      <c r="B65" s="29">
        <v>538928</v>
      </c>
      <c r="C65" s="28" t="s">
        <v>1152</v>
      </c>
      <c r="D65" s="28" t="s">
        <v>1154</v>
      </c>
      <c r="E65" s="28" t="s">
        <v>541</v>
      </c>
      <c r="F65" s="85">
        <v>120000</v>
      </c>
      <c r="G65" s="29">
        <v>30.5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44819</v>
      </c>
      <c r="B66" s="29">
        <v>540360</v>
      </c>
      <c r="C66" s="28" t="s">
        <v>1155</v>
      </c>
      <c r="D66" s="28" t="s">
        <v>866</v>
      </c>
      <c r="E66" s="28" t="s">
        <v>541</v>
      </c>
      <c r="F66" s="85">
        <v>9531</v>
      </c>
      <c r="G66" s="29">
        <v>112.35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44819</v>
      </c>
      <c r="B67" s="29">
        <v>540360</v>
      </c>
      <c r="C67" s="28" t="s">
        <v>1155</v>
      </c>
      <c r="D67" s="28" t="s">
        <v>866</v>
      </c>
      <c r="E67" s="28" t="s">
        <v>540</v>
      </c>
      <c r="F67" s="85">
        <v>28804</v>
      </c>
      <c r="G67" s="29">
        <v>112.35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44819</v>
      </c>
      <c r="B68" s="29">
        <v>539938</v>
      </c>
      <c r="C68" s="28" t="s">
        <v>1156</v>
      </c>
      <c r="D68" s="28" t="s">
        <v>1157</v>
      </c>
      <c r="E68" s="28" t="s">
        <v>541</v>
      </c>
      <c r="F68" s="85">
        <v>26282</v>
      </c>
      <c r="G68" s="29">
        <v>55.65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44819</v>
      </c>
      <c r="B69" s="29">
        <v>543207</v>
      </c>
      <c r="C69" s="28" t="s">
        <v>1158</v>
      </c>
      <c r="D69" s="28" t="s">
        <v>1159</v>
      </c>
      <c r="E69" s="28" t="s">
        <v>540</v>
      </c>
      <c r="F69" s="85">
        <v>71000</v>
      </c>
      <c r="G69" s="29">
        <v>6.99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44819</v>
      </c>
      <c r="B70" s="29">
        <v>543207</v>
      </c>
      <c r="C70" s="28" t="s">
        <v>1158</v>
      </c>
      <c r="D70" s="28" t="s">
        <v>1160</v>
      </c>
      <c r="E70" s="28" t="s">
        <v>541</v>
      </c>
      <c r="F70" s="85">
        <v>66453</v>
      </c>
      <c r="G70" s="29">
        <v>6.95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44819</v>
      </c>
      <c r="B71" s="29">
        <v>543579</v>
      </c>
      <c r="C71" s="28" t="s">
        <v>1161</v>
      </c>
      <c r="D71" s="28" t="s">
        <v>1162</v>
      </c>
      <c r="E71" s="28" t="s">
        <v>540</v>
      </c>
      <c r="F71" s="85">
        <v>120000</v>
      </c>
      <c r="G71" s="29">
        <v>21.94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44819</v>
      </c>
      <c r="B72" s="29">
        <v>543579</v>
      </c>
      <c r="C72" s="28" t="s">
        <v>1161</v>
      </c>
      <c r="D72" s="28" t="s">
        <v>1163</v>
      </c>
      <c r="E72" s="28" t="s">
        <v>541</v>
      </c>
      <c r="F72" s="85">
        <v>120000</v>
      </c>
      <c r="G72" s="29">
        <v>21.94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44819</v>
      </c>
      <c r="B73" s="29">
        <v>530557</v>
      </c>
      <c r="C73" s="28" t="s">
        <v>1164</v>
      </c>
      <c r="D73" s="28" t="s">
        <v>1165</v>
      </c>
      <c r="E73" s="28" t="s">
        <v>541</v>
      </c>
      <c r="F73" s="85">
        <v>8470248</v>
      </c>
      <c r="G73" s="29">
        <v>0.51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44819</v>
      </c>
      <c r="B74" s="29">
        <v>543578</v>
      </c>
      <c r="C74" s="28" t="s">
        <v>1002</v>
      </c>
      <c r="D74" s="28" t="s">
        <v>1083</v>
      </c>
      <c r="E74" s="28" t="s">
        <v>541</v>
      </c>
      <c r="F74" s="85">
        <v>12000</v>
      </c>
      <c r="G74" s="29">
        <v>87.97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44819</v>
      </c>
      <c r="B75" s="29">
        <v>543578</v>
      </c>
      <c r="C75" s="28" t="s">
        <v>1002</v>
      </c>
      <c r="D75" s="28" t="s">
        <v>1083</v>
      </c>
      <c r="E75" s="28" t="s">
        <v>540</v>
      </c>
      <c r="F75" s="85">
        <v>8000</v>
      </c>
      <c r="G75" s="29">
        <v>88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44819</v>
      </c>
      <c r="B76" s="29">
        <v>543578</v>
      </c>
      <c r="C76" s="28" t="s">
        <v>1002</v>
      </c>
      <c r="D76" s="28" t="s">
        <v>937</v>
      </c>
      <c r="E76" s="28" t="s">
        <v>540</v>
      </c>
      <c r="F76" s="85">
        <v>16000</v>
      </c>
      <c r="G76" s="29">
        <v>88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44819</v>
      </c>
      <c r="B77" s="29">
        <v>543578</v>
      </c>
      <c r="C77" s="28" t="s">
        <v>1002</v>
      </c>
      <c r="D77" s="28" t="s">
        <v>1166</v>
      </c>
      <c r="E77" s="28" t="s">
        <v>540</v>
      </c>
      <c r="F77" s="85">
        <v>12000</v>
      </c>
      <c r="G77" s="29">
        <v>87.95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44819</v>
      </c>
      <c r="B78" s="29">
        <v>543578</v>
      </c>
      <c r="C78" s="28" t="s">
        <v>1002</v>
      </c>
      <c r="D78" s="28" t="s">
        <v>1167</v>
      </c>
      <c r="E78" s="28" t="s">
        <v>540</v>
      </c>
      <c r="F78" s="85">
        <v>12000</v>
      </c>
      <c r="G78" s="29">
        <v>85.83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44819</v>
      </c>
      <c r="B79" s="29">
        <v>543578</v>
      </c>
      <c r="C79" s="28" t="s">
        <v>1002</v>
      </c>
      <c r="D79" s="28" t="s">
        <v>1168</v>
      </c>
      <c r="E79" s="28" t="s">
        <v>540</v>
      </c>
      <c r="F79" s="85">
        <v>12000</v>
      </c>
      <c r="G79" s="29">
        <v>85.67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44819</v>
      </c>
      <c r="B80" s="29">
        <v>543578</v>
      </c>
      <c r="C80" s="28" t="s">
        <v>1002</v>
      </c>
      <c r="D80" s="28" t="s">
        <v>1167</v>
      </c>
      <c r="E80" s="28" t="s">
        <v>541</v>
      </c>
      <c r="F80" s="85">
        <v>16000</v>
      </c>
      <c r="G80" s="29">
        <v>87.58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44819</v>
      </c>
      <c r="B81" s="29">
        <v>543578</v>
      </c>
      <c r="C81" s="28" t="s">
        <v>1002</v>
      </c>
      <c r="D81" s="28" t="s">
        <v>1168</v>
      </c>
      <c r="E81" s="28" t="s">
        <v>541</v>
      </c>
      <c r="F81" s="85">
        <v>16000</v>
      </c>
      <c r="G81" s="29">
        <v>87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44819</v>
      </c>
      <c r="B82" s="29">
        <v>531254</v>
      </c>
      <c r="C82" s="28" t="s">
        <v>1169</v>
      </c>
      <c r="D82" s="28" t="s">
        <v>1170</v>
      </c>
      <c r="E82" s="28" t="s">
        <v>540</v>
      </c>
      <c r="F82" s="85">
        <v>45000</v>
      </c>
      <c r="G82" s="29">
        <v>66.150000000000006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44819</v>
      </c>
      <c r="B83" s="29">
        <v>507690</v>
      </c>
      <c r="C83" s="28" t="s">
        <v>1171</v>
      </c>
      <c r="D83" s="28" t="s">
        <v>1172</v>
      </c>
      <c r="E83" s="28" t="s">
        <v>541</v>
      </c>
      <c r="F83" s="85">
        <v>12227</v>
      </c>
      <c r="G83" s="29">
        <v>118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44819</v>
      </c>
      <c r="B84" s="29">
        <v>541444</v>
      </c>
      <c r="C84" s="28" t="s">
        <v>1084</v>
      </c>
      <c r="D84" s="28" t="s">
        <v>1085</v>
      </c>
      <c r="E84" s="28" t="s">
        <v>540</v>
      </c>
      <c r="F84" s="85">
        <v>160912</v>
      </c>
      <c r="G84" s="29">
        <v>30.95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44819</v>
      </c>
      <c r="B85" s="29">
        <v>541444</v>
      </c>
      <c r="C85" s="28" t="s">
        <v>1084</v>
      </c>
      <c r="D85" s="28" t="s">
        <v>1085</v>
      </c>
      <c r="E85" s="28" t="s">
        <v>541</v>
      </c>
      <c r="F85" s="85">
        <v>145660</v>
      </c>
      <c r="G85" s="29">
        <v>31.18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44819</v>
      </c>
      <c r="B86" s="29">
        <v>541444</v>
      </c>
      <c r="C86" s="28" t="s">
        <v>1084</v>
      </c>
      <c r="D86" s="28" t="s">
        <v>1173</v>
      </c>
      <c r="E86" s="28" t="s">
        <v>541</v>
      </c>
      <c r="F86" s="85">
        <v>50280</v>
      </c>
      <c r="G86" s="29">
        <v>31.35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44819</v>
      </c>
      <c r="B87" s="29">
        <v>539143</v>
      </c>
      <c r="C87" s="28" t="s">
        <v>1086</v>
      </c>
      <c r="D87" s="28" t="s">
        <v>1046</v>
      </c>
      <c r="E87" s="28" t="s">
        <v>541</v>
      </c>
      <c r="F87" s="85">
        <v>203749</v>
      </c>
      <c r="G87" s="29">
        <v>16.55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44819</v>
      </c>
      <c r="B88" s="29">
        <v>539143</v>
      </c>
      <c r="C88" s="28" t="s">
        <v>1086</v>
      </c>
      <c r="D88" s="28" t="s">
        <v>1046</v>
      </c>
      <c r="E88" s="28" t="s">
        <v>540</v>
      </c>
      <c r="F88" s="85">
        <v>203749</v>
      </c>
      <c r="G88" s="29">
        <v>16.350000000000001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44819</v>
      </c>
      <c r="B89" s="29">
        <v>539143</v>
      </c>
      <c r="C89" s="28" t="s">
        <v>1086</v>
      </c>
      <c r="D89" s="28" t="s">
        <v>1125</v>
      </c>
      <c r="E89" s="28" t="s">
        <v>541</v>
      </c>
      <c r="F89" s="85">
        <v>100100</v>
      </c>
      <c r="G89" s="29">
        <v>16.350000000000001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44819</v>
      </c>
      <c r="B90" s="29">
        <v>539143</v>
      </c>
      <c r="C90" s="28" t="s">
        <v>1086</v>
      </c>
      <c r="D90" s="28" t="s">
        <v>1125</v>
      </c>
      <c r="E90" s="28" t="s">
        <v>540</v>
      </c>
      <c r="F90" s="85">
        <v>100</v>
      </c>
      <c r="G90" s="29">
        <v>16.399999999999999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44819</v>
      </c>
      <c r="B91" s="29">
        <v>526773</v>
      </c>
      <c r="C91" s="28" t="s">
        <v>1174</v>
      </c>
      <c r="D91" s="28" t="s">
        <v>1175</v>
      </c>
      <c r="E91" s="28" t="s">
        <v>540</v>
      </c>
      <c r="F91" s="85">
        <v>114715</v>
      </c>
      <c r="G91" s="29">
        <v>117.87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44819</v>
      </c>
      <c r="B92" s="29">
        <v>526773</v>
      </c>
      <c r="C92" s="28" t="s">
        <v>1174</v>
      </c>
      <c r="D92" s="28" t="s">
        <v>1176</v>
      </c>
      <c r="E92" s="28" t="s">
        <v>541</v>
      </c>
      <c r="F92" s="85">
        <v>145000</v>
      </c>
      <c r="G92" s="29">
        <v>115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44819</v>
      </c>
      <c r="B93" s="29">
        <v>512217</v>
      </c>
      <c r="C93" s="28" t="s">
        <v>1177</v>
      </c>
      <c r="D93" s="28" t="s">
        <v>1178</v>
      </c>
      <c r="E93" s="28" t="s">
        <v>540</v>
      </c>
      <c r="F93" s="85">
        <v>34000</v>
      </c>
      <c r="G93" s="29">
        <v>10.82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44819</v>
      </c>
      <c r="B94" s="29">
        <v>511557</v>
      </c>
      <c r="C94" s="28" t="s">
        <v>1179</v>
      </c>
      <c r="D94" s="28" t="s">
        <v>1180</v>
      </c>
      <c r="E94" s="28" t="s">
        <v>541</v>
      </c>
      <c r="F94" s="85">
        <v>1072101</v>
      </c>
      <c r="G94" s="29">
        <v>1.6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44819</v>
      </c>
      <c r="B95" s="29">
        <v>532689</v>
      </c>
      <c r="C95" s="28" t="s">
        <v>181</v>
      </c>
      <c r="D95" s="28" t="s">
        <v>1181</v>
      </c>
      <c r="E95" s="28" t="s">
        <v>541</v>
      </c>
      <c r="F95" s="85">
        <v>762499</v>
      </c>
      <c r="G95" s="29">
        <v>1877.14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44819</v>
      </c>
      <c r="B96" s="29">
        <v>532689</v>
      </c>
      <c r="C96" s="28" t="s">
        <v>181</v>
      </c>
      <c r="D96" s="28" t="s">
        <v>1182</v>
      </c>
      <c r="E96" s="28" t="s">
        <v>541</v>
      </c>
      <c r="F96" s="85">
        <v>1076259</v>
      </c>
      <c r="G96" s="29">
        <v>1887.04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44819</v>
      </c>
      <c r="B97" s="29">
        <v>532689</v>
      </c>
      <c r="C97" s="28" t="s">
        <v>181</v>
      </c>
      <c r="D97" s="28" t="s">
        <v>1183</v>
      </c>
      <c r="E97" s="28" t="s">
        <v>541</v>
      </c>
      <c r="F97" s="85">
        <v>2206743</v>
      </c>
      <c r="G97" s="29">
        <v>1871.18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44819</v>
      </c>
      <c r="B98" s="29">
        <v>530815</v>
      </c>
      <c r="C98" s="28" t="s">
        <v>1184</v>
      </c>
      <c r="D98" s="28" t="s">
        <v>1185</v>
      </c>
      <c r="E98" s="28" t="s">
        <v>540</v>
      </c>
      <c r="F98" s="85">
        <v>25039</v>
      </c>
      <c r="G98" s="29">
        <v>58.75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44819</v>
      </c>
      <c r="B99" s="29">
        <v>530815</v>
      </c>
      <c r="C99" s="28" t="s">
        <v>1184</v>
      </c>
      <c r="D99" s="28" t="s">
        <v>1185</v>
      </c>
      <c r="E99" s="28" t="s">
        <v>541</v>
      </c>
      <c r="F99" s="85">
        <v>712</v>
      </c>
      <c r="G99" s="29">
        <v>63.6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44819</v>
      </c>
      <c r="B100" s="29">
        <v>505807</v>
      </c>
      <c r="C100" s="28" t="s">
        <v>1003</v>
      </c>
      <c r="D100" s="28" t="s">
        <v>1186</v>
      </c>
      <c r="E100" s="28" t="s">
        <v>541</v>
      </c>
      <c r="F100" s="85">
        <v>4000</v>
      </c>
      <c r="G100" s="29">
        <v>344.7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44819</v>
      </c>
      <c r="B101" s="29">
        <v>540715</v>
      </c>
      <c r="C101" s="28" t="s">
        <v>1187</v>
      </c>
      <c r="D101" s="28" t="s">
        <v>1188</v>
      </c>
      <c r="E101" s="28" t="s">
        <v>541</v>
      </c>
      <c r="F101" s="85">
        <v>96000</v>
      </c>
      <c r="G101" s="29">
        <v>39.81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44819</v>
      </c>
      <c r="B102" s="29">
        <v>530617</v>
      </c>
      <c r="C102" s="28" t="s">
        <v>1189</v>
      </c>
      <c r="D102" s="28" t="s">
        <v>1190</v>
      </c>
      <c r="E102" s="28" t="s">
        <v>541</v>
      </c>
      <c r="F102" s="85">
        <v>27000</v>
      </c>
      <c r="G102" s="29">
        <v>101</v>
      </c>
      <c r="H102" s="29" t="s">
        <v>306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44819</v>
      </c>
      <c r="B103" s="29">
        <v>530617</v>
      </c>
      <c r="C103" s="28" t="s">
        <v>1189</v>
      </c>
      <c r="D103" s="28" t="s">
        <v>1191</v>
      </c>
      <c r="E103" s="28" t="s">
        <v>540</v>
      </c>
      <c r="F103" s="85">
        <v>50000</v>
      </c>
      <c r="G103" s="29">
        <v>101</v>
      </c>
      <c r="H103" s="29" t="s">
        <v>306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44819</v>
      </c>
      <c r="B104" s="29">
        <v>516110</v>
      </c>
      <c r="C104" s="28" t="s">
        <v>1004</v>
      </c>
      <c r="D104" s="28" t="s">
        <v>1087</v>
      </c>
      <c r="E104" s="28" t="s">
        <v>541</v>
      </c>
      <c r="F104" s="85">
        <v>580000</v>
      </c>
      <c r="G104" s="29">
        <v>18.059999999999999</v>
      </c>
      <c r="H104" s="29" t="s">
        <v>306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44819</v>
      </c>
      <c r="B105" s="29">
        <v>516110</v>
      </c>
      <c r="C105" s="28" t="s">
        <v>1004</v>
      </c>
      <c r="D105" s="28" t="s">
        <v>937</v>
      </c>
      <c r="E105" s="28" t="s">
        <v>540</v>
      </c>
      <c r="F105" s="85">
        <v>49391</v>
      </c>
      <c r="G105" s="29">
        <v>17.940000000000001</v>
      </c>
      <c r="H105" s="29" t="s">
        <v>306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44819</v>
      </c>
      <c r="B106" s="29">
        <v>516110</v>
      </c>
      <c r="C106" s="28" t="s">
        <v>1004</v>
      </c>
      <c r="D106" s="28" t="s">
        <v>937</v>
      </c>
      <c r="E106" s="28" t="s">
        <v>541</v>
      </c>
      <c r="F106" s="85">
        <v>422180</v>
      </c>
      <c r="G106" s="29">
        <v>19.5</v>
      </c>
      <c r="H106" s="29" t="s">
        <v>306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44819</v>
      </c>
      <c r="B107" s="29">
        <v>516110</v>
      </c>
      <c r="C107" s="28" t="s">
        <v>1004</v>
      </c>
      <c r="D107" s="28" t="s">
        <v>866</v>
      </c>
      <c r="E107" s="28" t="s">
        <v>541</v>
      </c>
      <c r="F107" s="85">
        <v>300004</v>
      </c>
      <c r="G107" s="29">
        <v>17.899999999999999</v>
      </c>
      <c r="H107" s="29" t="s">
        <v>306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44819</v>
      </c>
      <c r="B108" s="29">
        <v>516110</v>
      </c>
      <c r="C108" s="28" t="s">
        <v>1004</v>
      </c>
      <c r="D108" s="28" t="s">
        <v>866</v>
      </c>
      <c r="E108" s="28" t="s">
        <v>540</v>
      </c>
      <c r="F108" s="85">
        <v>300004</v>
      </c>
      <c r="G108" s="29">
        <v>17.899999999999999</v>
      </c>
      <c r="H108" s="29" t="s">
        <v>306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44819</v>
      </c>
      <c r="B109" s="29">
        <v>516110</v>
      </c>
      <c r="C109" s="28" t="s">
        <v>1004</v>
      </c>
      <c r="D109" s="28" t="s">
        <v>1192</v>
      </c>
      <c r="E109" s="28" t="s">
        <v>540</v>
      </c>
      <c r="F109" s="85">
        <v>575000</v>
      </c>
      <c r="G109" s="29">
        <v>19.43</v>
      </c>
      <c r="H109" s="29" t="s">
        <v>306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44819</v>
      </c>
      <c r="B110" s="29">
        <v>516110</v>
      </c>
      <c r="C110" s="28" t="s">
        <v>1004</v>
      </c>
      <c r="D110" s="28" t="s">
        <v>1192</v>
      </c>
      <c r="E110" s="28" t="s">
        <v>541</v>
      </c>
      <c r="F110" s="85">
        <v>275000</v>
      </c>
      <c r="G110" s="29">
        <v>19.7</v>
      </c>
      <c r="H110" s="29" t="s">
        <v>306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44819</v>
      </c>
      <c r="B111" s="29">
        <v>540757</v>
      </c>
      <c r="C111" s="28" t="s">
        <v>1193</v>
      </c>
      <c r="D111" s="28" t="s">
        <v>1194</v>
      </c>
      <c r="E111" s="28" t="s">
        <v>541</v>
      </c>
      <c r="F111" s="85">
        <v>70000</v>
      </c>
      <c r="G111" s="29">
        <v>499.9</v>
      </c>
      <c r="H111" s="29" t="s">
        <v>306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44819</v>
      </c>
      <c r="B112" s="29">
        <v>538923</v>
      </c>
      <c r="C112" s="28" t="s">
        <v>1035</v>
      </c>
      <c r="D112" s="28" t="s">
        <v>1195</v>
      </c>
      <c r="E112" s="28" t="s">
        <v>541</v>
      </c>
      <c r="F112" s="85">
        <v>6500</v>
      </c>
      <c r="G112" s="29">
        <v>29.84</v>
      </c>
      <c r="H112" s="29" t="s">
        <v>306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44819</v>
      </c>
      <c r="B113" s="29">
        <v>538923</v>
      </c>
      <c r="C113" s="28" t="s">
        <v>1035</v>
      </c>
      <c r="D113" s="28" t="s">
        <v>1195</v>
      </c>
      <c r="E113" s="28" t="s">
        <v>540</v>
      </c>
      <c r="F113" s="85">
        <v>21500</v>
      </c>
      <c r="G113" s="29">
        <v>29.57</v>
      </c>
      <c r="H113" s="29" t="s">
        <v>306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44819</v>
      </c>
      <c r="B114" s="29">
        <v>538923</v>
      </c>
      <c r="C114" s="28" t="s">
        <v>1035</v>
      </c>
      <c r="D114" s="28" t="s">
        <v>1036</v>
      </c>
      <c r="E114" s="28" t="s">
        <v>541</v>
      </c>
      <c r="F114" s="85">
        <v>100000</v>
      </c>
      <c r="G114" s="29">
        <v>29.78</v>
      </c>
      <c r="H114" s="29" t="s">
        <v>306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44819</v>
      </c>
      <c r="B115" s="29">
        <v>531723</v>
      </c>
      <c r="C115" s="28" t="s">
        <v>1196</v>
      </c>
      <c r="D115" s="28" t="s">
        <v>1197</v>
      </c>
      <c r="E115" s="28" t="s">
        <v>541</v>
      </c>
      <c r="F115" s="85">
        <v>2025926</v>
      </c>
      <c r="G115" s="29">
        <v>0.56999999999999995</v>
      </c>
      <c r="H115" s="29" t="s">
        <v>306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44819</v>
      </c>
      <c r="B116" s="29">
        <v>539017</v>
      </c>
      <c r="C116" s="28" t="s">
        <v>1088</v>
      </c>
      <c r="D116" s="28" t="s">
        <v>1089</v>
      </c>
      <c r="E116" s="28" t="s">
        <v>541</v>
      </c>
      <c r="F116" s="85">
        <v>128760</v>
      </c>
      <c r="G116" s="29">
        <v>152.41999999999999</v>
      </c>
      <c r="H116" s="29" t="s">
        <v>306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44819</v>
      </c>
      <c r="B117" s="29">
        <v>530611</v>
      </c>
      <c r="C117" s="28" t="s">
        <v>1198</v>
      </c>
      <c r="D117" s="28" t="s">
        <v>1199</v>
      </c>
      <c r="E117" s="28" t="s">
        <v>541</v>
      </c>
      <c r="F117" s="85">
        <v>1171601</v>
      </c>
      <c r="G117" s="29">
        <v>1.24</v>
      </c>
      <c r="H117" s="29" t="s">
        <v>306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44819</v>
      </c>
      <c r="B118" s="29">
        <v>539310</v>
      </c>
      <c r="C118" s="28" t="s">
        <v>1037</v>
      </c>
      <c r="D118" s="28" t="s">
        <v>1200</v>
      </c>
      <c r="E118" s="28" t="s">
        <v>540</v>
      </c>
      <c r="F118" s="85">
        <v>225000</v>
      </c>
      <c r="G118" s="29">
        <v>69.739999999999995</v>
      </c>
      <c r="H118" s="29" t="s">
        <v>306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44819</v>
      </c>
      <c r="B119" s="29">
        <v>521005</v>
      </c>
      <c r="C119" s="28" t="s">
        <v>1201</v>
      </c>
      <c r="D119" s="28" t="s">
        <v>1202</v>
      </c>
      <c r="E119" s="28" t="s">
        <v>541</v>
      </c>
      <c r="F119" s="85">
        <v>14311</v>
      </c>
      <c r="G119" s="29">
        <v>32.1</v>
      </c>
      <c r="H119" s="29" t="s">
        <v>306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44819</v>
      </c>
      <c r="B120" s="29">
        <v>538597</v>
      </c>
      <c r="C120" s="28" t="s">
        <v>1203</v>
      </c>
      <c r="D120" s="28" t="s">
        <v>866</v>
      </c>
      <c r="E120" s="28" t="s">
        <v>541</v>
      </c>
      <c r="F120" s="85">
        <v>168924</v>
      </c>
      <c r="G120" s="29">
        <v>17.43</v>
      </c>
      <c r="H120" s="29" t="s">
        <v>306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44819</v>
      </c>
      <c r="B121" s="29">
        <v>538597</v>
      </c>
      <c r="C121" s="28" t="s">
        <v>1203</v>
      </c>
      <c r="D121" s="28" t="s">
        <v>866</v>
      </c>
      <c r="E121" s="28" t="s">
        <v>540</v>
      </c>
      <c r="F121" s="85">
        <v>65004</v>
      </c>
      <c r="G121" s="29">
        <v>16.91</v>
      </c>
      <c r="H121" s="29" t="s">
        <v>306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44819</v>
      </c>
      <c r="B122" s="29">
        <v>539040</v>
      </c>
      <c r="C122" s="28" t="s">
        <v>974</v>
      </c>
      <c r="D122" s="28" t="s">
        <v>1204</v>
      </c>
      <c r="E122" s="28" t="s">
        <v>541</v>
      </c>
      <c r="F122" s="85">
        <v>19414</v>
      </c>
      <c r="G122" s="29">
        <v>24.54</v>
      </c>
      <c r="H122" s="29" t="s">
        <v>306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44819</v>
      </c>
      <c r="B123" s="29">
        <v>511523</v>
      </c>
      <c r="C123" s="28" t="s">
        <v>1038</v>
      </c>
      <c r="D123" s="28" t="s">
        <v>1205</v>
      </c>
      <c r="E123" s="28" t="s">
        <v>540</v>
      </c>
      <c r="F123" s="85">
        <v>65000</v>
      </c>
      <c r="G123" s="29">
        <v>12.24</v>
      </c>
      <c r="H123" s="29" t="s">
        <v>306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44819</v>
      </c>
      <c r="B124" s="29">
        <v>511523</v>
      </c>
      <c r="C124" s="28" t="s">
        <v>1038</v>
      </c>
      <c r="D124" s="28" t="s">
        <v>1039</v>
      </c>
      <c r="E124" s="28" t="s">
        <v>541</v>
      </c>
      <c r="F124" s="85">
        <v>168500</v>
      </c>
      <c r="G124" s="29">
        <v>12.2</v>
      </c>
      <c r="H124" s="29" t="s">
        <v>306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44819</v>
      </c>
      <c r="B125" s="29">
        <v>511523</v>
      </c>
      <c r="C125" s="28" t="s">
        <v>1038</v>
      </c>
      <c r="D125" s="28" t="s">
        <v>1005</v>
      </c>
      <c r="E125" s="28" t="s">
        <v>540</v>
      </c>
      <c r="F125" s="85">
        <v>75000</v>
      </c>
      <c r="G125" s="29">
        <v>12.24</v>
      </c>
      <c r="H125" s="29" t="s">
        <v>306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44819</v>
      </c>
      <c r="B126" s="29">
        <v>543597</v>
      </c>
      <c r="C126" s="28" t="s">
        <v>1206</v>
      </c>
      <c r="D126" s="28" t="s">
        <v>1207</v>
      </c>
      <c r="E126" s="28" t="s">
        <v>540</v>
      </c>
      <c r="F126" s="85">
        <v>270000</v>
      </c>
      <c r="G126" s="29">
        <v>111.15</v>
      </c>
      <c r="H126" s="29" t="s">
        <v>306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44819</v>
      </c>
      <c r="B127" s="29">
        <v>543597</v>
      </c>
      <c r="C127" s="28" t="s">
        <v>1206</v>
      </c>
      <c r="D127" s="28" t="s">
        <v>937</v>
      </c>
      <c r="E127" s="28" t="s">
        <v>540</v>
      </c>
      <c r="F127" s="85">
        <v>186000</v>
      </c>
      <c r="G127" s="29">
        <v>112.53</v>
      </c>
      <c r="H127" s="29" t="s">
        <v>306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44819</v>
      </c>
      <c r="B128" s="29">
        <v>543597</v>
      </c>
      <c r="C128" s="28" t="s">
        <v>1206</v>
      </c>
      <c r="D128" s="28" t="s">
        <v>1208</v>
      </c>
      <c r="E128" s="28" t="s">
        <v>540</v>
      </c>
      <c r="F128" s="85">
        <v>110000</v>
      </c>
      <c r="G128" s="29">
        <v>117</v>
      </c>
      <c r="H128" s="29" t="s">
        <v>306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44819</v>
      </c>
      <c r="B129" s="29">
        <v>543597</v>
      </c>
      <c r="C129" s="28" t="s">
        <v>1206</v>
      </c>
      <c r="D129" s="28" t="s">
        <v>1209</v>
      </c>
      <c r="E129" s="28" t="s">
        <v>540</v>
      </c>
      <c r="F129" s="85">
        <v>150000</v>
      </c>
      <c r="G129" s="29">
        <v>117</v>
      </c>
      <c r="H129" s="29" t="s">
        <v>306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44819</v>
      </c>
      <c r="B130" s="29">
        <v>543597</v>
      </c>
      <c r="C130" s="28" t="s">
        <v>1206</v>
      </c>
      <c r="D130" s="28" t="s">
        <v>1210</v>
      </c>
      <c r="E130" s="28" t="s">
        <v>541</v>
      </c>
      <c r="F130" s="85">
        <v>280000</v>
      </c>
      <c r="G130" s="29">
        <v>113.53</v>
      </c>
      <c r="H130" s="29" t="s">
        <v>306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44819</v>
      </c>
      <c r="B131" s="29">
        <v>543597</v>
      </c>
      <c r="C131" s="28" t="s">
        <v>1206</v>
      </c>
      <c r="D131" s="28" t="s">
        <v>866</v>
      </c>
      <c r="E131" s="28" t="s">
        <v>540</v>
      </c>
      <c r="F131" s="85">
        <v>250000</v>
      </c>
      <c r="G131" s="29">
        <v>111.92</v>
      </c>
      <c r="H131" s="29" t="s">
        <v>306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44819</v>
      </c>
      <c r="B132" s="29">
        <v>540252</v>
      </c>
      <c r="C132" s="28" t="s">
        <v>1211</v>
      </c>
      <c r="D132" s="28" t="s">
        <v>1085</v>
      </c>
      <c r="E132" s="28" t="s">
        <v>540</v>
      </c>
      <c r="F132" s="85">
        <v>331389</v>
      </c>
      <c r="G132" s="29">
        <v>34.82</v>
      </c>
      <c r="H132" s="29" t="s">
        <v>306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44819</v>
      </c>
      <c r="B133" s="29">
        <v>540252</v>
      </c>
      <c r="C133" s="28" t="s">
        <v>1211</v>
      </c>
      <c r="D133" s="28" t="s">
        <v>1085</v>
      </c>
      <c r="E133" s="28" t="s">
        <v>541</v>
      </c>
      <c r="F133" s="85">
        <v>113550</v>
      </c>
      <c r="G133" s="29">
        <v>34.270000000000003</v>
      </c>
      <c r="H133" s="29" t="s">
        <v>306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44819</v>
      </c>
      <c r="B134" s="29">
        <v>524661</v>
      </c>
      <c r="C134" s="28" t="s">
        <v>1212</v>
      </c>
      <c r="D134" s="28" t="s">
        <v>1213</v>
      </c>
      <c r="E134" s="28" t="s">
        <v>541</v>
      </c>
      <c r="F134" s="85">
        <v>970500</v>
      </c>
      <c r="G134" s="29">
        <v>8.4</v>
      </c>
      <c r="H134" s="29" t="s">
        <v>306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44819</v>
      </c>
      <c r="B135" s="29">
        <v>524661</v>
      </c>
      <c r="C135" s="28" t="s">
        <v>1212</v>
      </c>
      <c r="D135" s="28" t="s">
        <v>1214</v>
      </c>
      <c r="E135" s="28" t="s">
        <v>540</v>
      </c>
      <c r="F135" s="85">
        <v>99000</v>
      </c>
      <c r="G135" s="29">
        <v>8.4</v>
      </c>
      <c r="H135" s="29" t="s">
        <v>306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44819</v>
      </c>
      <c r="B136" s="29">
        <v>524661</v>
      </c>
      <c r="C136" s="28" t="s">
        <v>1212</v>
      </c>
      <c r="D136" s="28" t="s">
        <v>1215</v>
      </c>
      <c r="E136" s="28" t="s">
        <v>540</v>
      </c>
      <c r="F136" s="85">
        <v>250000</v>
      </c>
      <c r="G136" s="29">
        <v>8.4</v>
      </c>
      <c r="H136" s="29" t="s">
        <v>306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44819</v>
      </c>
      <c r="B137" s="29">
        <v>524661</v>
      </c>
      <c r="C137" s="28" t="s">
        <v>1212</v>
      </c>
      <c r="D137" s="28" t="s">
        <v>1216</v>
      </c>
      <c r="E137" s="28" t="s">
        <v>540</v>
      </c>
      <c r="F137" s="85">
        <v>250000</v>
      </c>
      <c r="G137" s="29">
        <v>8.4</v>
      </c>
      <c r="H137" s="29" t="s">
        <v>306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44819</v>
      </c>
      <c r="B138" s="29">
        <v>524661</v>
      </c>
      <c r="C138" s="28" t="s">
        <v>1212</v>
      </c>
      <c r="D138" s="28" t="s">
        <v>1217</v>
      </c>
      <c r="E138" s="28" t="s">
        <v>540</v>
      </c>
      <c r="F138" s="85">
        <v>289998</v>
      </c>
      <c r="G138" s="29">
        <v>8.4</v>
      </c>
      <c r="H138" s="29" t="s">
        <v>306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44819</v>
      </c>
      <c r="B139" s="29">
        <v>524661</v>
      </c>
      <c r="C139" s="28" t="s">
        <v>1212</v>
      </c>
      <c r="D139" s="28" t="s">
        <v>1218</v>
      </c>
      <c r="E139" s="28" t="s">
        <v>540</v>
      </c>
      <c r="F139" s="85">
        <v>70000</v>
      </c>
      <c r="G139" s="29">
        <v>8.4</v>
      </c>
      <c r="H139" s="29" t="s">
        <v>306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44819</v>
      </c>
      <c r="B140" s="29">
        <v>524661</v>
      </c>
      <c r="C140" s="28" t="s">
        <v>1212</v>
      </c>
      <c r="D140" s="28" t="s">
        <v>1219</v>
      </c>
      <c r="E140" s="28" t="s">
        <v>541</v>
      </c>
      <c r="F140" s="85">
        <v>11926</v>
      </c>
      <c r="G140" s="29">
        <v>8.4</v>
      </c>
      <c r="H140" s="29" t="s">
        <v>306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44819</v>
      </c>
      <c r="B141" s="29">
        <v>524661</v>
      </c>
      <c r="C141" s="28" t="s">
        <v>1212</v>
      </c>
      <c r="D141" s="28" t="s">
        <v>1219</v>
      </c>
      <c r="E141" s="28" t="s">
        <v>540</v>
      </c>
      <c r="F141" s="85">
        <v>80340</v>
      </c>
      <c r="G141" s="29">
        <v>8.43</v>
      </c>
      <c r="H141" s="29" t="s">
        <v>306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44819</v>
      </c>
      <c r="B142" s="29" t="s">
        <v>1040</v>
      </c>
      <c r="C142" s="28" t="s">
        <v>1041</v>
      </c>
      <c r="D142" s="28" t="s">
        <v>1220</v>
      </c>
      <c r="E142" s="28" t="s">
        <v>540</v>
      </c>
      <c r="F142" s="85">
        <v>100791</v>
      </c>
      <c r="G142" s="29">
        <v>41.28</v>
      </c>
      <c r="H142" s="29" t="s">
        <v>816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44819</v>
      </c>
      <c r="B143" s="29" t="s">
        <v>1040</v>
      </c>
      <c r="C143" s="28" t="s">
        <v>1041</v>
      </c>
      <c r="D143" s="28" t="s">
        <v>1042</v>
      </c>
      <c r="E143" s="28" t="s">
        <v>540</v>
      </c>
      <c r="F143" s="85">
        <v>84214</v>
      </c>
      <c r="G143" s="29">
        <v>41.2</v>
      </c>
      <c r="H143" s="29" t="s">
        <v>816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44819</v>
      </c>
      <c r="B144" s="29" t="s">
        <v>1040</v>
      </c>
      <c r="C144" s="28" t="s">
        <v>1041</v>
      </c>
      <c r="D144" s="28" t="s">
        <v>924</v>
      </c>
      <c r="E144" s="28" t="s">
        <v>540</v>
      </c>
      <c r="F144" s="85">
        <v>144400</v>
      </c>
      <c r="G144" s="29">
        <v>41.1</v>
      </c>
      <c r="H144" s="29" t="s">
        <v>816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44819</v>
      </c>
      <c r="B145" s="29" t="s">
        <v>1090</v>
      </c>
      <c r="C145" s="28" t="s">
        <v>1091</v>
      </c>
      <c r="D145" s="28" t="s">
        <v>1077</v>
      </c>
      <c r="E145" s="28" t="s">
        <v>540</v>
      </c>
      <c r="F145" s="85">
        <v>12000</v>
      </c>
      <c r="G145" s="29">
        <v>61.8</v>
      </c>
      <c r="H145" s="29" t="s">
        <v>816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44819</v>
      </c>
      <c r="B146" s="29" t="s">
        <v>1090</v>
      </c>
      <c r="C146" s="28" t="s">
        <v>1091</v>
      </c>
      <c r="D146" s="28" t="s">
        <v>1221</v>
      </c>
      <c r="E146" s="28" t="s">
        <v>540</v>
      </c>
      <c r="F146" s="85">
        <v>60000</v>
      </c>
      <c r="G146" s="29">
        <v>61.8</v>
      </c>
      <c r="H146" s="29" t="s">
        <v>816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44819</v>
      </c>
      <c r="B147" s="29" t="s">
        <v>1090</v>
      </c>
      <c r="C147" s="28" t="s">
        <v>1091</v>
      </c>
      <c r="D147" s="28" t="s">
        <v>1046</v>
      </c>
      <c r="E147" s="28" t="s">
        <v>540</v>
      </c>
      <c r="F147" s="85">
        <v>24000</v>
      </c>
      <c r="G147" s="29">
        <v>61.8</v>
      </c>
      <c r="H147" s="29" t="s">
        <v>816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44819</v>
      </c>
      <c r="B148" s="29" t="s">
        <v>1222</v>
      </c>
      <c r="C148" s="28" t="s">
        <v>1223</v>
      </c>
      <c r="D148" s="28" t="s">
        <v>1224</v>
      </c>
      <c r="E148" s="28" t="s">
        <v>540</v>
      </c>
      <c r="F148" s="85">
        <v>385000</v>
      </c>
      <c r="G148" s="29">
        <v>7.26</v>
      </c>
      <c r="H148" s="29" t="s">
        <v>816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44819</v>
      </c>
      <c r="B149" s="29" t="s">
        <v>1225</v>
      </c>
      <c r="C149" s="28" t="s">
        <v>1226</v>
      </c>
      <c r="D149" s="28" t="s">
        <v>1095</v>
      </c>
      <c r="E149" s="28" t="s">
        <v>540</v>
      </c>
      <c r="F149" s="85">
        <v>523673</v>
      </c>
      <c r="G149" s="29">
        <v>39.75</v>
      </c>
      <c r="H149" s="29" t="s">
        <v>816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44819</v>
      </c>
      <c r="B150" s="29" t="s">
        <v>1227</v>
      </c>
      <c r="C150" s="28" t="s">
        <v>1228</v>
      </c>
      <c r="D150" s="28" t="s">
        <v>1229</v>
      </c>
      <c r="E150" s="28" t="s">
        <v>540</v>
      </c>
      <c r="F150" s="85">
        <v>3204</v>
      </c>
      <c r="G150" s="29">
        <v>145.07</v>
      </c>
      <c r="H150" s="29" t="s">
        <v>816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44819</v>
      </c>
      <c r="B151" s="29" t="s">
        <v>673</v>
      </c>
      <c r="C151" s="28" t="s">
        <v>1230</v>
      </c>
      <c r="D151" s="28" t="s">
        <v>1231</v>
      </c>
      <c r="E151" s="28" t="s">
        <v>540</v>
      </c>
      <c r="F151" s="85">
        <v>92526</v>
      </c>
      <c r="G151" s="29">
        <v>1696.61</v>
      </c>
      <c r="H151" s="29" t="s">
        <v>816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44819</v>
      </c>
      <c r="B152" s="29" t="s">
        <v>1043</v>
      </c>
      <c r="C152" s="28" t="s">
        <v>1044</v>
      </c>
      <c r="D152" s="28" t="s">
        <v>1232</v>
      </c>
      <c r="E152" s="28" t="s">
        <v>540</v>
      </c>
      <c r="F152" s="85">
        <v>1000000</v>
      </c>
      <c r="G152" s="29">
        <v>13.25</v>
      </c>
      <c r="H152" s="29" t="s">
        <v>816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44819</v>
      </c>
      <c r="B153" s="29" t="s">
        <v>1043</v>
      </c>
      <c r="C153" s="28" t="s">
        <v>1044</v>
      </c>
      <c r="D153" s="28" t="s">
        <v>1045</v>
      </c>
      <c r="E153" s="28" t="s">
        <v>540</v>
      </c>
      <c r="F153" s="85">
        <v>1079670</v>
      </c>
      <c r="G153" s="29">
        <v>12.88</v>
      </c>
      <c r="H153" s="29" t="s">
        <v>816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44819</v>
      </c>
      <c r="B154" s="29" t="s">
        <v>1233</v>
      </c>
      <c r="C154" s="28" t="s">
        <v>1234</v>
      </c>
      <c r="D154" s="28" t="s">
        <v>1221</v>
      </c>
      <c r="E154" s="28" t="s">
        <v>540</v>
      </c>
      <c r="F154" s="85">
        <v>1400000</v>
      </c>
      <c r="G154" s="29">
        <v>3.55</v>
      </c>
      <c r="H154" s="29" t="s">
        <v>816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44819</v>
      </c>
      <c r="B155" s="29" t="s">
        <v>1235</v>
      </c>
      <c r="C155" s="28" t="s">
        <v>1236</v>
      </c>
      <c r="D155" s="28" t="s">
        <v>1094</v>
      </c>
      <c r="E155" s="28" t="s">
        <v>540</v>
      </c>
      <c r="F155" s="85">
        <v>96041</v>
      </c>
      <c r="G155" s="29">
        <v>98.24</v>
      </c>
      <c r="H155" s="29" t="s">
        <v>816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44819</v>
      </c>
      <c r="B156" s="29" t="s">
        <v>1235</v>
      </c>
      <c r="C156" s="28" t="s">
        <v>1236</v>
      </c>
      <c r="D156" s="28" t="s">
        <v>1237</v>
      </c>
      <c r="E156" s="28" t="s">
        <v>540</v>
      </c>
      <c r="F156" s="85">
        <v>55165</v>
      </c>
      <c r="G156" s="29">
        <v>96.16</v>
      </c>
      <c r="H156" s="29" t="s">
        <v>816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44819</v>
      </c>
      <c r="B157" s="29" t="s">
        <v>1238</v>
      </c>
      <c r="C157" s="28" t="s">
        <v>1239</v>
      </c>
      <c r="D157" s="28" t="s">
        <v>1240</v>
      </c>
      <c r="E157" s="28" t="s">
        <v>540</v>
      </c>
      <c r="F157" s="85">
        <v>57167</v>
      </c>
      <c r="G157" s="29">
        <v>225.7</v>
      </c>
      <c r="H157" s="29" t="s">
        <v>816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44819</v>
      </c>
      <c r="B158" s="29" t="s">
        <v>1241</v>
      </c>
      <c r="C158" s="28" t="s">
        <v>1242</v>
      </c>
      <c r="D158" s="28" t="s">
        <v>1095</v>
      </c>
      <c r="E158" s="28" t="s">
        <v>540</v>
      </c>
      <c r="F158" s="85">
        <v>1604478</v>
      </c>
      <c r="G158" s="29">
        <v>8.75</v>
      </c>
      <c r="H158" s="29" t="s">
        <v>816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44819</v>
      </c>
      <c r="B159" s="29" t="s">
        <v>1243</v>
      </c>
      <c r="C159" s="28" t="s">
        <v>1244</v>
      </c>
      <c r="D159" s="28" t="s">
        <v>1245</v>
      </c>
      <c r="E159" s="28" t="s">
        <v>540</v>
      </c>
      <c r="F159" s="85">
        <v>94675</v>
      </c>
      <c r="G159" s="29">
        <v>79.3</v>
      </c>
      <c r="H159" s="29" t="s">
        <v>816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44819</v>
      </c>
      <c r="B160" s="29" t="s">
        <v>1246</v>
      </c>
      <c r="C160" s="28" t="s">
        <v>1247</v>
      </c>
      <c r="D160" s="28" t="s">
        <v>1240</v>
      </c>
      <c r="E160" s="28" t="s">
        <v>540</v>
      </c>
      <c r="F160" s="85">
        <v>48000</v>
      </c>
      <c r="G160" s="29">
        <v>136.18</v>
      </c>
      <c r="H160" s="29" t="s">
        <v>816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44819</v>
      </c>
      <c r="B161" s="29" t="s">
        <v>1006</v>
      </c>
      <c r="C161" s="28" t="s">
        <v>1007</v>
      </c>
      <c r="D161" s="28" t="s">
        <v>1248</v>
      </c>
      <c r="E161" s="28" t="s">
        <v>540</v>
      </c>
      <c r="F161" s="85">
        <v>95000</v>
      </c>
      <c r="G161" s="29">
        <v>252.41</v>
      </c>
      <c r="H161" s="29" t="s">
        <v>816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44819</v>
      </c>
      <c r="B162" s="29" t="s">
        <v>1006</v>
      </c>
      <c r="C162" s="28" t="s">
        <v>1007</v>
      </c>
      <c r="D162" s="28" t="s">
        <v>869</v>
      </c>
      <c r="E162" s="28" t="s">
        <v>540</v>
      </c>
      <c r="F162" s="85">
        <v>112716</v>
      </c>
      <c r="G162" s="29">
        <v>244.04</v>
      </c>
      <c r="H162" s="29" t="s">
        <v>816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44819</v>
      </c>
      <c r="B163" s="29" t="s">
        <v>1006</v>
      </c>
      <c r="C163" s="28" t="s">
        <v>1007</v>
      </c>
      <c r="D163" s="28" t="s">
        <v>866</v>
      </c>
      <c r="E163" s="28" t="s">
        <v>540</v>
      </c>
      <c r="F163" s="85">
        <v>99735</v>
      </c>
      <c r="G163" s="29">
        <v>257.45</v>
      </c>
      <c r="H163" s="29" t="s">
        <v>816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44819</v>
      </c>
      <c r="B164" s="29" t="s">
        <v>1249</v>
      </c>
      <c r="C164" s="28" t="s">
        <v>1250</v>
      </c>
      <c r="D164" s="28" t="s">
        <v>1251</v>
      </c>
      <c r="E164" s="28" t="s">
        <v>540</v>
      </c>
      <c r="F164" s="85">
        <v>75000</v>
      </c>
      <c r="G164" s="29">
        <v>11.59</v>
      </c>
      <c r="H164" s="29" t="s">
        <v>816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44819</v>
      </c>
      <c r="B165" s="29" t="s">
        <v>1098</v>
      </c>
      <c r="C165" s="28" t="s">
        <v>1099</v>
      </c>
      <c r="D165" s="28" t="s">
        <v>1045</v>
      </c>
      <c r="E165" s="28" t="s">
        <v>540</v>
      </c>
      <c r="F165" s="85">
        <v>1006947</v>
      </c>
      <c r="G165" s="29">
        <v>75.08</v>
      </c>
      <c r="H165" s="29" t="s">
        <v>816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44819</v>
      </c>
      <c r="B166" s="29" t="s">
        <v>1252</v>
      </c>
      <c r="C166" s="28" t="s">
        <v>1253</v>
      </c>
      <c r="D166" s="28" t="s">
        <v>1254</v>
      </c>
      <c r="E166" s="28" t="s">
        <v>540</v>
      </c>
      <c r="F166" s="85">
        <v>130000</v>
      </c>
      <c r="G166" s="29">
        <v>44.82</v>
      </c>
      <c r="H166" s="29" t="s">
        <v>816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44819</v>
      </c>
      <c r="B167" s="29" t="s">
        <v>904</v>
      </c>
      <c r="C167" s="28" t="s">
        <v>905</v>
      </c>
      <c r="D167" s="28" t="s">
        <v>869</v>
      </c>
      <c r="E167" s="28" t="s">
        <v>540</v>
      </c>
      <c r="F167" s="85">
        <v>144528</v>
      </c>
      <c r="G167" s="29">
        <v>1185.52</v>
      </c>
      <c r="H167" s="29" t="s">
        <v>816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44819</v>
      </c>
      <c r="B168" s="29" t="s">
        <v>904</v>
      </c>
      <c r="C168" s="28" t="s">
        <v>905</v>
      </c>
      <c r="D168" s="28" t="s">
        <v>1093</v>
      </c>
      <c r="E168" s="28" t="s">
        <v>540</v>
      </c>
      <c r="F168" s="85">
        <v>71282</v>
      </c>
      <c r="G168" s="29">
        <v>1182.32</v>
      </c>
      <c r="H168" s="29" t="s">
        <v>816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44819</v>
      </c>
      <c r="B169" s="29" t="s">
        <v>904</v>
      </c>
      <c r="C169" s="28" t="s">
        <v>905</v>
      </c>
      <c r="D169" s="28" t="s">
        <v>1092</v>
      </c>
      <c r="E169" s="28" t="s">
        <v>540</v>
      </c>
      <c r="F169" s="85">
        <v>97228</v>
      </c>
      <c r="G169" s="29">
        <v>1181.6199999999999</v>
      </c>
      <c r="H169" s="29" t="s">
        <v>816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44819</v>
      </c>
      <c r="B170" s="29" t="s">
        <v>1255</v>
      </c>
      <c r="C170" s="28" t="s">
        <v>1256</v>
      </c>
      <c r="D170" s="28" t="s">
        <v>1257</v>
      </c>
      <c r="E170" s="28" t="s">
        <v>540</v>
      </c>
      <c r="F170" s="85">
        <v>991250</v>
      </c>
      <c r="G170" s="29">
        <v>250</v>
      </c>
      <c r="H170" s="29" t="s">
        <v>816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44819</v>
      </c>
      <c r="B171" s="29" t="s">
        <v>1258</v>
      </c>
      <c r="C171" s="28" t="s">
        <v>1259</v>
      </c>
      <c r="D171" s="28" t="s">
        <v>962</v>
      </c>
      <c r="E171" s="28" t="s">
        <v>540</v>
      </c>
      <c r="F171" s="85">
        <v>11747588</v>
      </c>
      <c r="G171" s="29">
        <v>10.26</v>
      </c>
      <c r="H171" s="29" t="s">
        <v>816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44819</v>
      </c>
      <c r="B172" s="29" t="s">
        <v>1258</v>
      </c>
      <c r="C172" s="28" t="s">
        <v>1259</v>
      </c>
      <c r="D172" s="28" t="s">
        <v>1221</v>
      </c>
      <c r="E172" s="28" t="s">
        <v>540</v>
      </c>
      <c r="F172" s="85">
        <v>23677719</v>
      </c>
      <c r="G172" s="29">
        <v>10.4</v>
      </c>
      <c r="H172" s="29" t="s">
        <v>816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44819</v>
      </c>
      <c r="B173" s="29" t="s">
        <v>1258</v>
      </c>
      <c r="C173" s="28" t="s">
        <v>1259</v>
      </c>
      <c r="D173" s="28" t="s">
        <v>1260</v>
      </c>
      <c r="E173" s="28" t="s">
        <v>540</v>
      </c>
      <c r="F173" s="85">
        <v>18417096</v>
      </c>
      <c r="G173" s="29">
        <v>10.11</v>
      </c>
      <c r="H173" s="29" t="s">
        <v>816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44819</v>
      </c>
      <c r="B174" s="29" t="s">
        <v>1258</v>
      </c>
      <c r="C174" s="28" t="s">
        <v>1259</v>
      </c>
      <c r="D174" s="28" t="s">
        <v>866</v>
      </c>
      <c r="E174" s="28" t="s">
        <v>540</v>
      </c>
      <c r="F174" s="85">
        <v>10822170</v>
      </c>
      <c r="G174" s="29">
        <v>10.29</v>
      </c>
      <c r="H174" s="29" t="s">
        <v>816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44819</v>
      </c>
      <c r="B175" s="29" t="s">
        <v>1258</v>
      </c>
      <c r="C175" s="28" t="s">
        <v>1259</v>
      </c>
      <c r="D175" s="28" t="s">
        <v>1046</v>
      </c>
      <c r="E175" s="28" t="s">
        <v>540</v>
      </c>
      <c r="F175" s="85">
        <v>9459718</v>
      </c>
      <c r="G175" s="29">
        <v>10.220000000000001</v>
      </c>
      <c r="H175" s="29" t="s">
        <v>816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44819</v>
      </c>
      <c r="B176" s="29" t="s">
        <v>1261</v>
      </c>
      <c r="C176" s="28" t="s">
        <v>1262</v>
      </c>
      <c r="D176" s="28" t="s">
        <v>962</v>
      </c>
      <c r="E176" s="28" t="s">
        <v>540</v>
      </c>
      <c r="F176" s="85">
        <v>138400</v>
      </c>
      <c r="G176" s="29">
        <v>151.47999999999999</v>
      </c>
      <c r="H176" s="29" t="s">
        <v>816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44819</v>
      </c>
      <c r="B177" s="29" t="s">
        <v>1263</v>
      </c>
      <c r="C177" s="28" t="s">
        <v>1264</v>
      </c>
      <c r="D177" s="28" t="s">
        <v>1095</v>
      </c>
      <c r="E177" s="28" t="s">
        <v>540</v>
      </c>
      <c r="F177" s="85">
        <v>389275</v>
      </c>
      <c r="G177" s="29">
        <v>88.39</v>
      </c>
      <c r="H177" s="29" t="s">
        <v>816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44819</v>
      </c>
      <c r="B178" s="29" t="s">
        <v>1265</v>
      </c>
      <c r="C178" s="28" t="s">
        <v>1266</v>
      </c>
      <c r="D178" s="28" t="s">
        <v>962</v>
      </c>
      <c r="E178" s="28" t="s">
        <v>540</v>
      </c>
      <c r="F178" s="85">
        <v>81667</v>
      </c>
      <c r="G178" s="29">
        <v>123.96</v>
      </c>
      <c r="H178" s="29" t="s">
        <v>816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44819</v>
      </c>
      <c r="B179" s="29" t="s">
        <v>1040</v>
      </c>
      <c r="C179" s="28" t="s">
        <v>1041</v>
      </c>
      <c r="D179" s="28" t="s">
        <v>1220</v>
      </c>
      <c r="E179" s="28" t="s">
        <v>541</v>
      </c>
      <c r="F179" s="85">
        <v>86201</v>
      </c>
      <c r="G179" s="29">
        <v>41.17</v>
      </c>
      <c r="H179" s="29" t="s">
        <v>816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44819</v>
      </c>
      <c r="B180" s="29" t="s">
        <v>1040</v>
      </c>
      <c r="C180" s="28" t="s">
        <v>1041</v>
      </c>
      <c r="D180" s="28" t="s">
        <v>1042</v>
      </c>
      <c r="E180" s="28" t="s">
        <v>541</v>
      </c>
      <c r="F180" s="85">
        <v>84214</v>
      </c>
      <c r="G180" s="29">
        <v>41.39</v>
      </c>
      <c r="H180" s="29" t="s">
        <v>816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44819</v>
      </c>
      <c r="B181" s="29" t="s">
        <v>1040</v>
      </c>
      <c r="C181" s="28" t="s">
        <v>1041</v>
      </c>
      <c r="D181" s="28" t="s">
        <v>924</v>
      </c>
      <c r="E181" s="28" t="s">
        <v>541</v>
      </c>
      <c r="F181" s="85">
        <v>114602</v>
      </c>
      <c r="G181" s="29">
        <v>41.15</v>
      </c>
      <c r="H181" s="29" t="s">
        <v>816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44819</v>
      </c>
      <c r="B182" s="29" t="s">
        <v>1090</v>
      </c>
      <c r="C182" s="28" t="s">
        <v>1091</v>
      </c>
      <c r="D182" s="28" t="s">
        <v>1046</v>
      </c>
      <c r="E182" s="28" t="s">
        <v>541</v>
      </c>
      <c r="F182" s="85">
        <v>76000</v>
      </c>
      <c r="G182" s="29">
        <v>60.87</v>
      </c>
      <c r="H182" s="29" t="s">
        <v>816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44819</v>
      </c>
      <c r="B183" s="29" t="s">
        <v>1090</v>
      </c>
      <c r="C183" s="28" t="s">
        <v>1091</v>
      </c>
      <c r="D183" s="28" t="s">
        <v>1221</v>
      </c>
      <c r="E183" s="28" t="s">
        <v>541</v>
      </c>
      <c r="F183" s="85">
        <v>56000</v>
      </c>
      <c r="G183" s="29">
        <v>61.8</v>
      </c>
      <c r="H183" s="29" t="s">
        <v>816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44819</v>
      </c>
      <c r="B184" s="29" t="s">
        <v>1090</v>
      </c>
      <c r="C184" s="28" t="s">
        <v>1091</v>
      </c>
      <c r="D184" s="28" t="s">
        <v>1082</v>
      </c>
      <c r="E184" s="28" t="s">
        <v>541</v>
      </c>
      <c r="F184" s="85">
        <v>60000</v>
      </c>
      <c r="G184" s="29">
        <v>61.8</v>
      </c>
      <c r="H184" s="29" t="s">
        <v>816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44819</v>
      </c>
      <c r="B185" s="29" t="s">
        <v>1090</v>
      </c>
      <c r="C185" s="28" t="s">
        <v>1091</v>
      </c>
      <c r="D185" s="28" t="s">
        <v>1077</v>
      </c>
      <c r="E185" s="28" t="s">
        <v>541</v>
      </c>
      <c r="F185" s="85">
        <v>44000</v>
      </c>
      <c r="G185" s="29">
        <v>61.8</v>
      </c>
      <c r="H185" s="29" t="s">
        <v>816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44819</v>
      </c>
      <c r="B186" s="29" t="s">
        <v>1222</v>
      </c>
      <c r="C186" s="28" t="s">
        <v>1223</v>
      </c>
      <c r="D186" s="28" t="s">
        <v>1267</v>
      </c>
      <c r="E186" s="28" t="s">
        <v>541</v>
      </c>
      <c r="F186" s="85">
        <v>500000</v>
      </c>
      <c r="G186" s="29">
        <v>7.05</v>
      </c>
      <c r="H186" s="29" t="s">
        <v>816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44819</v>
      </c>
      <c r="B187" s="29" t="s">
        <v>1225</v>
      </c>
      <c r="C187" s="28" t="s">
        <v>1226</v>
      </c>
      <c r="D187" s="28" t="s">
        <v>1095</v>
      </c>
      <c r="E187" s="28" t="s">
        <v>541</v>
      </c>
      <c r="F187" s="85">
        <v>523673</v>
      </c>
      <c r="G187" s="29">
        <v>40.03</v>
      </c>
      <c r="H187" s="29" t="s">
        <v>816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44819</v>
      </c>
      <c r="B188" s="29" t="s">
        <v>1227</v>
      </c>
      <c r="C188" s="28" t="s">
        <v>1228</v>
      </c>
      <c r="D188" s="28" t="s">
        <v>1268</v>
      </c>
      <c r="E188" s="28" t="s">
        <v>541</v>
      </c>
      <c r="F188" s="85">
        <v>3871</v>
      </c>
      <c r="G188" s="29">
        <v>145</v>
      </c>
      <c r="H188" s="29" t="s">
        <v>816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44819</v>
      </c>
      <c r="B189" s="29" t="s">
        <v>673</v>
      </c>
      <c r="C189" s="28" t="s">
        <v>1230</v>
      </c>
      <c r="D189" s="28" t="s">
        <v>1231</v>
      </c>
      <c r="E189" s="28" t="s">
        <v>541</v>
      </c>
      <c r="F189" s="85">
        <v>37052</v>
      </c>
      <c r="G189" s="29">
        <v>1743.26</v>
      </c>
      <c r="H189" s="29" t="s">
        <v>816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44819</v>
      </c>
      <c r="B190" s="29" t="s">
        <v>1043</v>
      </c>
      <c r="C190" s="28" t="s">
        <v>1044</v>
      </c>
      <c r="D190" s="28" t="s">
        <v>1232</v>
      </c>
      <c r="E190" s="28" t="s">
        <v>541</v>
      </c>
      <c r="F190" s="85">
        <v>350000</v>
      </c>
      <c r="G190" s="29">
        <v>12.39</v>
      </c>
      <c r="H190" s="29" t="s">
        <v>816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44819</v>
      </c>
      <c r="B191" s="29" t="s">
        <v>1043</v>
      </c>
      <c r="C191" s="28" t="s">
        <v>1044</v>
      </c>
      <c r="D191" s="28" t="s">
        <v>1045</v>
      </c>
      <c r="E191" s="28" t="s">
        <v>541</v>
      </c>
      <c r="F191" s="85">
        <v>1053950</v>
      </c>
      <c r="G191" s="29">
        <v>13.11</v>
      </c>
      <c r="H191" s="29" t="s">
        <v>816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44819</v>
      </c>
      <c r="B192" s="29" t="s">
        <v>1235</v>
      </c>
      <c r="C192" s="28" t="s">
        <v>1236</v>
      </c>
      <c r="D192" s="28" t="s">
        <v>1269</v>
      </c>
      <c r="E192" s="28" t="s">
        <v>541</v>
      </c>
      <c r="F192" s="85">
        <v>58000</v>
      </c>
      <c r="G192" s="29">
        <v>104.15</v>
      </c>
      <c r="H192" s="29" t="s">
        <v>816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>
        <v>44819</v>
      </c>
      <c r="B193" s="29" t="s">
        <v>1235</v>
      </c>
      <c r="C193" s="28" t="s">
        <v>1236</v>
      </c>
      <c r="D193" s="28" t="s">
        <v>1094</v>
      </c>
      <c r="E193" s="28" t="s">
        <v>541</v>
      </c>
      <c r="F193" s="85">
        <v>96041</v>
      </c>
      <c r="G193" s="29">
        <v>98.26</v>
      </c>
      <c r="H193" s="29" t="s">
        <v>816</v>
      </c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>
        <v>44819</v>
      </c>
      <c r="B194" s="29" t="s">
        <v>1235</v>
      </c>
      <c r="C194" s="28" t="s">
        <v>1236</v>
      </c>
      <c r="D194" s="28" t="s">
        <v>1237</v>
      </c>
      <c r="E194" s="28" t="s">
        <v>541</v>
      </c>
      <c r="F194" s="85">
        <v>55165</v>
      </c>
      <c r="G194" s="29">
        <v>97.16</v>
      </c>
      <c r="H194" s="29" t="s">
        <v>816</v>
      </c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>
        <v>44819</v>
      </c>
      <c r="B195" s="29" t="s">
        <v>1238</v>
      </c>
      <c r="C195" s="28" t="s">
        <v>1239</v>
      </c>
      <c r="D195" s="28" t="s">
        <v>1240</v>
      </c>
      <c r="E195" s="28" t="s">
        <v>541</v>
      </c>
      <c r="F195" s="85">
        <v>52167</v>
      </c>
      <c r="G195" s="29">
        <v>231.32</v>
      </c>
      <c r="H195" s="29" t="s">
        <v>816</v>
      </c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>
        <v>44819</v>
      </c>
      <c r="B196" s="29" t="s">
        <v>1241</v>
      </c>
      <c r="C196" s="28" t="s">
        <v>1242</v>
      </c>
      <c r="D196" s="28" t="s">
        <v>1095</v>
      </c>
      <c r="E196" s="28" t="s">
        <v>541</v>
      </c>
      <c r="F196" s="85">
        <v>1604478</v>
      </c>
      <c r="G196" s="29">
        <v>9.15</v>
      </c>
      <c r="H196" s="29" t="s">
        <v>816</v>
      </c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>
        <v>44819</v>
      </c>
      <c r="B197" s="29" t="s">
        <v>1243</v>
      </c>
      <c r="C197" s="28" t="s">
        <v>1244</v>
      </c>
      <c r="D197" s="28" t="s">
        <v>1245</v>
      </c>
      <c r="E197" s="28" t="s">
        <v>541</v>
      </c>
      <c r="F197" s="85">
        <v>83050</v>
      </c>
      <c r="G197" s="29">
        <v>78.09</v>
      </c>
      <c r="H197" s="29" t="s">
        <v>816</v>
      </c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>
        <v>44819</v>
      </c>
      <c r="B198" s="29" t="s">
        <v>1096</v>
      </c>
      <c r="C198" s="28" t="s">
        <v>1097</v>
      </c>
      <c r="D198" s="28" t="s">
        <v>866</v>
      </c>
      <c r="E198" s="28" t="s">
        <v>541</v>
      </c>
      <c r="F198" s="85">
        <v>76000</v>
      </c>
      <c r="G198" s="29">
        <v>56.75</v>
      </c>
      <c r="H198" s="29" t="s">
        <v>816</v>
      </c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>
        <v>44819</v>
      </c>
      <c r="B199" s="29" t="s">
        <v>1246</v>
      </c>
      <c r="C199" s="28" t="s">
        <v>1247</v>
      </c>
      <c r="D199" s="28" t="s">
        <v>1240</v>
      </c>
      <c r="E199" s="28" t="s">
        <v>541</v>
      </c>
      <c r="F199" s="85">
        <v>33000</v>
      </c>
      <c r="G199" s="29">
        <v>137.88</v>
      </c>
      <c r="H199" s="29" t="s">
        <v>816</v>
      </c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>
        <v>44819</v>
      </c>
      <c r="B200" s="29" t="s">
        <v>1006</v>
      </c>
      <c r="C200" s="28" t="s">
        <v>1007</v>
      </c>
      <c r="D200" s="28" t="s">
        <v>869</v>
      </c>
      <c r="E200" s="28" t="s">
        <v>541</v>
      </c>
      <c r="F200" s="85">
        <v>112716</v>
      </c>
      <c r="G200" s="29">
        <v>244.66</v>
      </c>
      <c r="H200" s="29" t="s">
        <v>816</v>
      </c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>
        <v>44819</v>
      </c>
      <c r="B201" s="29" t="s">
        <v>1006</v>
      </c>
      <c r="C201" s="28" t="s">
        <v>1007</v>
      </c>
      <c r="D201" s="28" t="s">
        <v>866</v>
      </c>
      <c r="E201" s="28" t="s">
        <v>541</v>
      </c>
      <c r="F201" s="85">
        <v>99735</v>
      </c>
      <c r="G201" s="29">
        <v>260.17</v>
      </c>
      <c r="H201" s="29" t="s">
        <v>816</v>
      </c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>
        <v>44819</v>
      </c>
      <c r="B202" s="29" t="s">
        <v>1249</v>
      </c>
      <c r="C202" s="28" t="s">
        <v>1250</v>
      </c>
      <c r="D202" s="28" t="s">
        <v>1270</v>
      </c>
      <c r="E202" s="28" t="s">
        <v>541</v>
      </c>
      <c r="F202" s="85">
        <v>733596</v>
      </c>
      <c r="G202" s="29">
        <v>11.71</v>
      </c>
      <c r="H202" s="29" t="s">
        <v>816</v>
      </c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>
        <v>44819</v>
      </c>
      <c r="B203" s="29" t="s">
        <v>1249</v>
      </c>
      <c r="C203" s="28" t="s">
        <v>1250</v>
      </c>
      <c r="D203" s="28" t="s">
        <v>1251</v>
      </c>
      <c r="E203" s="28" t="s">
        <v>541</v>
      </c>
      <c r="F203" s="85">
        <v>162393</v>
      </c>
      <c r="G203" s="29">
        <v>11.78</v>
      </c>
      <c r="H203" s="29" t="s">
        <v>816</v>
      </c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>
        <v>44819</v>
      </c>
      <c r="B204" s="29" t="s">
        <v>1098</v>
      </c>
      <c r="C204" s="28" t="s">
        <v>1099</v>
      </c>
      <c r="D204" s="28" t="s">
        <v>1045</v>
      </c>
      <c r="E204" s="28" t="s">
        <v>541</v>
      </c>
      <c r="F204" s="85">
        <v>746947</v>
      </c>
      <c r="G204" s="29">
        <v>74.84</v>
      </c>
      <c r="H204" s="29" t="s">
        <v>816</v>
      </c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>
        <v>44819</v>
      </c>
      <c r="B205" s="29" t="s">
        <v>904</v>
      </c>
      <c r="C205" s="28" t="s">
        <v>905</v>
      </c>
      <c r="D205" s="28" t="s">
        <v>869</v>
      </c>
      <c r="E205" s="28" t="s">
        <v>541</v>
      </c>
      <c r="F205" s="85">
        <v>144528</v>
      </c>
      <c r="G205" s="29">
        <v>1185.23</v>
      </c>
      <c r="H205" s="29" t="s">
        <v>816</v>
      </c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>
        <v>44819</v>
      </c>
      <c r="B206" s="29" t="s">
        <v>904</v>
      </c>
      <c r="C206" s="28" t="s">
        <v>905</v>
      </c>
      <c r="D206" s="28" t="s">
        <v>1093</v>
      </c>
      <c r="E206" s="28" t="s">
        <v>541</v>
      </c>
      <c r="F206" s="85">
        <v>76676</v>
      </c>
      <c r="G206" s="29">
        <v>1184.23</v>
      </c>
      <c r="H206" s="29" t="s">
        <v>816</v>
      </c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>
        <v>44819</v>
      </c>
      <c r="B207" s="29" t="s">
        <v>904</v>
      </c>
      <c r="C207" s="28" t="s">
        <v>905</v>
      </c>
      <c r="D207" s="28" t="s">
        <v>1092</v>
      </c>
      <c r="E207" s="28" t="s">
        <v>541</v>
      </c>
      <c r="F207" s="85">
        <v>100649</v>
      </c>
      <c r="G207" s="29">
        <v>1184.31</v>
      </c>
      <c r="H207" s="29" t="s">
        <v>816</v>
      </c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>
        <v>44819</v>
      </c>
      <c r="B208" s="29" t="s">
        <v>1255</v>
      </c>
      <c r="C208" s="28" t="s">
        <v>1256</v>
      </c>
      <c r="D208" s="28" t="s">
        <v>1271</v>
      </c>
      <c r="E208" s="28" t="s">
        <v>541</v>
      </c>
      <c r="F208" s="85">
        <v>51250</v>
      </c>
      <c r="G208" s="29">
        <v>250</v>
      </c>
      <c r="H208" s="29" t="s">
        <v>816</v>
      </c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>
        <v>44819</v>
      </c>
      <c r="B209" s="29" t="s">
        <v>1255</v>
      </c>
      <c r="C209" s="28" t="s">
        <v>1256</v>
      </c>
      <c r="D209" s="28" t="s">
        <v>1272</v>
      </c>
      <c r="E209" s="28" t="s">
        <v>541</v>
      </c>
      <c r="F209" s="85">
        <v>50000</v>
      </c>
      <c r="G209" s="29">
        <v>250</v>
      </c>
      <c r="H209" s="29" t="s">
        <v>816</v>
      </c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>
        <v>44819</v>
      </c>
      <c r="B210" s="29" t="s">
        <v>1255</v>
      </c>
      <c r="C210" s="28" t="s">
        <v>1256</v>
      </c>
      <c r="D210" s="28" t="s">
        <v>1273</v>
      </c>
      <c r="E210" s="28" t="s">
        <v>541</v>
      </c>
      <c r="F210" s="85">
        <v>41250</v>
      </c>
      <c r="G210" s="29">
        <v>250</v>
      </c>
      <c r="H210" s="29" t="s">
        <v>816</v>
      </c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>
        <v>44819</v>
      </c>
      <c r="B211" s="29" t="s">
        <v>1255</v>
      </c>
      <c r="C211" s="28" t="s">
        <v>1256</v>
      </c>
      <c r="D211" s="28" t="s">
        <v>1274</v>
      </c>
      <c r="E211" s="28" t="s">
        <v>541</v>
      </c>
      <c r="F211" s="85">
        <v>110000</v>
      </c>
      <c r="G211" s="29">
        <v>250</v>
      </c>
      <c r="H211" s="29" t="s">
        <v>816</v>
      </c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>
        <v>44819</v>
      </c>
      <c r="B212" s="29" t="s">
        <v>1255</v>
      </c>
      <c r="C212" s="28" t="s">
        <v>1256</v>
      </c>
      <c r="D212" s="28" t="s">
        <v>1275</v>
      </c>
      <c r="E212" s="28" t="s">
        <v>541</v>
      </c>
      <c r="F212" s="85">
        <v>50000</v>
      </c>
      <c r="G212" s="29">
        <v>250</v>
      </c>
      <c r="H212" s="29" t="s">
        <v>816</v>
      </c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>
        <v>44819</v>
      </c>
      <c r="B213" s="29" t="s">
        <v>1255</v>
      </c>
      <c r="C213" s="28" t="s">
        <v>1256</v>
      </c>
      <c r="D213" s="28" t="s">
        <v>1276</v>
      </c>
      <c r="E213" s="28" t="s">
        <v>541</v>
      </c>
      <c r="F213" s="85">
        <v>56250</v>
      </c>
      <c r="G213" s="29">
        <v>250</v>
      </c>
      <c r="H213" s="29" t="s">
        <v>816</v>
      </c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>
        <v>44819</v>
      </c>
      <c r="B214" s="29" t="s">
        <v>1255</v>
      </c>
      <c r="C214" s="28" t="s">
        <v>1256</v>
      </c>
      <c r="D214" s="28" t="s">
        <v>979</v>
      </c>
      <c r="E214" s="28" t="s">
        <v>541</v>
      </c>
      <c r="F214" s="85">
        <v>472500</v>
      </c>
      <c r="G214" s="29">
        <v>250</v>
      </c>
      <c r="H214" s="29" t="s">
        <v>816</v>
      </c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>
        <v>44819</v>
      </c>
      <c r="B215" s="29" t="s">
        <v>1258</v>
      </c>
      <c r="C215" s="28" t="s">
        <v>1259</v>
      </c>
      <c r="D215" s="28" t="s">
        <v>1221</v>
      </c>
      <c r="E215" s="28" t="s">
        <v>541</v>
      </c>
      <c r="F215" s="85">
        <v>16177728</v>
      </c>
      <c r="G215" s="29">
        <v>10.39</v>
      </c>
      <c r="H215" s="29" t="s">
        <v>816</v>
      </c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>
        <v>44819</v>
      </c>
      <c r="B216" s="29" t="s">
        <v>1258</v>
      </c>
      <c r="C216" s="28" t="s">
        <v>1259</v>
      </c>
      <c r="D216" s="28" t="s">
        <v>1260</v>
      </c>
      <c r="E216" s="28" t="s">
        <v>541</v>
      </c>
      <c r="F216" s="85">
        <v>17202628</v>
      </c>
      <c r="G216" s="29">
        <v>10.119999999999999</v>
      </c>
      <c r="H216" s="29" t="s">
        <v>816</v>
      </c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>
        <v>44819</v>
      </c>
      <c r="B217" s="29" t="s">
        <v>1258</v>
      </c>
      <c r="C217" s="28" t="s">
        <v>1259</v>
      </c>
      <c r="D217" s="28" t="s">
        <v>962</v>
      </c>
      <c r="E217" s="28" t="s">
        <v>541</v>
      </c>
      <c r="F217" s="85">
        <v>11622182</v>
      </c>
      <c r="G217" s="29">
        <v>10.25</v>
      </c>
      <c r="H217" s="29" t="s">
        <v>816</v>
      </c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>
        <v>44819</v>
      </c>
      <c r="B218" s="29" t="s">
        <v>1258</v>
      </c>
      <c r="C218" s="28" t="s">
        <v>1259</v>
      </c>
      <c r="D218" s="28" t="s">
        <v>1046</v>
      </c>
      <c r="E218" s="28" t="s">
        <v>541</v>
      </c>
      <c r="F218" s="85">
        <v>12859717</v>
      </c>
      <c r="G218" s="29">
        <v>10.27</v>
      </c>
      <c r="H218" s="29" t="s">
        <v>816</v>
      </c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>
        <v>44819</v>
      </c>
      <c r="B219" s="29" t="s">
        <v>1258</v>
      </c>
      <c r="C219" s="28" t="s">
        <v>1259</v>
      </c>
      <c r="D219" s="28" t="s">
        <v>866</v>
      </c>
      <c r="E219" s="28" t="s">
        <v>541</v>
      </c>
      <c r="F219" s="85">
        <v>7104108</v>
      </c>
      <c r="G219" s="29">
        <v>10.4</v>
      </c>
      <c r="H219" s="29" t="s">
        <v>816</v>
      </c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>
        <v>44819</v>
      </c>
      <c r="B220" s="29" t="s">
        <v>1261</v>
      </c>
      <c r="C220" s="28" t="s">
        <v>1262</v>
      </c>
      <c r="D220" s="28" t="s">
        <v>962</v>
      </c>
      <c r="E220" s="28" t="s">
        <v>541</v>
      </c>
      <c r="F220" s="85">
        <v>143400</v>
      </c>
      <c r="G220" s="29">
        <v>153.44</v>
      </c>
      <c r="H220" s="29" t="s">
        <v>816</v>
      </c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>
        <v>44819</v>
      </c>
      <c r="B221" s="29" t="s">
        <v>1263</v>
      </c>
      <c r="C221" s="28" t="s">
        <v>1264</v>
      </c>
      <c r="D221" s="28" t="s">
        <v>1095</v>
      </c>
      <c r="E221" s="28" t="s">
        <v>541</v>
      </c>
      <c r="F221" s="85">
        <v>389275</v>
      </c>
      <c r="G221" s="29">
        <v>92.18</v>
      </c>
      <c r="H221" s="29" t="s">
        <v>816</v>
      </c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>
        <v>44819</v>
      </c>
      <c r="B222" s="29" t="s">
        <v>1265</v>
      </c>
      <c r="C222" s="28" t="s">
        <v>1266</v>
      </c>
      <c r="D222" s="28" t="s">
        <v>962</v>
      </c>
      <c r="E222" s="28" t="s">
        <v>541</v>
      </c>
      <c r="F222" s="85">
        <v>61667</v>
      </c>
      <c r="G222" s="29">
        <v>129.29</v>
      </c>
      <c r="H222" s="29" t="s">
        <v>816</v>
      </c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03"/>
  <sheetViews>
    <sheetView topLeftCell="A10" zoomScale="85" zoomScaleNormal="85" workbookViewId="0">
      <selection activeCell="B26" sqref="B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44820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38">
        <v>1</v>
      </c>
      <c r="B10" s="339">
        <v>44785</v>
      </c>
      <c r="C10" s="340"/>
      <c r="D10" s="341" t="s">
        <v>69</v>
      </c>
      <c r="E10" s="342" t="s">
        <v>557</v>
      </c>
      <c r="F10" s="338">
        <v>1905</v>
      </c>
      <c r="G10" s="338">
        <v>1750</v>
      </c>
      <c r="H10" s="338">
        <v>1982.5</v>
      </c>
      <c r="I10" s="343" t="s">
        <v>867</v>
      </c>
      <c r="J10" s="344" t="s">
        <v>868</v>
      </c>
      <c r="K10" s="344">
        <f t="shared" ref="K10:K11" si="0">H10-F10</f>
        <v>77.5</v>
      </c>
      <c r="L10" s="345">
        <f t="shared" ref="L10:L11" si="1">(F10*-0.7)/100</f>
        <v>-13.335000000000001</v>
      </c>
      <c r="M10" s="346">
        <f t="shared" ref="M10:M11" si="2">(K10+L10)/F10</f>
        <v>3.3682414698162723E-2</v>
      </c>
      <c r="N10" s="347" t="s">
        <v>555</v>
      </c>
      <c r="O10" s="348">
        <v>44789</v>
      </c>
      <c r="P10" s="347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8">
        <v>2</v>
      </c>
      <c r="B11" s="297">
        <v>44792</v>
      </c>
      <c r="C11" s="394"/>
      <c r="D11" s="395" t="s">
        <v>259</v>
      </c>
      <c r="E11" s="396" t="s">
        <v>557</v>
      </c>
      <c r="F11" s="298">
        <v>246.5</v>
      </c>
      <c r="G11" s="298">
        <v>229</v>
      </c>
      <c r="H11" s="298">
        <v>261</v>
      </c>
      <c r="I11" s="397" t="s">
        <v>870</v>
      </c>
      <c r="J11" s="301" t="s">
        <v>1014</v>
      </c>
      <c r="K11" s="421">
        <f t="shared" si="0"/>
        <v>14.5</v>
      </c>
      <c r="L11" s="422">
        <f t="shared" si="1"/>
        <v>-1.7254999999999998</v>
      </c>
      <c r="M11" s="423">
        <f t="shared" si="2"/>
        <v>5.1823529411764706E-2</v>
      </c>
      <c r="N11" s="424" t="s">
        <v>555</v>
      </c>
      <c r="O11" s="425">
        <v>44817</v>
      </c>
      <c r="P11" s="424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20">
        <v>3</v>
      </c>
      <c r="B12" s="389">
        <v>44795</v>
      </c>
      <c r="C12" s="390"/>
      <c r="D12" s="391" t="s">
        <v>519</v>
      </c>
      <c r="E12" s="392" t="s">
        <v>557</v>
      </c>
      <c r="F12" s="320">
        <v>327.5</v>
      </c>
      <c r="G12" s="320">
        <v>298</v>
      </c>
      <c r="H12" s="320">
        <v>353</v>
      </c>
      <c r="I12" s="393" t="s">
        <v>871</v>
      </c>
      <c r="J12" s="301" t="s">
        <v>1073</v>
      </c>
      <c r="K12" s="301">
        <f t="shared" ref="K12" si="3">H12-F12</f>
        <v>25.5</v>
      </c>
      <c r="L12" s="381">
        <f t="shared" ref="L12" si="4">(F12*-0.7)/100</f>
        <v>-2.2924999999999995</v>
      </c>
      <c r="M12" s="382">
        <f t="shared" ref="M12" si="5">(K12+L12)/F12</f>
        <v>7.0862595419847324E-2</v>
      </c>
      <c r="N12" s="301" t="s">
        <v>555</v>
      </c>
      <c r="O12" s="383">
        <v>44818</v>
      </c>
      <c r="P12" s="301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34">
        <v>4</v>
      </c>
      <c r="B13" s="335">
        <v>44795</v>
      </c>
      <c r="C13" s="316"/>
      <c r="D13" s="317" t="s">
        <v>872</v>
      </c>
      <c r="E13" s="318" t="s">
        <v>557</v>
      </c>
      <c r="F13" s="334" t="s">
        <v>873</v>
      </c>
      <c r="G13" s="334">
        <v>2480</v>
      </c>
      <c r="H13" s="334"/>
      <c r="I13" s="319" t="s">
        <v>874</v>
      </c>
      <c r="J13" s="357" t="s">
        <v>558</v>
      </c>
      <c r="K13" s="357"/>
      <c r="L13" s="310"/>
      <c r="M13" s="311"/>
      <c r="N13" s="357"/>
      <c r="O13" s="312"/>
      <c r="P13" s="357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8">
        <v>5</v>
      </c>
      <c r="B14" s="297">
        <v>44796</v>
      </c>
      <c r="C14" s="394"/>
      <c r="D14" s="395" t="s">
        <v>129</v>
      </c>
      <c r="E14" s="396" t="s">
        <v>557</v>
      </c>
      <c r="F14" s="298">
        <v>405</v>
      </c>
      <c r="G14" s="298">
        <v>375</v>
      </c>
      <c r="H14" s="298">
        <v>428.5</v>
      </c>
      <c r="I14" s="397" t="s">
        <v>876</v>
      </c>
      <c r="J14" s="301" t="s">
        <v>921</v>
      </c>
      <c r="K14" s="301">
        <f t="shared" ref="K14:K15" si="6">H14-F14</f>
        <v>23.5</v>
      </c>
      <c r="L14" s="381">
        <f t="shared" ref="L14:L15" si="7">(F14*-0.7)/100</f>
        <v>-2.835</v>
      </c>
      <c r="M14" s="382">
        <f t="shared" ref="M14:M15" si="8">(K14+L14)/F14</f>
        <v>5.102469135802469E-2</v>
      </c>
      <c r="N14" s="301" t="s">
        <v>555</v>
      </c>
      <c r="O14" s="383">
        <v>44806</v>
      </c>
      <c r="P14" s="301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63">
        <v>6</v>
      </c>
      <c r="B15" s="453">
        <v>44799</v>
      </c>
      <c r="C15" s="364"/>
      <c r="D15" s="365" t="s">
        <v>340</v>
      </c>
      <c r="E15" s="366" t="s">
        <v>557</v>
      </c>
      <c r="F15" s="363">
        <v>212</v>
      </c>
      <c r="G15" s="363">
        <v>199</v>
      </c>
      <c r="H15" s="363">
        <v>222</v>
      </c>
      <c r="I15" s="367" t="s">
        <v>906</v>
      </c>
      <c r="J15" s="359" t="s">
        <v>1115</v>
      </c>
      <c r="K15" s="359">
        <f t="shared" si="6"/>
        <v>10</v>
      </c>
      <c r="L15" s="360">
        <f t="shared" si="7"/>
        <v>-1.4839999999999998</v>
      </c>
      <c r="M15" s="361">
        <f t="shared" si="8"/>
        <v>4.0169811320754714E-2</v>
      </c>
      <c r="N15" s="359" t="s">
        <v>555</v>
      </c>
      <c r="O15" s="362">
        <v>44819</v>
      </c>
      <c r="P15" s="359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20">
        <v>7</v>
      </c>
      <c r="B16" s="389">
        <v>44802</v>
      </c>
      <c r="C16" s="390"/>
      <c r="D16" s="391" t="s">
        <v>356</v>
      </c>
      <c r="E16" s="392" t="s">
        <v>557</v>
      </c>
      <c r="F16" s="320">
        <v>1650</v>
      </c>
      <c r="G16" s="320">
        <v>1540</v>
      </c>
      <c r="H16" s="320">
        <v>1775</v>
      </c>
      <c r="I16" s="393" t="s">
        <v>883</v>
      </c>
      <c r="J16" s="301" t="s">
        <v>925</v>
      </c>
      <c r="K16" s="301">
        <f t="shared" ref="K16" si="9">H16-F16</f>
        <v>125</v>
      </c>
      <c r="L16" s="381">
        <f t="shared" ref="L16" si="10">(F16*-0.7)/100</f>
        <v>-11.55</v>
      </c>
      <c r="M16" s="382">
        <f t="shared" ref="M16" si="11">(K16+L16)/F16</f>
        <v>6.8757575757575753E-2</v>
      </c>
      <c r="N16" s="301" t="s">
        <v>555</v>
      </c>
      <c r="O16" s="383">
        <v>44806</v>
      </c>
      <c r="P16" s="301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98">
        <v>8</v>
      </c>
      <c r="B17" s="399">
        <v>44802</v>
      </c>
      <c r="C17" s="400"/>
      <c r="D17" s="401" t="s">
        <v>394</v>
      </c>
      <c r="E17" s="402" t="s">
        <v>557</v>
      </c>
      <c r="F17" s="398">
        <v>157</v>
      </c>
      <c r="G17" s="398">
        <v>149.5</v>
      </c>
      <c r="H17" s="398">
        <v>158.5</v>
      </c>
      <c r="I17" s="403" t="s">
        <v>884</v>
      </c>
      <c r="J17" s="404" t="s">
        <v>926</v>
      </c>
      <c r="K17" s="404">
        <f t="shared" ref="K17" si="12">H17-F17</f>
        <v>1.5</v>
      </c>
      <c r="L17" s="405">
        <f t="shared" ref="L17" si="13">(F17*-0.7)/100</f>
        <v>-1.099</v>
      </c>
      <c r="M17" s="406">
        <f t="shared" ref="M17" si="14">(K17+L17)/F17</f>
        <v>2.5541401273885354E-3</v>
      </c>
      <c r="N17" s="404" t="s">
        <v>676</v>
      </c>
      <c r="O17" s="407">
        <v>44809</v>
      </c>
      <c r="P17" s="404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20">
        <v>9</v>
      </c>
      <c r="B18" s="297">
        <v>44809</v>
      </c>
      <c r="C18" s="390"/>
      <c r="D18" s="391" t="s">
        <v>50</v>
      </c>
      <c r="E18" s="392" t="s">
        <v>557</v>
      </c>
      <c r="F18" s="320">
        <v>514</v>
      </c>
      <c r="G18" s="320">
        <v>480</v>
      </c>
      <c r="H18" s="320">
        <v>545</v>
      </c>
      <c r="I18" s="393" t="s">
        <v>931</v>
      </c>
      <c r="J18" s="301" t="s">
        <v>993</v>
      </c>
      <c r="K18" s="301">
        <f t="shared" ref="K18" si="15">H18-F18</f>
        <v>31</v>
      </c>
      <c r="L18" s="381">
        <f>(F18*-0.07)/100</f>
        <v>-0.35980000000000006</v>
      </c>
      <c r="M18" s="382">
        <f t="shared" ref="M18" si="16">(K18+L18)/F18</f>
        <v>5.9611284046692609E-2</v>
      </c>
      <c r="N18" s="301" t="s">
        <v>555</v>
      </c>
      <c r="O18" s="383">
        <v>44816</v>
      </c>
      <c r="P18" s="301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4">
        <v>10</v>
      </c>
      <c r="B19" s="335">
        <v>44810</v>
      </c>
      <c r="C19" s="316"/>
      <c r="D19" s="317" t="s">
        <v>88</v>
      </c>
      <c r="E19" s="318" t="s">
        <v>557</v>
      </c>
      <c r="F19" s="334" t="s">
        <v>944</v>
      </c>
      <c r="G19" s="334">
        <v>1535</v>
      </c>
      <c r="H19" s="334"/>
      <c r="I19" s="319" t="s">
        <v>945</v>
      </c>
      <c r="J19" s="357" t="s">
        <v>558</v>
      </c>
      <c r="K19" s="357"/>
      <c r="L19" s="310"/>
      <c r="M19" s="311"/>
      <c r="N19" s="357"/>
      <c r="O19" s="312"/>
      <c r="P19" s="357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20">
        <v>11</v>
      </c>
      <c r="B20" s="297">
        <v>44811</v>
      </c>
      <c r="C20" s="390"/>
      <c r="D20" s="391" t="s">
        <v>146</v>
      </c>
      <c r="E20" s="392" t="s">
        <v>557</v>
      </c>
      <c r="F20" s="320">
        <v>4415</v>
      </c>
      <c r="G20" s="320">
        <v>4140</v>
      </c>
      <c r="H20" s="320">
        <v>4677.5</v>
      </c>
      <c r="I20" s="393" t="s">
        <v>960</v>
      </c>
      <c r="J20" s="301" t="s">
        <v>975</v>
      </c>
      <c r="K20" s="301">
        <f t="shared" ref="K20" si="17">H20-F20</f>
        <v>262.5</v>
      </c>
      <c r="L20" s="381">
        <f t="shared" ref="L20" si="18">(F20*-0.7)/100</f>
        <v>-30.905000000000001</v>
      </c>
      <c r="M20" s="382">
        <f t="shared" ref="M20" si="19">(K20+L20)/F20</f>
        <v>5.2456398640996604E-2</v>
      </c>
      <c r="N20" s="301" t="s">
        <v>555</v>
      </c>
      <c r="O20" s="383">
        <v>44813</v>
      </c>
      <c r="P20" s="301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304">
        <v>12</v>
      </c>
      <c r="B21" s="369">
        <v>44812</v>
      </c>
      <c r="C21" s="316"/>
      <c r="D21" s="317" t="s">
        <v>347</v>
      </c>
      <c r="E21" s="318" t="s">
        <v>557</v>
      </c>
      <c r="F21" s="334" t="s">
        <v>971</v>
      </c>
      <c r="G21" s="334">
        <v>65</v>
      </c>
      <c r="H21" s="334"/>
      <c r="I21" s="319" t="s">
        <v>972</v>
      </c>
      <c r="J21" s="357" t="s">
        <v>558</v>
      </c>
      <c r="K21" s="357"/>
      <c r="L21" s="310"/>
      <c r="M21" s="311"/>
      <c r="N21" s="357"/>
      <c r="O21" s="312"/>
      <c r="P21" s="357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19">
        <v>13</v>
      </c>
      <c r="B22" s="420">
        <v>44816</v>
      </c>
      <c r="C22" s="364"/>
      <c r="D22" s="365" t="s">
        <v>356</v>
      </c>
      <c r="E22" s="366" t="s">
        <v>557</v>
      </c>
      <c r="F22" s="363">
        <v>1915</v>
      </c>
      <c r="G22" s="363">
        <v>1800</v>
      </c>
      <c r="H22" s="363">
        <v>1995</v>
      </c>
      <c r="I22" s="367" t="s">
        <v>980</v>
      </c>
      <c r="J22" s="359" t="s">
        <v>1030</v>
      </c>
      <c r="K22" s="359">
        <f t="shared" ref="K22" si="20">H22-F22</f>
        <v>80</v>
      </c>
      <c r="L22" s="360">
        <f t="shared" ref="L22" si="21">(F22*-0.7)/100</f>
        <v>-13.404999999999999</v>
      </c>
      <c r="M22" s="361">
        <f t="shared" ref="M22" si="22">(K22+L22)/F22</f>
        <v>3.4775456919060053E-2</v>
      </c>
      <c r="N22" s="359" t="s">
        <v>555</v>
      </c>
      <c r="O22" s="362">
        <v>44817</v>
      </c>
      <c r="P22" s="359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304">
        <v>14</v>
      </c>
      <c r="B23" s="413">
        <v>44816</v>
      </c>
      <c r="C23" s="316"/>
      <c r="D23" s="317" t="s">
        <v>839</v>
      </c>
      <c r="E23" s="318" t="s">
        <v>557</v>
      </c>
      <c r="F23" s="334" t="s">
        <v>981</v>
      </c>
      <c r="G23" s="334">
        <v>1325</v>
      </c>
      <c r="H23" s="334"/>
      <c r="I23" s="319" t="s">
        <v>982</v>
      </c>
      <c r="J23" s="357" t="s">
        <v>558</v>
      </c>
      <c r="K23" s="357"/>
      <c r="L23" s="310"/>
      <c r="M23" s="311"/>
      <c r="N23" s="357"/>
      <c r="O23" s="312"/>
      <c r="P23" s="357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419">
        <v>15</v>
      </c>
      <c r="B24" s="420">
        <v>44816</v>
      </c>
      <c r="C24" s="364"/>
      <c r="D24" s="365" t="s">
        <v>377</v>
      </c>
      <c r="E24" s="366" t="s">
        <v>557</v>
      </c>
      <c r="F24" s="363">
        <v>191.5</v>
      </c>
      <c r="G24" s="363">
        <v>183</v>
      </c>
      <c r="H24" s="363">
        <v>201</v>
      </c>
      <c r="I24" s="367" t="s">
        <v>983</v>
      </c>
      <c r="J24" s="359" t="s">
        <v>1100</v>
      </c>
      <c r="K24" s="359">
        <f t="shared" ref="K24" si="23">H24-F24</f>
        <v>9.5</v>
      </c>
      <c r="L24" s="360">
        <f t="shared" ref="L24" si="24">(F24*-0.7)/100</f>
        <v>-1.3404999999999998</v>
      </c>
      <c r="M24" s="361">
        <f t="shared" ref="M24" si="25">(K24+L24)/F24</f>
        <v>4.2608355091383811E-2</v>
      </c>
      <c r="N24" s="359" t="s">
        <v>555</v>
      </c>
      <c r="O24" s="362">
        <v>44819</v>
      </c>
      <c r="P24" s="359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419">
        <v>16</v>
      </c>
      <c r="B25" s="420">
        <v>44819</v>
      </c>
      <c r="C25" s="364"/>
      <c r="D25" s="365" t="s">
        <v>519</v>
      </c>
      <c r="E25" s="366" t="s">
        <v>557</v>
      </c>
      <c r="F25" s="363">
        <v>342.5</v>
      </c>
      <c r="G25" s="363">
        <v>318</v>
      </c>
      <c r="H25" s="363">
        <v>355</v>
      </c>
      <c r="I25" s="367" t="s">
        <v>1112</v>
      </c>
      <c r="J25" s="359" t="s">
        <v>1113</v>
      </c>
      <c r="K25" s="359">
        <f t="shared" ref="K25" si="26">H25-F25</f>
        <v>12.5</v>
      </c>
      <c r="L25" s="360">
        <f>(F25*-0.07)/100</f>
        <v>-0.23975000000000002</v>
      </c>
      <c r="M25" s="361">
        <f t="shared" ref="M25" si="27">(K25+L25)/F25</f>
        <v>3.5796350364963501E-2</v>
      </c>
      <c r="N25" s="359" t="s">
        <v>555</v>
      </c>
      <c r="O25" s="362">
        <v>44819</v>
      </c>
      <c r="P25" s="359"/>
      <c r="Q25" s="217"/>
      <c r="R25" s="217" t="s">
        <v>556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304"/>
      <c r="B26" s="418"/>
      <c r="C26" s="316"/>
      <c r="D26" s="317"/>
      <c r="E26" s="318"/>
      <c r="F26" s="334"/>
      <c r="G26" s="334"/>
      <c r="H26" s="334"/>
      <c r="I26" s="319"/>
      <c r="J26" s="357"/>
      <c r="K26" s="357"/>
      <c r="L26" s="310"/>
      <c r="M26" s="311"/>
      <c r="N26" s="357"/>
      <c r="O26" s="312"/>
      <c r="P26" s="35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ht="13.9" customHeight="1">
      <c r="A27" s="308"/>
      <c r="B27" s="305"/>
      <c r="C27" s="316"/>
      <c r="D27" s="317"/>
      <c r="E27" s="318"/>
      <c r="F27" s="308"/>
      <c r="G27" s="308"/>
      <c r="H27" s="308"/>
      <c r="I27" s="319"/>
      <c r="J27" s="309"/>
      <c r="K27" s="309"/>
      <c r="L27" s="310"/>
      <c r="M27" s="311"/>
      <c r="N27" s="309"/>
      <c r="O27" s="312"/>
      <c r="P27" s="310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ht="14.25" customHeight="1">
      <c r="A28" s="97"/>
      <c r="B28" s="98"/>
      <c r="C28" s="99"/>
      <c r="D28" s="100"/>
      <c r="E28" s="101"/>
      <c r="F28" s="101"/>
      <c r="H28" s="101"/>
      <c r="I28" s="102"/>
      <c r="J28" s="103"/>
      <c r="K28" s="103"/>
      <c r="L28" s="104"/>
      <c r="M28" s="105"/>
      <c r="N28" s="106"/>
      <c r="O28" s="107"/>
      <c r="P28" s="108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ht="14.25" customHeight="1">
      <c r="A29" s="97"/>
      <c r="B29" s="98"/>
      <c r="C29" s="99"/>
      <c r="D29" s="100"/>
      <c r="E29" s="101"/>
      <c r="F29" s="101"/>
      <c r="G29" s="97"/>
      <c r="H29" s="101"/>
      <c r="I29" s="102"/>
      <c r="J29" s="103"/>
      <c r="K29" s="103"/>
      <c r="L29" s="104"/>
      <c r="M29" s="105"/>
      <c r="N29" s="106"/>
      <c r="O29" s="107"/>
      <c r="P29" s="108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 t="s">
        <v>559</v>
      </c>
      <c r="B30" s="110"/>
      <c r="C30" s="111"/>
      <c r="D30" s="112"/>
      <c r="E30" s="113"/>
      <c r="F30" s="113"/>
      <c r="G30" s="113"/>
      <c r="H30" s="113"/>
      <c r="I30" s="113"/>
      <c r="J30" s="114"/>
      <c r="K30" s="113"/>
      <c r="L30" s="115"/>
      <c r="M30" s="54"/>
      <c r="N30" s="114"/>
      <c r="O30" s="11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16" t="s">
        <v>560</v>
      </c>
      <c r="B31" s="109"/>
      <c r="C31" s="109"/>
      <c r="D31" s="109"/>
      <c r="E31" s="41"/>
      <c r="F31" s="117" t="s">
        <v>561</v>
      </c>
      <c r="G31" s="6"/>
      <c r="H31" s="6"/>
      <c r="I31" s="6"/>
      <c r="J31" s="118"/>
      <c r="K31" s="119"/>
      <c r="L31" s="119"/>
      <c r="M31" s="120"/>
      <c r="N31" s="1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562</v>
      </c>
      <c r="B32" s="109"/>
      <c r="C32" s="109"/>
      <c r="D32" s="109" t="s">
        <v>815</v>
      </c>
      <c r="E32" s="6"/>
      <c r="F32" s="117" t="s">
        <v>563</v>
      </c>
      <c r="G32" s="6"/>
      <c r="H32" s="6"/>
      <c r="I32" s="6"/>
      <c r="J32" s="118"/>
      <c r="K32" s="119"/>
      <c r="L32" s="119"/>
      <c r="M32" s="120"/>
      <c r="N32" s="1"/>
      <c r="O32" s="12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/>
      <c r="B33" s="109"/>
      <c r="C33" s="109"/>
      <c r="D33" s="109"/>
      <c r="E33" s="6"/>
      <c r="F33" s="6"/>
      <c r="G33" s="6"/>
      <c r="H33" s="6"/>
      <c r="I33" s="6"/>
      <c r="J33" s="122"/>
      <c r="K33" s="119"/>
      <c r="L33" s="119"/>
      <c r="M33" s="6"/>
      <c r="N33" s="123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24" t="s">
        <v>564</v>
      </c>
      <c r="C34" s="124"/>
      <c r="D34" s="124"/>
      <c r="E34" s="124"/>
      <c r="F34" s="125"/>
      <c r="G34" s="6"/>
      <c r="H34" s="6"/>
      <c r="I34" s="126"/>
      <c r="J34" s="127"/>
      <c r="K34" s="128"/>
      <c r="L34" s="127"/>
      <c r="M34" s="6"/>
      <c r="N34" s="1"/>
      <c r="O34" s="1"/>
      <c r="P34" s="1"/>
      <c r="R34" s="54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3" t="s">
        <v>16</v>
      </c>
      <c r="B35" s="94" t="s">
        <v>532</v>
      </c>
      <c r="C35" s="96"/>
      <c r="D35" s="95" t="s">
        <v>543</v>
      </c>
      <c r="E35" s="94" t="s">
        <v>544</v>
      </c>
      <c r="F35" s="94" t="s">
        <v>545</v>
      </c>
      <c r="G35" s="94" t="s">
        <v>565</v>
      </c>
      <c r="H35" s="94" t="s">
        <v>547</v>
      </c>
      <c r="I35" s="94" t="s">
        <v>548</v>
      </c>
      <c r="J35" s="94" t="s">
        <v>549</v>
      </c>
      <c r="K35" s="94" t="s">
        <v>566</v>
      </c>
      <c r="L35" s="130" t="s">
        <v>551</v>
      </c>
      <c r="M35" s="96" t="s">
        <v>552</v>
      </c>
      <c r="N35" s="93" t="s">
        <v>553</v>
      </c>
      <c r="O35" s="258" t="s">
        <v>554</v>
      </c>
      <c r="P35" s="41"/>
      <c r="Q35" s="1"/>
      <c r="R35" s="255"/>
      <c r="S35" s="255"/>
      <c r="T35" s="255"/>
      <c r="U35" s="249"/>
      <c r="V35" s="249"/>
      <c r="W35" s="249"/>
      <c r="X35" s="249"/>
      <c r="Y35" s="249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s="322" customFormat="1" ht="15" customHeight="1">
      <c r="A36" s="378">
        <v>1</v>
      </c>
      <c r="B36" s="297">
        <v>44796</v>
      </c>
      <c r="C36" s="379"/>
      <c r="D36" s="380" t="s">
        <v>131</v>
      </c>
      <c r="E36" s="298" t="s">
        <v>557</v>
      </c>
      <c r="F36" s="298">
        <v>2005</v>
      </c>
      <c r="G36" s="298">
        <v>1940</v>
      </c>
      <c r="H36" s="298">
        <v>2060</v>
      </c>
      <c r="I36" s="298" t="s">
        <v>875</v>
      </c>
      <c r="J36" s="301" t="s">
        <v>693</v>
      </c>
      <c r="K36" s="301">
        <f t="shared" ref="K36" si="28">H36-F36</f>
        <v>55</v>
      </c>
      <c r="L36" s="381">
        <f t="shared" ref="L36" si="29">(F36*-0.7)/100</f>
        <v>-14.035</v>
      </c>
      <c r="M36" s="382">
        <f t="shared" ref="M36" si="30">(K36+L36)/F36</f>
        <v>2.0431421446384043E-2</v>
      </c>
      <c r="N36" s="301" t="s">
        <v>555</v>
      </c>
      <c r="O36" s="383">
        <v>44806</v>
      </c>
      <c r="P36" s="41"/>
      <c r="Q36" s="256"/>
      <c r="R36" s="257" t="s">
        <v>556</v>
      </c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313"/>
      <c r="AJ36" s="314"/>
      <c r="AK36" s="321"/>
      <c r="AL36" s="321"/>
    </row>
    <row r="37" spans="1:38" s="322" customFormat="1" ht="13.5" customHeight="1">
      <c r="A37" s="378">
        <v>2</v>
      </c>
      <c r="B37" s="384">
        <v>44799</v>
      </c>
      <c r="C37" s="379"/>
      <c r="D37" s="380" t="s">
        <v>154</v>
      </c>
      <c r="E37" s="298" t="s">
        <v>557</v>
      </c>
      <c r="F37" s="298">
        <v>810</v>
      </c>
      <c r="G37" s="298">
        <v>787</v>
      </c>
      <c r="H37" s="298">
        <v>829</v>
      </c>
      <c r="I37" s="298" t="s">
        <v>882</v>
      </c>
      <c r="J37" s="301" t="s">
        <v>907</v>
      </c>
      <c r="K37" s="301">
        <f t="shared" ref="K37" si="31">H37-F37</f>
        <v>19</v>
      </c>
      <c r="L37" s="381">
        <f t="shared" ref="L37" si="32">(F37*-0.7)/100</f>
        <v>-5.67</v>
      </c>
      <c r="M37" s="382">
        <f t="shared" ref="M37" si="33">(K37+L37)/F37</f>
        <v>1.6456790123456789E-2</v>
      </c>
      <c r="N37" s="301" t="s">
        <v>555</v>
      </c>
      <c r="O37" s="383">
        <v>44806</v>
      </c>
      <c r="P37" s="41"/>
      <c r="Q37" s="256"/>
      <c r="R37" s="257" t="s">
        <v>556</v>
      </c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313"/>
      <c r="AJ37" s="314"/>
      <c r="AK37" s="321"/>
      <c r="AL37" s="321"/>
    </row>
    <row r="38" spans="1:38" s="322" customFormat="1" ht="13.5" customHeight="1">
      <c r="A38" s="378">
        <v>3</v>
      </c>
      <c r="B38" s="384">
        <v>44803</v>
      </c>
      <c r="C38" s="379"/>
      <c r="D38" s="380" t="s">
        <v>87</v>
      </c>
      <c r="E38" s="298" t="s">
        <v>557</v>
      </c>
      <c r="F38" s="298">
        <v>3555</v>
      </c>
      <c r="G38" s="298">
        <v>3430</v>
      </c>
      <c r="H38" s="298">
        <v>3655</v>
      </c>
      <c r="I38" s="298" t="s">
        <v>887</v>
      </c>
      <c r="J38" s="301" t="s">
        <v>817</v>
      </c>
      <c r="K38" s="301">
        <f t="shared" ref="K38" si="34">H38-F38</f>
        <v>100</v>
      </c>
      <c r="L38" s="381">
        <f t="shared" ref="L38" si="35">(F38*-0.7)/100</f>
        <v>-24.885000000000002</v>
      </c>
      <c r="M38" s="382">
        <f t="shared" ref="M38" si="36">(K38+L38)/F38</f>
        <v>2.1129395218002812E-2</v>
      </c>
      <c r="N38" s="301" t="s">
        <v>555</v>
      </c>
      <c r="O38" s="383">
        <v>44816</v>
      </c>
      <c r="P38" s="41"/>
      <c r="Q38" s="256"/>
      <c r="R38" s="257" t="s">
        <v>556</v>
      </c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313"/>
      <c r="AJ38" s="314"/>
      <c r="AK38" s="321"/>
      <c r="AL38" s="321"/>
    </row>
    <row r="39" spans="1:38" s="322" customFormat="1" ht="13.5" customHeight="1">
      <c r="A39" s="304">
        <v>4</v>
      </c>
      <c r="B39" s="219">
        <v>44805</v>
      </c>
      <c r="C39" s="306"/>
      <c r="D39" s="307" t="s">
        <v>825</v>
      </c>
      <c r="E39" s="334" t="s">
        <v>557</v>
      </c>
      <c r="F39" s="334" t="s">
        <v>896</v>
      </c>
      <c r="G39" s="334">
        <v>367</v>
      </c>
      <c r="H39" s="334"/>
      <c r="I39" s="334" t="s">
        <v>897</v>
      </c>
      <c r="J39" s="252" t="s">
        <v>558</v>
      </c>
      <c r="K39" s="252"/>
      <c r="L39" s="253"/>
      <c r="M39" s="254"/>
      <c r="N39" s="252"/>
      <c r="O39" s="219"/>
      <c r="P39" s="41"/>
      <c r="Q39" s="256"/>
      <c r="R39" s="257" t="s">
        <v>827</v>
      </c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313"/>
      <c r="AJ39" s="314"/>
      <c r="AK39" s="321"/>
      <c r="AL39" s="321"/>
    </row>
    <row r="40" spans="1:38" s="322" customFormat="1" ht="13.5" customHeight="1">
      <c r="A40" s="409">
        <v>5</v>
      </c>
      <c r="B40" s="410">
        <v>44809</v>
      </c>
      <c r="C40" s="411"/>
      <c r="D40" s="412" t="s">
        <v>464</v>
      </c>
      <c r="E40" s="320" t="s">
        <v>557</v>
      </c>
      <c r="F40" s="320">
        <v>150</v>
      </c>
      <c r="G40" s="320">
        <v>145</v>
      </c>
      <c r="H40" s="320">
        <v>154.5</v>
      </c>
      <c r="I40" s="320" t="s">
        <v>936</v>
      </c>
      <c r="J40" s="301" t="s">
        <v>948</v>
      </c>
      <c r="K40" s="301">
        <f t="shared" ref="K40" si="37">H40-F40</f>
        <v>4.5</v>
      </c>
      <c r="L40" s="381">
        <f t="shared" ref="L40" si="38">(F40*-0.7)/100</f>
        <v>-1.05</v>
      </c>
      <c r="M40" s="382">
        <f t="shared" ref="M40" si="39">(K40+L40)/F40</f>
        <v>2.3E-2</v>
      </c>
      <c r="N40" s="301" t="s">
        <v>555</v>
      </c>
      <c r="O40" s="383">
        <v>44810</v>
      </c>
      <c r="P40" s="41"/>
      <c r="Q40" s="256"/>
      <c r="R40" s="257" t="s">
        <v>556</v>
      </c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313"/>
      <c r="AJ40" s="314"/>
      <c r="AK40" s="321"/>
      <c r="AL40" s="321"/>
    </row>
    <row r="41" spans="1:38" s="322" customFormat="1" ht="13.5" customHeight="1">
      <c r="A41" s="409">
        <v>6</v>
      </c>
      <c r="B41" s="410">
        <v>44810</v>
      </c>
      <c r="C41" s="411"/>
      <c r="D41" s="412" t="s">
        <v>66</v>
      </c>
      <c r="E41" s="320" t="s">
        <v>557</v>
      </c>
      <c r="F41" s="320">
        <v>1970</v>
      </c>
      <c r="G41" s="320">
        <v>1915</v>
      </c>
      <c r="H41" s="320">
        <v>2003</v>
      </c>
      <c r="I41" s="320" t="s">
        <v>941</v>
      </c>
      <c r="J41" s="301" t="s">
        <v>942</v>
      </c>
      <c r="K41" s="301">
        <f t="shared" ref="K41:K42" si="40">H41-F41</f>
        <v>33</v>
      </c>
      <c r="L41" s="381">
        <f>(F41*-0.07)/100</f>
        <v>-1.379</v>
      </c>
      <c r="M41" s="382">
        <f t="shared" ref="M41:M42" si="41">(K41+L41)/F41</f>
        <v>1.6051269035532993E-2</v>
      </c>
      <c r="N41" s="301" t="s">
        <v>555</v>
      </c>
      <c r="O41" s="383">
        <v>44810</v>
      </c>
      <c r="P41" s="41"/>
      <c r="Q41" s="256"/>
      <c r="R41" s="257" t="s">
        <v>556</v>
      </c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313"/>
      <c r="AJ41" s="314"/>
      <c r="AK41" s="321"/>
      <c r="AL41" s="321"/>
    </row>
    <row r="42" spans="1:38" s="322" customFormat="1" ht="13.5" customHeight="1">
      <c r="A42" s="409">
        <v>7</v>
      </c>
      <c r="B42" s="410">
        <v>44810</v>
      </c>
      <c r="C42" s="411"/>
      <c r="D42" s="412" t="s">
        <v>198</v>
      </c>
      <c r="E42" s="320" t="s">
        <v>557</v>
      </c>
      <c r="F42" s="320">
        <v>243</v>
      </c>
      <c r="G42" s="320">
        <v>237</v>
      </c>
      <c r="H42" s="320">
        <v>251</v>
      </c>
      <c r="I42" s="320" t="s">
        <v>943</v>
      </c>
      <c r="J42" s="301" t="s">
        <v>959</v>
      </c>
      <c r="K42" s="301">
        <f t="shared" si="40"/>
        <v>8</v>
      </c>
      <c r="L42" s="381">
        <f t="shared" ref="L42" si="42">(F42*-0.7)/100</f>
        <v>-1.7009999999999998</v>
      </c>
      <c r="M42" s="382">
        <f t="shared" si="41"/>
        <v>2.5921810699588477E-2</v>
      </c>
      <c r="N42" s="301" t="s">
        <v>555</v>
      </c>
      <c r="O42" s="383">
        <v>44810</v>
      </c>
      <c r="P42" s="41"/>
      <c r="Q42" s="256"/>
      <c r="R42" s="257" t="s">
        <v>556</v>
      </c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313"/>
      <c r="AJ42" s="314"/>
      <c r="AK42" s="321"/>
      <c r="AL42" s="321"/>
    </row>
    <row r="43" spans="1:38" s="322" customFormat="1" ht="13.5" customHeight="1">
      <c r="A43" s="304">
        <v>8</v>
      </c>
      <c r="B43" s="219">
        <v>44811</v>
      </c>
      <c r="C43" s="306"/>
      <c r="D43" s="307" t="s">
        <v>66</v>
      </c>
      <c r="E43" s="334" t="s">
        <v>557</v>
      </c>
      <c r="F43" s="334" t="s">
        <v>949</v>
      </c>
      <c r="G43" s="334">
        <v>1930</v>
      </c>
      <c r="H43" s="334"/>
      <c r="I43" s="334" t="s">
        <v>950</v>
      </c>
      <c r="J43" s="252" t="s">
        <v>558</v>
      </c>
      <c r="K43" s="252"/>
      <c r="L43" s="253"/>
      <c r="M43" s="254"/>
      <c r="N43" s="252"/>
      <c r="O43" s="275"/>
      <c r="P43" s="41"/>
      <c r="Q43" s="256"/>
      <c r="R43" s="257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313"/>
      <c r="AJ43" s="314"/>
      <c r="AK43" s="321"/>
      <c r="AL43" s="321"/>
    </row>
    <row r="44" spans="1:38" s="322" customFormat="1" ht="13.5" customHeight="1">
      <c r="A44" s="304">
        <v>9</v>
      </c>
      <c r="B44" s="219">
        <v>44813</v>
      </c>
      <c r="C44" s="306"/>
      <c r="D44" s="307" t="s">
        <v>198</v>
      </c>
      <c r="E44" s="334" t="s">
        <v>557</v>
      </c>
      <c r="F44" s="334" t="s">
        <v>978</v>
      </c>
      <c r="G44" s="334">
        <v>235</v>
      </c>
      <c r="H44" s="334"/>
      <c r="I44" s="334" t="s">
        <v>943</v>
      </c>
      <c r="J44" s="252" t="s">
        <v>558</v>
      </c>
      <c r="K44" s="252"/>
      <c r="L44" s="253"/>
      <c r="M44" s="254"/>
      <c r="N44" s="252"/>
      <c r="O44" s="275"/>
      <c r="P44" s="41"/>
      <c r="Q44" s="256"/>
      <c r="R44" s="257" t="s">
        <v>556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313"/>
      <c r="AJ44" s="314"/>
      <c r="AK44" s="321"/>
      <c r="AL44" s="321"/>
    </row>
    <row r="45" spans="1:38" s="322" customFormat="1" ht="13.5" customHeight="1">
      <c r="A45" s="409">
        <v>10</v>
      </c>
      <c r="B45" s="389">
        <v>44817</v>
      </c>
      <c r="C45" s="411"/>
      <c r="D45" s="412" t="s">
        <v>465</v>
      </c>
      <c r="E45" s="320" t="s">
        <v>557</v>
      </c>
      <c r="F45" s="320">
        <v>1025</v>
      </c>
      <c r="G45" s="320">
        <v>994</v>
      </c>
      <c r="H45" s="320">
        <v>1050</v>
      </c>
      <c r="I45" s="320" t="s">
        <v>1011</v>
      </c>
      <c r="J45" s="301" t="s">
        <v>576</v>
      </c>
      <c r="K45" s="301">
        <f t="shared" ref="K45" si="43">H45-F45</f>
        <v>25</v>
      </c>
      <c r="L45" s="381">
        <f>(F45*-0.07)/100</f>
        <v>-0.71750000000000003</v>
      </c>
      <c r="M45" s="382">
        <f t="shared" ref="M45" si="44">(K45+L45)/F45</f>
        <v>2.3690243902439023E-2</v>
      </c>
      <c r="N45" s="301" t="s">
        <v>555</v>
      </c>
      <c r="O45" s="383">
        <v>44817</v>
      </c>
      <c r="P45" s="41"/>
      <c r="Q45" s="256"/>
      <c r="R45" s="257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3"/>
      <c r="AJ45" s="314"/>
      <c r="AK45" s="321"/>
      <c r="AL45" s="321"/>
    </row>
    <row r="46" spans="1:38" s="322" customFormat="1" ht="13.5" customHeight="1">
      <c r="A46" s="409">
        <v>11</v>
      </c>
      <c r="B46" s="389">
        <v>44817</v>
      </c>
      <c r="C46" s="411"/>
      <c r="D46" s="412" t="s">
        <v>1012</v>
      </c>
      <c r="E46" s="320" t="s">
        <v>557</v>
      </c>
      <c r="F46" s="320">
        <v>267.5</v>
      </c>
      <c r="G46" s="320">
        <v>259</v>
      </c>
      <c r="H46" s="320">
        <v>274</v>
      </c>
      <c r="I46" s="320" t="s">
        <v>1013</v>
      </c>
      <c r="J46" s="301" t="s">
        <v>576</v>
      </c>
      <c r="K46" s="301">
        <f t="shared" ref="K46" si="45">H46-F46</f>
        <v>6.5</v>
      </c>
      <c r="L46" s="381">
        <f>(F46*-0.07)/100</f>
        <v>-0.18725000000000003</v>
      </c>
      <c r="M46" s="382">
        <f t="shared" ref="M46" si="46">(K46+L46)/F46</f>
        <v>2.3599065420560748E-2</v>
      </c>
      <c r="N46" s="301" t="s">
        <v>555</v>
      </c>
      <c r="O46" s="383">
        <v>44817</v>
      </c>
      <c r="P46" s="41"/>
      <c r="Q46" s="256"/>
      <c r="R46" s="257" t="s">
        <v>556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3"/>
      <c r="AJ46" s="314"/>
      <c r="AK46" s="321"/>
      <c r="AL46" s="321"/>
    </row>
    <row r="47" spans="1:38" s="322" customFormat="1" ht="13.5" customHeight="1">
      <c r="A47" s="304">
        <v>12</v>
      </c>
      <c r="B47" s="335">
        <v>44817</v>
      </c>
      <c r="C47" s="306"/>
      <c r="D47" s="307" t="s">
        <v>182</v>
      </c>
      <c r="E47" s="334" t="s">
        <v>557</v>
      </c>
      <c r="F47" s="334" t="s">
        <v>1021</v>
      </c>
      <c r="G47" s="334">
        <v>774</v>
      </c>
      <c r="H47" s="334"/>
      <c r="I47" s="334" t="s">
        <v>1022</v>
      </c>
      <c r="J47" s="252" t="s">
        <v>558</v>
      </c>
      <c r="K47" s="252"/>
      <c r="L47" s="253"/>
      <c r="M47" s="254"/>
      <c r="N47" s="252"/>
      <c r="O47" s="275"/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3"/>
      <c r="AJ47" s="314"/>
      <c r="AK47" s="321"/>
      <c r="AL47" s="321"/>
    </row>
    <row r="48" spans="1:38" s="322" customFormat="1" ht="13.5" customHeight="1">
      <c r="A48" s="304">
        <v>13</v>
      </c>
      <c r="B48" s="335">
        <v>44819</v>
      </c>
      <c r="C48" s="306"/>
      <c r="D48" s="307" t="s">
        <v>464</v>
      </c>
      <c r="E48" s="334" t="s">
        <v>557</v>
      </c>
      <c r="F48" s="334" t="s">
        <v>1114</v>
      </c>
      <c r="G48" s="334">
        <v>152</v>
      </c>
      <c r="H48" s="334"/>
      <c r="I48" s="334" t="s">
        <v>884</v>
      </c>
      <c r="J48" s="252" t="s">
        <v>558</v>
      </c>
      <c r="K48" s="252"/>
      <c r="L48" s="253"/>
      <c r="M48" s="254"/>
      <c r="N48" s="252"/>
      <c r="O48" s="275"/>
      <c r="P48" s="41"/>
      <c r="Q48" s="256"/>
      <c r="R48" s="257" t="s">
        <v>556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3"/>
      <c r="AJ48" s="314"/>
      <c r="AK48" s="321"/>
      <c r="AL48" s="321"/>
    </row>
    <row r="49" spans="1:38" s="315" customFormat="1" ht="15" customHeight="1">
      <c r="A49" s="304"/>
      <c r="B49" s="305"/>
      <c r="C49" s="306"/>
      <c r="D49" s="307"/>
      <c r="E49" s="308"/>
      <c r="F49" s="308"/>
      <c r="G49" s="308"/>
      <c r="H49" s="308"/>
      <c r="I49" s="308"/>
      <c r="J49" s="252"/>
      <c r="K49" s="252"/>
      <c r="L49" s="253"/>
      <c r="M49" s="254"/>
      <c r="N49" s="252"/>
      <c r="O49" s="275"/>
      <c r="P49" s="41"/>
      <c r="Q49" s="256"/>
      <c r="R49" s="25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3"/>
      <c r="AJ49" s="314"/>
      <c r="AK49" s="314"/>
      <c r="AL49" s="314"/>
    </row>
    <row r="50" spans="1:38" ht="15" customHeight="1">
      <c r="A50" s="259"/>
      <c r="B50" s="260"/>
      <c r="C50" s="261"/>
      <c r="D50" s="262"/>
      <c r="E50" s="263"/>
      <c r="F50" s="263"/>
      <c r="G50" s="263"/>
      <c r="H50" s="263"/>
      <c r="I50" s="263"/>
      <c r="J50" s="264"/>
      <c r="K50" s="264"/>
      <c r="L50" s="265"/>
      <c r="M50" s="266"/>
      <c r="N50" s="264"/>
      <c r="O50" s="267"/>
      <c r="P50" s="240"/>
      <c r="Q50" s="256"/>
      <c r="R50" s="25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1"/>
      <c r="AI50" s="1"/>
      <c r="AJ50" s="1"/>
      <c r="AK50" s="1"/>
      <c r="AL50" s="1"/>
    </row>
    <row r="51" spans="1:38" ht="44.25" customHeight="1">
      <c r="A51" s="109" t="s">
        <v>559</v>
      </c>
      <c r="B51" s="131"/>
      <c r="C51" s="131"/>
      <c r="D51" s="1"/>
      <c r="E51" s="6"/>
      <c r="F51" s="6"/>
      <c r="G51" s="6"/>
      <c r="H51" s="6" t="s">
        <v>571</v>
      </c>
      <c r="I51" s="6"/>
      <c r="J51" s="6"/>
      <c r="K51" s="105"/>
      <c r="L51" s="133"/>
      <c r="M51" s="105"/>
      <c r="N51" s="106"/>
      <c r="O51" s="10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51"/>
      <c r="AD51" s="251"/>
      <c r="AE51" s="251"/>
      <c r="AF51" s="251"/>
      <c r="AG51" s="251"/>
      <c r="AH51" s="251"/>
    </row>
    <row r="52" spans="1:38" ht="12.75" customHeight="1">
      <c r="A52" s="116" t="s">
        <v>560</v>
      </c>
      <c r="B52" s="109"/>
      <c r="C52" s="109"/>
      <c r="D52" s="109"/>
      <c r="E52" s="41"/>
      <c r="F52" s="117" t="s">
        <v>561</v>
      </c>
      <c r="G52" s="54"/>
      <c r="H52" s="41"/>
      <c r="I52" s="54"/>
      <c r="J52" s="6"/>
      <c r="K52" s="134"/>
      <c r="L52" s="135"/>
      <c r="M52" s="6"/>
      <c r="N52" s="99"/>
      <c r="O52" s="136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6"/>
      <c r="B53" s="109"/>
      <c r="C53" s="109"/>
      <c r="D53" s="109"/>
      <c r="E53" s="6"/>
      <c r="F53" s="117" t="s">
        <v>563</v>
      </c>
      <c r="G53" s="54"/>
      <c r="H53" s="41"/>
      <c r="I53" s="54"/>
      <c r="J53" s="6"/>
      <c r="K53" s="134"/>
      <c r="L53" s="135"/>
      <c r="M53" s="6"/>
      <c r="N53" s="99"/>
      <c r="O53" s="136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09"/>
      <c r="B54" s="109"/>
      <c r="C54" s="109"/>
      <c r="D54" s="109"/>
      <c r="E54" s="6"/>
      <c r="F54" s="6"/>
      <c r="G54" s="6"/>
      <c r="H54" s="6"/>
      <c r="I54" s="6"/>
      <c r="J54" s="122"/>
      <c r="K54" s="119"/>
      <c r="L54" s="120"/>
      <c r="M54" s="6"/>
      <c r="N54" s="123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37" t="s">
        <v>572</v>
      </c>
      <c r="B55" s="137"/>
      <c r="C55" s="137"/>
      <c r="D55" s="137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4" t="s">
        <v>16</v>
      </c>
      <c r="B56" s="94" t="s">
        <v>532</v>
      </c>
      <c r="C56" s="94"/>
      <c r="D56" s="95" t="s">
        <v>543</v>
      </c>
      <c r="E56" s="94" t="s">
        <v>544</v>
      </c>
      <c r="F56" s="94" t="s">
        <v>545</v>
      </c>
      <c r="G56" s="94" t="s">
        <v>565</v>
      </c>
      <c r="H56" s="94" t="s">
        <v>547</v>
      </c>
      <c r="I56" s="94" t="s">
        <v>548</v>
      </c>
      <c r="J56" s="93" t="s">
        <v>549</v>
      </c>
      <c r="K56" s="138" t="s">
        <v>573</v>
      </c>
      <c r="L56" s="96" t="s">
        <v>551</v>
      </c>
      <c r="M56" s="138" t="s">
        <v>574</v>
      </c>
      <c r="N56" s="94" t="s">
        <v>575</v>
      </c>
      <c r="O56" s="93" t="s">
        <v>553</v>
      </c>
      <c r="P56" s="95" t="s">
        <v>554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18" customFormat="1" ht="12.75" customHeight="1">
      <c r="A57" s="298">
        <v>1</v>
      </c>
      <c r="B57" s="297">
        <v>44802</v>
      </c>
      <c r="C57" s="299"/>
      <c r="D57" s="299" t="s">
        <v>885</v>
      </c>
      <c r="E57" s="298" t="s">
        <v>557</v>
      </c>
      <c r="F57" s="298">
        <v>724</v>
      </c>
      <c r="G57" s="298">
        <v>710</v>
      </c>
      <c r="H57" s="300">
        <v>735.5</v>
      </c>
      <c r="I57" s="300" t="s">
        <v>879</v>
      </c>
      <c r="J57" s="301" t="s">
        <v>880</v>
      </c>
      <c r="K57" s="300">
        <f t="shared" ref="K57" si="47">H57-F57</f>
        <v>11.5</v>
      </c>
      <c r="L57" s="302">
        <f t="shared" ref="L57" si="48">(H57*N57)*0.07%</f>
        <v>489.10750000000007</v>
      </c>
      <c r="M57" s="303">
        <f t="shared" ref="M57" si="49">(K57*N57)-L57</f>
        <v>10435.8925</v>
      </c>
      <c r="N57" s="300">
        <v>950</v>
      </c>
      <c r="O57" s="301" t="s">
        <v>555</v>
      </c>
      <c r="P57" s="297">
        <v>44805</v>
      </c>
      <c r="Q57" s="220"/>
      <c r="R57" s="223" t="s">
        <v>556</v>
      </c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63"/>
      <c r="AG57" s="260"/>
      <c r="AH57" s="220"/>
      <c r="AI57" s="220"/>
      <c r="AJ57" s="263"/>
      <c r="AK57" s="263"/>
      <c r="AL57" s="263"/>
    </row>
    <row r="58" spans="1:38" s="218" customFormat="1" ht="12.75" customHeight="1">
      <c r="A58" s="320">
        <v>2</v>
      </c>
      <c r="B58" s="297">
        <v>44805</v>
      </c>
      <c r="C58" s="299"/>
      <c r="D58" s="299" t="s">
        <v>886</v>
      </c>
      <c r="E58" s="298" t="s">
        <v>557</v>
      </c>
      <c r="F58" s="298">
        <v>873.5</v>
      </c>
      <c r="G58" s="320">
        <v>864</v>
      </c>
      <c r="H58" s="300">
        <v>884</v>
      </c>
      <c r="I58" s="300" t="s">
        <v>891</v>
      </c>
      <c r="J58" s="301" t="s">
        <v>898</v>
      </c>
      <c r="K58" s="300">
        <f t="shared" ref="K58" si="50">H58-F58</f>
        <v>10.5</v>
      </c>
      <c r="L58" s="302">
        <f t="shared" ref="L58" si="51">(H58*N58)*0.07%</f>
        <v>850.85000000000014</v>
      </c>
      <c r="M58" s="303">
        <f t="shared" ref="M58" si="52">(K58*N58)-L58</f>
        <v>13586.65</v>
      </c>
      <c r="N58" s="300">
        <v>1375</v>
      </c>
      <c r="O58" s="301" t="s">
        <v>555</v>
      </c>
      <c r="P58" s="297">
        <v>44805</v>
      </c>
      <c r="Q58" s="220"/>
      <c r="R58" s="223" t="s">
        <v>556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63"/>
      <c r="AG58" s="260"/>
      <c r="AH58" s="220"/>
      <c r="AI58" s="220"/>
      <c r="AJ58" s="263"/>
      <c r="AK58" s="263"/>
      <c r="AL58" s="263"/>
    </row>
    <row r="59" spans="1:38" s="218" customFormat="1" ht="12.75" customHeight="1">
      <c r="A59" s="386">
        <v>3</v>
      </c>
      <c r="B59" s="329">
        <v>44805</v>
      </c>
      <c r="C59" s="387"/>
      <c r="D59" s="387" t="s">
        <v>892</v>
      </c>
      <c r="E59" s="388" t="s">
        <v>557</v>
      </c>
      <c r="F59" s="388">
        <v>696.5</v>
      </c>
      <c r="G59" s="386">
        <v>685</v>
      </c>
      <c r="H59" s="326">
        <v>685</v>
      </c>
      <c r="I59" s="326" t="s">
        <v>893</v>
      </c>
      <c r="J59" s="325" t="s">
        <v>918</v>
      </c>
      <c r="K59" s="326">
        <f t="shared" ref="K59" si="53">H59-F59</f>
        <v>-11.5</v>
      </c>
      <c r="L59" s="327">
        <f t="shared" ref="L59" si="54">(H59*N59)*0.07%</f>
        <v>479.50000000000006</v>
      </c>
      <c r="M59" s="328">
        <f t="shared" ref="M59" si="55">(K59*N59)-L59</f>
        <v>-11979.5</v>
      </c>
      <c r="N59" s="326">
        <v>1000</v>
      </c>
      <c r="O59" s="325" t="s">
        <v>567</v>
      </c>
      <c r="P59" s="329">
        <v>44806</v>
      </c>
      <c r="Q59" s="220"/>
      <c r="R59" s="223" t="s">
        <v>827</v>
      </c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63"/>
      <c r="AG59" s="260"/>
      <c r="AH59" s="220"/>
      <c r="AI59" s="220"/>
      <c r="AJ59" s="263"/>
      <c r="AK59" s="263"/>
      <c r="AL59" s="263"/>
    </row>
    <row r="60" spans="1:38" s="218" customFormat="1" ht="12.75" customHeight="1">
      <c r="A60" s="320">
        <v>4</v>
      </c>
      <c r="B60" s="297">
        <v>44805</v>
      </c>
      <c r="C60" s="299"/>
      <c r="D60" s="299" t="s">
        <v>877</v>
      </c>
      <c r="E60" s="298" t="s">
        <v>557</v>
      </c>
      <c r="F60" s="298">
        <v>240</v>
      </c>
      <c r="G60" s="320">
        <v>234.5</v>
      </c>
      <c r="H60" s="300">
        <v>246</v>
      </c>
      <c r="I60" s="300" t="s">
        <v>878</v>
      </c>
      <c r="J60" s="301" t="s">
        <v>902</v>
      </c>
      <c r="K60" s="300">
        <f t="shared" ref="K60:K61" si="56">H60-F60</f>
        <v>6</v>
      </c>
      <c r="L60" s="302">
        <f t="shared" ref="L60:L61" si="57">(H60*N60)*0.07%</f>
        <v>430.50000000000006</v>
      </c>
      <c r="M60" s="303">
        <f t="shared" ref="M60:M61" si="58">(K60*N60)-L60</f>
        <v>14569.5</v>
      </c>
      <c r="N60" s="300">
        <v>2500</v>
      </c>
      <c r="O60" s="301" t="s">
        <v>555</v>
      </c>
      <c r="P60" s="297">
        <v>44805</v>
      </c>
      <c r="Q60" s="220"/>
      <c r="R60" s="223" t="s">
        <v>827</v>
      </c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63"/>
      <c r="AG60" s="260"/>
      <c r="AH60" s="220"/>
      <c r="AI60" s="220"/>
      <c r="AJ60" s="263"/>
      <c r="AK60" s="263"/>
      <c r="AL60" s="263"/>
    </row>
    <row r="61" spans="1:38" s="218" customFormat="1" ht="12.75" customHeight="1">
      <c r="A61" s="386">
        <v>5</v>
      </c>
      <c r="B61" s="329">
        <v>44805</v>
      </c>
      <c r="C61" s="387"/>
      <c r="D61" s="387" t="s">
        <v>894</v>
      </c>
      <c r="E61" s="388" t="s">
        <v>557</v>
      </c>
      <c r="F61" s="388">
        <v>2070</v>
      </c>
      <c r="G61" s="386">
        <v>2000</v>
      </c>
      <c r="H61" s="326">
        <v>2000</v>
      </c>
      <c r="I61" s="326" t="s">
        <v>895</v>
      </c>
      <c r="J61" s="325" t="s">
        <v>940</v>
      </c>
      <c r="K61" s="326">
        <f t="shared" si="56"/>
        <v>-70</v>
      </c>
      <c r="L61" s="327">
        <f t="shared" si="57"/>
        <v>280.00000000000006</v>
      </c>
      <c r="M61" s="328">
        <f t="shared" si="58"/>
        <v>-14280</v>
      </c>
      <c r="N61" s="326">
        <v>200</v>
      </c>
      <c r="O61" s="325" t="s">
        <v>567</v>
      </c>
      <c r="P61" s="329">
        <v>44810</v>
      </c>
      <c r="Q61" s="220"/>
      <c r="R61" s="223" t="s">
        <v>827</v>
      </c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63"/>
      <c r="AG61" s="260"/>
      <c r="AH61" s="220"/>
      <c r="AI61" s="220"/>
      <c r="AJ61" s="263"/>
      <c r="AK61" s="263"/>
      <c r="AL61" s="263"/>
    </row>
    <row r="62" spans="1:38" s="218" customFormat="1" ht="12.75" customHeight="1">
      <c r="A62" s="386">
        <v>6</v>
      </c>
      <c r="B62" s="329">
        <v>44806</v>
      </c>
      <c r="C62" s="387"/>
      <c r="D62" s="387" t="s">
        <v>919</v>
      </c>
      <c r="E62" s="388" t="s">
        <v>912</v>
      </c>
      <c r="F62" s="388">
        <v>534</v>
      </c>
      <c r="G62" s="386">
        <v>545</v>
      </c>
      <c r="H62" s="326">
        <v>543</v>
      </c>
      <c r="I62" s="326" t="s">
        <v>920</v>
      </c>
      <c r="J62" s="325" t="s">
        <v>939</v>
      </c>
      <c r="K62" s="326">
        <f>F62-H62</f>
        <v>-9</v>
      </c>
      <c r="L62" s="327">
        <f t="shared" ref="L62" si="59">(H62*N62)*0.07%</f>
        <v>570.15000000000009</v>
      </c>
      <c r="M62" s="328">
        <f t="shared" ref="M62" si="60">(K62*N62)-L62</f>
        <v>-14070.15</v>
      </c>
      <c r="N62" s="326">
        <v>1500</v>
      </c>
      <c r="O62" s="325" t="s">
        <v>567</v>
      </c>
      <c r="P62" s="329">
        <v>44810</v>
      </c>
      <c r="Q62" s="220"/>
      <c r="R62" s="223" t="s">
        <v>556</v>
      </c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63"/>
      <c r="AG62" s="260"/>
      <c r="AH62" s="220"/>
      <c r="AI62" s="220"/>
      <c r="AJ62" s="263"/>
      <c r="AK62" s="263"/>
      <c r="AL62" s="263"/>
    </row>
    <row r="63" spans="1:38" s="218" customFormat="1" ht="12.75" customHeight="1">
      <c r="A63" s="320">
        <v>7</v>
      </c>
      <c r="B63" s="297">
        <v>44806</v>
      </c>
      <c r="C63" s="299"/>
      <c r="D63" s="299" t="s">
        <v>922</v>
      </c>
      <c r="E63" s="298" t="s">
        <v>557</v>
      </c>
      <c r="F63" s="298">
        <v>371.5</v>
      </c>
      <c r="G63" s="320">
        <v>365</v>
      </c>
      <c r="H63" s="300">
        <v>376</v>
      </c>
      <c r="I63" s="300" t="s">
        <v>923</v>
      </c>
      <c r="J63" s="301" t="s">
        <v>932</v>
      </c>
      <c r="K63" s="300">
        <f t="shared" ref="K63" si="61">H63-F63</f>
        <v>4.5</v>
      </c>
      <c r="L63" s="302">
        <f t="shared" ref="L63" si="62">(H63*N63)*0.07%</f>
        <v>473.76000000000005</v>
      </c>
      <c r="M63" s="303">
        <f t="shared" ref="M63" si="63">(K63*N63)-L63</f>
        <v>7626.24</v>
      </c>
      <c r="N63" s="300">
        <v>1800</v>
      </c>
      <c r="O63" s="301" t="s">
        <v>555</v>
      </c>
      <c r="P63" s="297">
        <v>44809</v>
      </c>
      <c r="Q63" s="220"/>
      <c r="R63" s="223" t="s">
        <v>556</v>
      </c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63"/>
      <c r="AG63" s="260"/>
      <c r="AH63" s="220"/>
      <c r="AI63" s="220"/>
      <c r="AJ63" s="263"/>
      <c r="AK63" s="263"/>
      <c r="AL63" s="263"/>
    </row>
    <row r="64" spans="1:38" s="218" customFormat="1" ht="12.75" customHeight="1">
      <c r="A64" s="386">
        <v>8</v>
      </c>
      <c r="B64" s="329">
        <v>44806</v>
      </c>
      <c r="C64" s="387"/>
      <c r="D64" s="387" t="s">
        <v>877</v>
      </c>
      <c r="E64" s="388" t="s">
        <v>557</v>
      </c>
      <c r="F64" s="388">
        <v>239.5</v>
      </c>
      <c r="G64" s="386">
        <v>234.5</v>
      </c>
      <c r="H64" s="326">
        <v>234.5</v>
      </c>
      <c r="I64" s="326" t="s">
        <v>878</v>
      </c>
      <c r="J64" s="325" t="s">
        <v>934</v>
      </c>
      <c r="K64" s="326">
        <f t="shared" ref="K64" si="64">H64-F64</f>
        <v>-5</v>
      </c>
      <c r="L64" s="327">
        <f t="shared" ref="L64" si="65">(H64*N64)*0.07%</f>
        <v>410.37500000000006</v>
      </c>
      <c r="M64" s="328">
        <f t="shared" ref="M64" si="66">(K64*N64)-L64</f>
        <v>-12910.375</v>
      </c>
      <c r="N64" s="326">
        <v>2500</v>
      </c>
      <c r="O64" s="325" t="s">
        <v>567</v>
      </c>
      <c r="P64" s="329">
        <v>44809</v>
      </c>
      <c r="Q64" s="220"/>
      <c r="R64" s="223" t="s">
        <v>827</v>
      </c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63"/>
      <c r="AG64" s="260"/>
      <c r="AH64" s="220"/>
      <c r="AI64" s="220"/>
      <c r="AJ64" s="263"/>
      <c r="AK64" s="263"/>
      <c r="AL64" s="263"/>
    </row>
    <row r="65" spans="1:38" s="218" customFormat="1" ht="12.75" customHeight="1">
      <c r="A65" s="320">
        <v>9</v>
      </c>
      <c r="B65" s="297">
        <v>44809</v>
      </c>
      <c r="C65" s="299"/>
      <c r="D65" s="299" t="s">
        <v>933</v>
      </c>
      <c r="E65" s="298" t="s">
        <v>912</v>
      </c>
      <c r="F65" s="298">
        <v>117</v>
      </c>
      <c r="G65" s="320">
        <v>119</v>
      </c>
      <c r="H65" s="300">
        <v>115.5</v>
      </c>
      <c r="I65" s="300">
        <v>112</v>
      </c>
      <c r="J65" s="301" t="s">
        <v>935</v>
      </c>
      <c r="K65" s="300">
        <f>F65-H65</f>
        <v>1.5</v>
      </c>
      <c r="L65" s="302">
        <f t="shared" ref="L65:L67" si="67">(H65*N65)*0.07%</f>
        <v>501.2700000000001</v>
      </c>
      <c r="M65" s="303">
        <f t="shared" ref="M65:M67" si="68">(K65*N65)-L65</f>
        <v>8798.73</v>
      </c>
      <c r="N65" s="300">
        <v>6200</v>
      </c>
      <c r="O65" s="301" t="s">
        <v>555</v>
      </c>
      <c r="P65" s="297">
        <v>44809</v>
      </c>
      <c r="Q65" s="220"/>
      <c r="R65" s="223" t="s">
        <v>556</v>
      </c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63"/>
      <c r="AG65" s="260"/>
      <c r="AH65" s="220"/>
      <c r="AI65" s="220"/>
      <c r="AJ65" s="263"/>
      <c r="AK65" s="263"/>
      <c r="AL65" s="263"/>
    </row>
    <row r="66" spans="1:38" s="218" customFormat="1" ht="12.75" customHeight="1">
      <c r="A66" s="320">
        <v>10</v>
      </c>
      <c r="B66" s="297">
        <v>44810</v>
      </c>
      <c r="C66" s="299"/>
      <c r="D66" s="299" t="s">
        <v>922</v>
      </c>
      <c r="E66" s="298" t="s">
        <v>557</v>
      </c>
      <c r="F66" s="298">
        <v>370.5</v>
      </c>
      <c r="G66" s="320">
        <v>364</v>
      </c>
      <c r="H66" s="300">
        <v>375.5</v>
      </c>
      <c r="I66" s="300" t="s">
        <v>923</v>
      </c>
      <c r="J66" s="301" t="s">
        <v>961</v>
      </c>
      <c r="K66" s="300">
        <f t="shared" ref="K66:K67" si="69">H66-F66</f>
        <v>5</v>
      </c>
      <c r="L66" s="302">
        <f t="shared" si="67"/>
        <v>473.13000000000005</v>
      </c>
      <c r="M66" s="303">
        <f t="shared" si="68"/>
        <v>8526.8700000000008</v>
      </c>
      <c r="N66" s="300">
        <v>1800</v>
      </c>
      <c r="O66" s="301" t="s">
        <v>555</v>
      </c>
      <c r="P66" s="297">
        <v>44811</v>
      </c>
      <c r="Q66" s="220"/>
      <c r="R66" s="223" t="s">
        <v>556</v>
      </c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63"/>
      <c r="AG66" s="260"/>
      <c r="AH66" s="220"/>
      <c r="AI66" s="220"/>
      <c r="AJ66" s="263"/>
      <c r="AK66" s="263"/>
      <c r="AL66" s="263"/>
    </row>
    <row r="67" spans="1:38" s="218" customFormat="1" ht="12.75" customHeight="1">
      <c r="A67" s="320">
        <v>11</v>
      </c>
      <c r="B67" s="297">
        <v>44810</v>
      </c>
      <c r="C67" s="299"/>
      <c r="D67" s="299" t="s">
        <v>946</v>
      </c>
      <c r="E67" s="298" t="s">
        <v>557</v>
      </c>
      <c r="F67" s="298">
        <v>825</v>
      </c>
      <c r="G67" s="320">
        <v>810</v>
      </c>
      <c r="H67" s="300">
        <v>836</v>
      </c>
      <c r="I67" s="300" t="s">
        <v>947</v>
      </c>
      <c r="J67" s="301" t="s">
        <v>1008</v>
      </c>
      <c r="K67" s="300">
        <f t="shared" si="69"/>
        <v>11</v>
      </c>
      <c r="L67" s="302">
        <f t="shared" si="67"/>
        <v>585.20000000000005</v>
      </c>
      <c r="M67" s="303">
        <f t="shared" si="68"/>
        <v>10414.799999999999</v>
      </c>
      <c r="N67" s="300">
        <v>1000</v>
      </c>
      <c r="O67" s="301" t="s">
        <v>555</v>
      </c>
      <c r="P67" s="297">
        <v>44817</v>
      </c>
      <c r="Q67" s="220"/>
      <c r="R67" s="223" t="s">
        <v>556</v>
      </c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63"/>
      <c r="AG67" s="260"/>
      <c r="AH67" s="220"/>
      <c r="AI67" s="220"/>
      <c r="AJ67" s="263"/>
      <c r="AK67" s="263"/>
      <c r="AL67" s="263"/>
    </row>
    <row r="68" spans="1:38" s="218" customFormat="1" ht="12.75" customHeight="1">
      <c r="A68" s="320">
        <v>12</v>
      </c>
      <c r="B68" s="297">
        <v>44811</v>
      </c>
      <c r="C68" s="299"/>
      <c r="D68" s="299" t="s">
        <v>951</v>
      </c>
      <c r="E68" s="298" t="s">
        <v>557</v>
      </c>
      <c r="F68" s="298">
        <v>2585</v>
      </c>
      <c r="G68" s="320">
        <v>2540</v>
      </c>
      <c r="H68" s="300">
        <v>2619</v>
      </c>
      <c r="I68" s="300" t="s">
        <v>952</v>
      </c>
      <c r="J68" s="301" t="s">
        <v>976</v>
      </c>
      <c r="K68" s="300">
        <f t="shared" ref="K68" si="70">H68-F68</f>
        <v>34</v>
      </c>
      <c r="L68" s="302">
        <f t="shared" ref="L68" si="71">(H68*N68)*0.07%</f>
        <v>549.99000000000012</v>
      </c>
      <c r="M68" s="303">
        <f t="shared" ref="M68" si="72">(K68*N68)-L68</f>
        <v>9650.01</v>
      </c>
      <c r="N68" s="300">
        <v>300</v>
      </c>
      <c r="O68" s="301" t="s">
        <v>555</v>
      </c>
      <c r="P68" s="297">
        <v>44813</v>
      </c>
      <c r="Q68" s="220"/>
      <c r="R68" s="223" t="s">
        <v>827</v>
      </c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63"/>
      <c r="AG68" s="260"/>
      <c r="AH68" s="220"/>
      <c r="AI68" s="220"/>
      <c r="AJ68" s="263"/>
      <c r="AK68" s="263"/>
      <c r="AL68" s="263"/>
    </row>
    <row r="69" spans="1:38" s="218" customFormat="1" ht="12.75" customHeight="1">
      <c r="A69" s="320">
        <v>13</v>
      </c>
      <c r="B69" s="297">
        <v>44811</v>
      </c>
      <c r="C69" s="299"/>
      <c r="D69" s="299" t="s">
        <v>953</v>
      </c>
      <c r="E69" s="298" t="s">
        <v>557</v>
      </c>
      <c r="F69" s="298">
        <v>750</v>
      </c>
      <c r="G69" s="320">
        <v>736</v>
      </c>
      <c r="H69" s="300">
        <v>759</v>
      </c>
      <c r="I69" s="300" t="s">
        <v>954</v>
      </c>
      <c r="J69" s="301" t="s">
        <v>965</v>
      </c>
      <c r="K69" s="300">
        <f t="shared" ref="K69:K71" si="73">H69-F69</f>
        <v>9</v>
      </c>
      <c r="L69" s="302">
        <f t="shared" ref="L69:L72" si="74">(H69*N69)*0.07%</f>
        <v>504.73500000000007</v>
      </c>
      <c r="M69" s="303">
        <f t="shared" ref="M69:M72" si="75">(K69*N69)-L69</f>
        <v>8045.2650000000003</v>
      </c>
      <c r="N69" s="300">
        <v>950</v>
      </c>
      <c r="O69" s="301" t="s">
        <v>555</v>
      </c>
      <c r="P69" s="297">
        <v>44811</v>
      </c>
      <c r="Q69" s="220"/>
      <c r="R69" s="223" t="s">
        <v>556</v>
      </c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63"/>
      <c r="AG69" s="260"/>
      <c r="AH69" s="220"/>
      <c r="AI69" s="220"/>
      <c r="AJ69" s="263"/>
      <c r="AK69" s="263"/>
      <c r="AL69" s="263"/>
    </row>
    <row r="70" spans="1:38" s="218" customFormat="1" ht="12.75" customHeight="1">
      <c r="A70" s="320">
        <v>14</v>
      </c>
      <c r="B70" s="297">
        <v>44811</v>
      </c>
      <c r="C70" s="299"/>
      <c r="D70" s="299" t="s">
        <v>955</v>
      </c>
      <c r="E70" s="298" t="s">
        <v>557</v>
      </c>
      <c r="F70" s="298">
        <v>1059</v>
      </c>
      <c r="G70" s="320">
        <v>1040</v>
      </c>
      <c r="H70" s="300">
        <v>1076</v>
      </c>
      <c r="I70" s="300" t="s">
        <v>956</v>
      </c>
      <c r="J70" s="301" t="s">
        <v>964</v>
      </c>
      <c r="K70" s="300">
        <f t="shared" si="73"/>
        <v>17</v>
      </c>
      <c r="L70" s="302">
        <f t="shared" si="74"/>
        <v>489.5800000000001</v>
      </c>
      <c r="M70" s="303">
        <f t="shared" si="75"/>
        <v>10560.42</v>
      </c>
      <c r="N70" s="300">
        <v>650</v>
      </c>
      <c r="O70" s="301" t="s">
        <v>555</v>
      </c>
      <c r="P70" s="297">
        <v>44811</v>
      </c>
      <c r="Q70" s="220"/>
      <c r="R70" s="223" t="s">
        <v>827</v>
      </c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63"/>
      <c r="AG70" s="260"/>
      <c r="AH70" s="220"/>
      <c r="AI70" s="220"/>
      <c r="AJ70" s="263"/>
      <c r="AK70" s="263"/>
      <c r="AL70" s="263"/>
    </row>
    <row r="71" spans="1:38" s="218" customFormat="1" ht="12.75" customHeight="1">
      <c r="A71" s="320">
        <v>15</v>
      </c>
      <c r="B71" s="297">
        <v>44811</v>
      </c>
      <c r="C71" s="299"/>
      <c r="D71" s="299" t="s">
        <v>957</v>
      </c>
      <c r="E71" s="298" t="s">
        <v>557</v>
      </c>
      <c r="F71" s="298">
        <v>933</v>
      </c>
      <c r="G71" s="320">
        <v>915</v>
      </c>
      <c r="H71" s="300">
        <v>943</v>
      </c>
      <c r="I71" s="300" t="s">
        <v>958</v>
      </c>
      <c r="J71" s="301" t="s">
        <v>963</v>
      </c>
      <c r="K71" s="300">
        <f t="shared" si="73"/>
        <v>10</v>
      </c>
      <c r="L71" s="302">
        <f t="shared" si="74"/>
        <v>462.07000000000005</v>
      </c>
      <c r="M71" s="303">
        <f t="shared" si="75"/>
        <v>6537.93</v>
      </c>
      <c r="N71" s="300">
        <v>700</v>
      </c>
      <c r="O71" s="301" t="s">
        <v>555</v>
      </c>
      <c r="P71" s="297">
        <v>44811</v>
      </c>
      <c r="Q71" s="220"/>
      <c r="R71" s="223" t="s">
        <v>556</v>
      </c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63"/>
      <c r="AG71" s="260"/>
      <c r="AH71" s="220"/>
      <c r="AI71" s="220"/>
      <c r="AJ71" s="263"/>
      <c r="AK71" s="263"/>
      <c r="AL71" s="263"/>
    </row>
    <row r="72" spans="1:38" s="218" customFormat="1" ht="12.75" customHeight="1">
      <c r="A72" s="386">
        <v>16</v>
      </c>
      <c r="B72" s="376">
        <v>44812</v>
      </c>
      <c r="C72" s="387"/>
      <c r="D72" s="387" t="s">
        <v>919</v>
      </c>
      <c r="E72" s="388" t="s">
        <v>912</v>
      </c>
      <c r="F72" s="388">
        <v>540</v>
      </c>
      <c r="G72" s="386">
        <v>548</v>
      </c>
      <c r="H72" s="326">
        <v>546</v>
      </c>
      <c r="I72" s="326" t="s">
        <v>967</v>
      </c>
      <c r="J72" s="325" t="s">
        <v>973</v>
      </c>
      <c r="K72" s="326">
        <f>F72-H72</f>
        <v>-6</v>
      </c>
      <c r="L72" s="327">
        <f t="shared" si="74"/>
        <v>573.30000000000007</v>
      </c>
      <c r="M72" s="328">
        <f t="shared" si="75"/>
        <v>-9573.2999999999993</v>
      </c>
      <c r="N72" s="326">
        <v>1500</v>
      </c>
      <c r="O72" s="325" t="s">
        <v>567</v>
      </c>
      <c r="P72" s="329">
        <v>44812</v>
      </c>
      <c r="Q72" s="220"/>
      <c r="R72" s="223" t="s">
        <v>556</v>
      </c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63"/>
      <c r="AG72" s="260"/>
      <c r="AH72" s="220"/>
      <c r="AI72" s="220"/>
      <c r="AJ72" s="263"/>
      <c r="AK72" s="263"/>
      <c r="AL72" s="263"/>
    </row>
    <row r="73" spans="1:38" s="218" customFormat="1" ht="12.75" customHeight="1">
      <c r="A73" s="320">
        <v>17</v>
      </c>
      <c r="B73" s="385">
        <v>44812</v>
      </c>
      <c r="C73" s="299"/>
      <c r="D73" s="299" t="s">
        <v>957</v>
      </c>
      <c r="E73" s="298" t="s">
        <v>557</v>
      </c>
      <c r="F73" s="298">
        <v>935</v>
      </c>
      <c r="G73" s="320">
        <v>918</v>
      </c>
      <c r="H73" s="300">
        <v>946.5</v>
      </c>
      <c r="I73" s="300" t="s">
        <v>968</v>
      </c>
      <c r="J73" s="301" t="s">
        <v>880</v>
      </c>
      <c r="K73" s="300">
        <f t="shared" ref="K73" si="76">H73-F73</f>
        <v>11.5</v>
      </c>
      <c r="L73" s="302">
        <f t="shared" ref="L73" si="77">(H73*N73)*0.07%</f>
        <v>463.78500000000008</v>
      </c>
      <c r="M73" s="303">
        <f t="shared" ref="M73" si="78">(K73*N73)-L73</f>
        <v>7586.2150000000001</v>
      </c>
      <c r="N73" s="300">
        <v>700</v>
      </c>
      <c r="O73" s="301" t="s">
        <v>555</v>
      </c>
      <c r="P73" s="297">
        <v>44813</v>
      </c>
      <c r="Q73" s="220"/>
      <c r="R73" s="223" t="s">
        <v>556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63"/>
      <c r="AG73" s="260"/>
      <c r="AH73" s="220"/>
      <c r="AI73" s="220"/>
      <c r="AJ73" s="263"/>
      <c r="AK73" s="263"/>
      <c r="AL73" s="263"/>
    </row>
    <row r="74" spans="1:38" s="218" customFormat="1" ht="12.75" customHeight="1">
      <c r="A74" s="320">
        <v>18</v>
      </c>
      <c r="B74" s="297">
        <v>44813</v>
      </c>
      <c r="C74" s="299"/>
      <c r="D74" s="299" t="s">
        <v>919</v>
      </c>
      <c r="E74" s="298" t="s">
        <v>557</v>
      </c>
      <c r="F74" s="298">
        <v>552</v>
      </c>
      <c r="G74" s="320">
        <v>544</v>
      </c>
      <c r="H74" s="300">
        <v>557.5</v>
      </c>
      <c r="I74" s="300" t="s">
        <v>977</v>
      </c>
      <c r="J74" s="301" t="s">
        <v>987</v>
      </c>
      <c r="K74" s="300">
        <f t="shared" ref="K74" si="79">H74-F74</f>
        <v>5.5</v>
      </c>
      <c r="L74" s="302">
        <f t="shared" ref="L74" si="80">(H74*N74)*0.07%</f>
        <v>585.37500000000011</v>
      </c>
      <c r="M74" s="303">
        <f t="shared" ref="M74" si="81">(K74*N74)-L74</f>
        <v>7664.625</v>
      </c>
      <c r="N74" s="300">
        <v>1500</v>
      </c>
      <c r="O74" s="301" t="s">
        <v>555</v>
      </c>
      <c r="P74" s="297">
        <v>44816</v>
      </c>
      <c r="Q74" s="220"/>
      <c r="R74" s="223" t="s">
        <v>556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63"/>
      <c r="AG74" s="260"/>
      <c r="AH74" s="220"/>
      <c r="AI74" s="220"/>
      <c r="AJ74" s="263"/>
      <c r="AK74" s="263"/>
      <c r="AL74" s="263"/>
    </row>
    <row r="75" spans="1:38" s="218" customFormat="1" ht="12.75" customHeight="1">
      <c r="A75" s="386">
        <v>19</v>
      </c>
      <c r="B75" s="329">
        <v>44816</v>
      </c>
      <c r="C75" s="387"/>
      <c r="D75" s="387" t="s">
        <v>984</v>
      </c>
      <c r="E75" s="388" t="s">
        <v>912</v>
      </c>
      <c r="F75" s="388">
        <v>2415</v>
      </c>
      <c r="G75" s="386">
        <v>2460</v>
      </c>
      <c r="H75" s="326">
        <v>2460</v>
      </c>
      <c r="I75" s="326" t="s">
        <v>985</v>
      </c>
      <c r="J75" s="325" t="s">
        <v>986</v>
      </c>
      <c r="K75" s="326">
        <f>F75-H75</f>
        <v>-45</v>
      </c>
      <c r="L75" s="327">
        <f t="shared" ref="L75" si="82">(H75*N75)*0.07%</f>
        <v>430.50000000000006</v>
      </c>
      <c r="M75" s="328">
        <f t="shared" ref="M75" si="83">(K75*N75)-L75</f>
        <v>-11680.5</v>
      </c>
      <c r="N75" s="326">
        <v>250</v>
      </c>
      <c r="O75" s="325" t="s">
        <v>567</v>
      </c>
      <c r="P75" s="329">
        <v>44816</v>
      </c>
      <c r="Q75" s="220"/>
      <c r="R75" s="223" t="s">
        <v>556</v>
      </c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63"/>
      <c r="AG75" s="260"/>
      <c r="AH75" s="220"/>
      <c r="AI75" s="220"/>
      <c r="AJ75" s="263"/>
      <c r="AK75" s="263"/>
      <c r="AL75" s="263"/>
    </row>
    <row r="76" spans="1:38" s="218" customFormat="1" ht="12.75" customHeight="1">
      <c r="A76" s="334">
        <v>20</v>
      </c>
      <c r="B76" s="219">
        <v>44816</v>
      </c>
      <c r="C76" s="276"/>
      <c r="D76" s="276" t="s">
        <v>951</v>
      </c>
      <c r="E76" s="221" t="s">
        <v>557</v>
      </c>
      <c r="F76" s="221" t="s">
        <v>988</v>
      </c>
      <c r="G76" s="334">
        <v>2550</v>
      </c>
      <c r="H76" s="222"/>
      <c r="I76" s="222" t="s">
        <v>989</v>
      </c>
      <c r="J76" s="357" t="s">
        <v>558</v>
      </c>
      <c r="K76" s="276"/>
      <c r="L76" s="221"/>
      <c r="M76" s="221"/>
      <c r="N76" s="221"/>
      <c r="O76" s="222"/>
      <c r="P76" s="222"/>
      <c r="Q76" s="220"/>
      <c r="R76" s="223" t="s">
        <v>827</v>
      </c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63"/>
      <c r="AG76" s="260"/>
      <c r="AH76" s="220"/>
      <c r="AI76" s="220"/>
      <c r="AJ76" s="263"/>
      <c r="AK76" s="263"/>
      <c r="AL76" s="263"/>
    </row>
    <row r="77" spans="1:38" s="218" customFormat="1" ht="12.75" customHeight="1">
      <c r="A77" s="320">
        <v>21</v>
      </c>
      <c r="B77" s="297">
        <v>44816</v>
      </c>
      <c r="C77" s="299"/>
      <c r="D77" s="299" t="s">
        <v>990</v>
      </c>
      <c r="E77" s="298" t="s">
        <v>557</v>
      </c>
      <c r="F77" s="298">
        <v>1502</v>
      </c>
      <c r="G77" s="320">
        <v>1480</v>
      </c>
      <c r="H77" s="300">
        <v>1517.5</v>
      </c>
      <c r="I77" s="300" t="s">
        <v>991</v>
      </c>
      <c r="J77" s="301" t="s">
        <v>1010</v>
      </c>
      <c r="K77" s="300">
        <f t="shared" ref="K77" si="84">H77-F77</f>
        <v>15.5</v>
      </c>
      <c r="L77" s="302">
        <f t="shared" ref="L77" si="85">(H77*N77)*0.07%</f>
        <v>584.23750000000007</v>
      </c>
      <c r="M77" s="303">
        <f t="shared" ref="M77" si="86">(K77*N77)-L77</f>
        <v>7940.7624999999998</v>
      </c>
      <c r="N77" s="300">
        <v>550</v>
      </c>
      <c r="O77" s="301" t="s">
        <v>555</v>
      </c>
      <c r="P77" s="297">
        <v>44817</v>
      </c>
      <c r="Q77" s="220"/>
      <c r="R77" s="223" t="s">
        <v>827</v>
      </c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63"/>
      <c r="AG77" s="260"/>
      <c r="AH77" s="220"/>
      <c r="AI77" s="220"/>
      <c r="AJ77" s="263"/>
      <c r="AK77" s="263"/>
      <c r="AL77" s="263"/>
    </row>
    <row r="78" spans="1:38" s="218" customFormat="1" ht="12.75" customHeight="1">
      <c r="A78" s="320">
        <v>22</v>
      </c>
      <c r="B78" s="297">
        <v>44816</v>
      </c>
      <c r="C78" s="299"/>
      <c r="D78" s="299" t="s">
        <v>992</v>
      </c>
      <c r="E78" s="298" t="s">
        <v>557</v>
      </c>
      <c r="F78" s="298">
        <v>1718</v>
      </c>
      <c r="G78" s="320">
        <v>16890</v>
      </c>
      <c r="H78" s="300">
        <v>1760</v>
      </c>
      <c r="I78" s="300" t="s">
        <v>1023</v>
      </c>
      <c r="J78" s="301" t="s">
        <v>1009</v>
      </c>
      <c r="K78" s="300">
        <f t="shared" ref="K78:K79" si="87">H78-F78</f>
        <v>42</v>
      </c>
      <c r="L78" s="302">
        <f t="shared" ref="L78:L79" si="88">(H78*N78)*0.07%</f>
        <v>616.00000000000011</v>
      </c>
      <c r="M78" s="303">
        <f t="shared" ref="M78:M79" si="89">(K78*N78)-L78</f>
        <v>20384</v>
      </c>
      <c r="N78" s="300">
        <v>500</v>
      </c>
      <c r="O78" s="301" t="s">
        <v>555</v>
      </c>
      <c r="P78" s="297">
        <v>44817</v>
      </c>
      <c r="Q78" s="220"/>
      <c r="R78" s="223" t="s">
        <v>556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86">
        <v>23</v>
      </c>
      <c r="B79" s="429">
        <v>44817</v>
      </c>
      <c r="C79" s="387"/>
      <c r="D79" s="387" t="s">
        <v>1015</v>
      </c>
      <c r="E79" s="388" t="s">
        <v>557</v>
      </c>
      <c r="F79" s="388">
        <v>3370</v>
      </c>
      <c r="G79" s="386">
        <v>3300</v>
      </c>
      <c r="H79" s="326">
        <v>3300</v>
      </c>
      <c r="I79" s="326" t="s">
        <v>1016</v>
      </c>
      <c r="J79" s="325" t="s">
        <v>940</v>
      </c>
      <c r="K79" s="326">
        <f t="shared" si="87"/>
        <v>-70</v>
      </c>
      <c r="L79" s="327">
        <f t="shared" si="88"/>
        <v>462.00000000000006</v>
      </c>
      <c r="M79" s="328">
        <f t="shared" si="89"/>
        <v>-14462</v>
      </c>
      <c r="N79" s="326">
        <v>200</v>
      </c>
      <c r="O79" s="325" t="s">
        <v>567</v>
      </c>
      <c r="P79" s="329">
        <v>44818</v>
      </c>
      <c r="Q79" s="220"/>
      <c r="R79" s="223" t="s">
        <v>556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34">
        <v>24</v>
      </c>
      <c r="B80" s="418">
        <v>44817</v>
      </c>
      <c r="C80" s="276"/>
      <c r="D80" s="276" t="s">
        <v>1017</v>
      </c>
      <c r="E80" s="221" t="s">
        <v>557</v>
      </c>
      <c r="F80" s="221" t="s">
        <v>1018</v>
      </c>
      <c r="G80" s="334">
        <v>535</v>
      </c>
      <c r="H80" s="222"/>
      <c r="I80" s="222" t="s">
        <v>1019</v>
      </c>
      <c r="J80" s="357" t="s">
        <v>558</v>
      </c>
      <c r="K80" s="276"/>
      <c r="L80" s="221"/>
      <c r="M80" s="221"/>
      <c r="N80" s="221"/>
      <c r="O80" s="222"/>
      <c r="P80" s="222"/>
      <c r="Q80" s="220"/>
      <c r="R80" s="223" t="s">
        <v>827</v>
      </c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86">
        <v>25</v>
      </c>
      <c r="B81" s="429">
        <v>44817</v>
      </c>
      <c r="C81" s="387"/>
      <c r="D81" s="387" t="s">
        <v>957</v>
      </c>
      <c r="E81" s="388" t="s">
        <v>557</v>
      </c>
      <c r="F81" s="388">
        <v>959</v>
      </c>
      <c r="G81" s="386">
        <v>940</v>
      </c>
      <c r="H81" s="326">
        <v>940</v>
      </c>
      <c r="I81" s="326" t="s">
        <v>1020</v>
      </c>
      <c r="J81" s="325" t="s">
        <v>1047</v>
      </c>
      <c r="K81" s="326">
        <f t="shared" ref="K81:K82" si="90">H81-F81</f>
        <v>-19</v>
      </c>
      <c r="L81" s="327">
        <f t="shared" ref="L81:L82" si="91">(H81*N81)*0.07%</f>
        <v>460.60000000000008</v>
      </c>
      <c r="M81" s="328">
        <f t="shared" ref="M81:M82" si="92">(K81*N81)-L81</f>
        <v>-13760.6</v>
      </c>
      <c r="N81" s="326">
        <v>700</v>
      </c>
      <c r="O81" s="325" t="s">
        <v>567</v>
      </c>
      <c r="P81" s="329">
        <v>44818</v>
      </c>
      <c r="Q81" s="220"/>
      <c r="R81" s="223" t="s">
        <v>827</v>
      </c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20">
        <v>26</v>
      </c>
      <c r="B82" s="297">
        <v>44818</v>
      </c>
      <c r="C82" s="299"/>
      <c r="D82" s="299" t="s">
        <v>1064</v>
      </c>
      <c r="E82" s="298" t="s">
        <v>557</v>
      </c>
      <c r="F82" s="298">
        <v>243.5</v>
      </c>
      <c r="G82" s="320">
        <v>238</v>
      </c>
      <c r="H82" s="300">
        <v>249</v>
      </c>
      <c r="I82" s="300" t="s">
        <v>943</v>
      </c>
      <c r="J82" s="301" t="s">
        <v>1009</v>
      </c>
      <c r="K82" s="300">
        <f t="shared" si="90"/>
        <v>5.5</v>
      </c>
      <c r="L82" s="302">
        <f t="shared" si="91"/>
        <v>505.47000000000008</v>
      </c>
      <c r="M82" s="303">
        <f t="shared" si="92"/>
        <v>15444.53</v>
      </c>
      <c r="N82" s="300">
        <v>2900</v>
      </c>
      <c r="O82" s="301" t="s">
        <v>555</v>
      </c>
      <c r="P82" s="297">
        <v>44818</v>
      </c>
      <c r="Q82" s="220"/>
      <c r="R82" s="223" t="s">
        <v>827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34">
        <v>27</v>
      </c>
      <c r="B83" s="219">
        <v>44818</v>
      </c>
      <c r="C83" s="276"/>
      <c r="D83" s="276" t="s">
        <v>1072</v>
      </c>
      <c r="E83" s="221" t="s">
        <v>557</v>
      </c>
      <c r="F83" s="221" t="s">
        <v>1065</v>
      </c>
      <c r="G83" s="334">
        <v>1597</v>
      </c>
      <c r="H83" s="222"/>
      <c r="I83" s="222" t="s">
        <v>1066</v>
      </c>
      <c r="J83" s="357"/>
      <c r="K83" s="276"/>
      <c r="L83" s="221"/>
      <c r="M83" s="221"/>
      <c r="N83" s="221"/>
      <c r="O83" s="222"/>
      <c r="P83" s="222"/>
      <c r="Q83" s="220"/>
      <c r="R83" s="223" t="s">
        <v>556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449">
        <v>28</v>
      </c>
      <c r="B84" s="450">
        <v>44818</v>
      </c>
      <c r="C84" s="451"/>
      <c r="D84" s="451" t="s">
        <v>1067</v>
      </c>
      <c r="E84" s="452" t="s">
        <v>557</v>
      </c>
      <c r="F84" s="452">
        <v>110.25</v>
      </c>
      <c r="G84" s="449">
        <v>107.5</v>
      </c>
      <c r="H84" s="452">
        <v>107.5</v>
      </c>
      <c r="I84" s="452" t="s">
        <v>1070</v>
      </c>
      <c r="J84" s="325" t="s">
        <v>1110</v>
      </c>
      <c r="K84" s="326">
        <f t="shared" ref="K84:K85" si="93">H84-F84</f>
        <v>-2.75</v>
      </c>
      <c r="L84" s="327">
        <f t="shared" ref="L84:L85" si="94">(H84*N84)*0.07%</f>
        <v>319.81250000000006</v>
      </c>
      <c r="M84" s="328">
        <f t="shared" ref="M84:M85" si="95">(K84*N84)-L84</f>
        <v>-12007.3125</v>
      </c>
      <c r="N84" s="326">
        <v>4250</v>
      </c>
      <c r="O84" s="325" t="s">
        <v>567</v>
      </c>
      <c r="P84" s="329">
        <v>44819</v>
      </c>
      <c r="Q84" s="220"/>
      <c r="R84" s="223" t="s">
        <v>556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20">
        <v>29</v>
      </c>
      <c r="B85" s="297">
        <v>44818</v>
      </c>
      <c r="C85" s="299"/>
      <c r="D85" s="299" t="s">
        <v>1068</v>
      </c>
      <c r="E85" s="298" t="s">
        <v>557</v>
      </c>
      <c r="F85" s="298">
        <v>511</v>
      </c>
      <c r="G85" s="320">
        <v>499</v>
      </c>
      <c r="H85" s="300">
        <v>519</v>
      </c>
      <c r="I85" s="300" t="s">
        <v>1069</v>
      </c>
      <c r="J85" s="301" t="s">
        <v>1111</v>
      </c>
      <c r="K85" s="300">
        <f t="shared" si="93"/>
        <v>8</v>
      </c>
      <c r="L85" s="302">
        <f t="shared" si="94"/>
        <v>435.96000000000004</v>
      </c>
      <c r="M85" s="303">
        <f t="shared" si="95"/>
        <v>9164.0400000000009</v>
      </c>
      <c r="N85" s="298">
        <v>1200</v>
      </c>
      <c r="O85" s="301" t="s">
        <v>555</v>
      </c>
      <c r="P85" s="297">
        <v>44819</v>
      </c>
      <c r="Q85" s="220"/>
      <c r="R85" s="223" t="s">
        <v>827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320">
        <v>30</v>
      </c>
      <c r="B86" s="297">
        <v>44818</v>
      </c>
      <c r="C86" s="299"/>
      <c r="D86" s="299" t="s">
        <v>1071</v>
      </c>
      <c r="E86" s="298" t="s">
        <v>557</v>
      </c>
      <c r="F86" s="298">
        <v>112.5</v>
      </c>
      <c r="G86" s="320">
        <v>111.1</v>
      </c>
      <c r="H86" s="300">
        <v>113.75</v>
      </c>
      <c r="I86" s="300">
        <v>115</v>
      </c>
      <c r="J86" s="301" t="s">
        <v>1048</v>
      </c>
      <c r="K86" s="300">
        <f t="shared" ref="K86" si="96">H86-F86</f>
        <v>1.25</v>
      </c>
      <c r="L86" s="302">
        <f t="shared" ref="L86" si="97">(H86*N86)*0.07%</f>
        <v>907.72500000000014</v>
      </c>
      <c r="M86" s="303">
        <f t="shared" ref="M86" si="98">(K86*N86)-L86</f>
        <v>13342.275</v>
      </c>
      <c r="N86" s="300">
        <v>11400</v>
      </c>
      <c r="O86" s="301" t="s">
        <v>555</v>
      </c>
      <c r="P86" s="297">
        <v>44819</v>
      </c>
      <c r="Q86" s="220"/>
      <c r="R86" s="223" t="s">
        <v>556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34"/>
      <c r="B87" s="219"/>
      <c r="C87" s="276"/>
      <c r="D87" s="276"/>
      <c r="E87" s="221"/>
      <c r="F87" s="221"/>
      <c r="G87" s="334"/>
      <c r="H87" s="222"/>
      <c r="I87" s="222"/>
      <c r="J87" s="357"/>
      <c r="K87" s="276"/>
      <c r="L87" s="221"/>
      <c r="M87" s="221"/>
      <c r="N87" s="221"/>
      <c r="O87" s="222"/>
      <c r="P87" s="222"/>
      <c r="Q87" s="220"/>
      <c r="R87" s="223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334"/>
      <c r="B88" s="219"/>
      <c r="C88" s="276"/>
      <c r="D88" s="276"/>
      <c r="E88" s="221"/>
      <c r="F88" s="221"/>
      <c r="G88" s="334"/>
      <c r="H88" s="222"/>
      <c r="I88" s="222"/>
      <c r="J88" s="357"/>
      <c r="K88" s="276"/>
      <c r="L88" s="221"/>
      <c r="M88" s="221"/>
      <c r="N88" s="221"/>
      <c r="O88" s="222"/>
      <c r="P88" s="222"/>
      <c r="Q88" s="220"/>
      <c r="R88" s="223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s="218" customFormat="1" ht="12.75" customHeight="1">
      <c r="A89" s="334"/>
      <c r="B89" s="219"/>
      <c r="C89" s="276"/>
      <c r="D89" s="276"/>
      <c r="E89" s="221"/>
      <c r="F89" s="221"/>
      <c r="G89" s="334"/>
      <c r="H89" s="222"/>
      <c r="I89" s="222"/>
      <c r="J89" s="357"/>
      <c r="K89" s="276"/>
      <c r="L89" s="221"/>
      <c r="M89" s="221"/>
      <c r="N89" s="221"/>
      <c r="O89" s="222"/>
      <c r="P89" s="222"/>
      <c r="Q89" s="220"/>
      <c r="R89" s="223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63"/>
      <c r="AG89" s="260"/>
      <c r="AH89" s="220"/>
      <c r="AI89" s="220"/>
      <c r="AJ89" s="263"/>
      <c r="AK89" s="263"/>
      <c r="AL89" s="263"/>
    </row>
    <row r="90" spans="1:38" s="218" customFormat="1" ht="12.75" customHeight="1">
      <c r="A90" s="334"/>
      <c r="B90" s="219"/>
      <c r="C90" s="276"/>
      <c r="D90" s="276"/>
      <c r="E90" s="221"/>
      <c r="F90" s="221"/>
      <c r="G90" s="334"/>
      <c r="H90" s="222"/>
      <c r="I90" s="222"/>
      <c r="J90" s="357"/>
      <c r="K90" s="276"/>
      <c r="L90" s="221"/>
      <c r="M90" s="221"/>
      <c r="N90" s="221"/>
      <c r="O90" s="222"/>
      <c r="P90" s="222"/>
      <c r="Q90" s="220"/>
      <c r="R90" s="223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63"/>
      <c r="AG90" s="260"/>
      <c r="AH90" s="220"/>
      <c r="AI90" s="220"/>
      <c r="AJ90" s="263"/>
      <c r="AK90" s="263"/>
      <c r="AL90" s="263"/>
    </row>
    <row r="91" spans="1:38" s="218" customFormat="1" ht="12.75" customHeight="1">
      <c r="A91" s="334"/>
      <c r="B91" s="219"/>
      <c r="C91" s="276"/>
      <c r="D91" s="276"/>
      <c r="E91" s="221"/>
      <c r="F91" s="221"/>
      <c r="G91" s="334"/>
      <c r="H91" s="222"/>
      <c r="I91" s="222"/>
      <c r="J91" s="357"/>
      <c r="K91" s="276"/>
      <c r="L91" s="221"/>
      <c r="M91" s="221"/>
      <c r="N91" s="221"/>
      <c r="O91" s="222"/>
      <c r="P91" s="222"/>
      <c r="Q91" s="220"/>
      <c r="R91" s="223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63"/>
      <c r="AG91" s="260"/>
      <c r="AH91" s="220"/>
      <c r="AI91" s="220"/>
      <c r="AJ91" s="263"/>
      <c r="AK91" s="263"/>
      <c r="AL91" s="263"/>
    </row>
    <row r="92" spans="1:38" s="218" customFormat="1" ht="12.75" customHeight="1">
      <c r="A92" s="221"/>
      <c r="B92" s="219"/>
      <c r="C92" s="276"/>
      <c r="D92" s="276"/>
      <c r="E92" s="221"/>
      <c r="F92" s="221"/>
      <c r="G92" s="221"/>
      <c r="H92" s="222"/>
      <c r="I92" s="222"/>
      <c r="J92" s="252"/>
      <c r="K92" s="276"/>
      <c r="L92" s="221"/>
      <c r="M92" s="221"/>
      <c r="N92" s="221"/>
      <c r="O92" s="222"/>
      <c r="P92" s="222"/>
      <c r="Q92" s="220"/>
      <c r="R92" s="223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63"/>
      <c r="AG92" s="260"/>
      <c r="AH92" s="220"/>
      <c r="AI92" s="220"/>
      <c r="AJ92" s="263"/>
      <c r="AK92" s="263"/>
      <c r="AL92" s="263"/>
    </row>
    <row r="93" spans="1:38" ht="13.5" customHeight="1">
      <c r="A93" s="263"/>
      <c r="B93" s="260"/>
      <c r="C93" s="220"/>
      <c r="D93" s="220"/>
      <c r="E93" s="263"/>
      <c r="F93" s="263"/>
      <c r="G93" s="263"/>
      <c r="H93" s="264"/>
      <c r="I93" s="264"/>
      <c r="J93" s="291"/>
      <c r="K93" s="264"/>
      <c r="L93" s="265"/>
      <c r="M93" s="292"/>
      <c r="N93" s="264"/>
      <c r="O93" s="293"/>
      <c r="P93" s="267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97"/>
      <c r="B94" s="98"/>
      <c r="C94" s="131"/>
      <c r="D94" s="139"/>
      <c r="E94" s="140"/>
      <c r="F94" s="97"/>
      <c r="G94" s="97"/>
      <c r="H94" s="97"/>
      <c r="I94" s="132"/>
      <c r="J94" s="132"/>
      <c r="K94" s="132"/>
      <c r="L94" s="132"/>
      <c r="M94" s="132"/>
      <c r="N94" s="132"/>
      <c r="O94" s="132"/>
      <c r="P94" s="132"/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ht="12.75" customHeight="1">
      <c r="A95" s="141"/>
      <c r="B95" s="98"/>
      <c r="C95" s="99"/>
      <c r="D95" s="142"/>
      <c r="E95" s="102"/>
      <c r="F95" s="102"/>
      <c r="G95" s="102"/>
      <c r="H95" s="102"/>
      <c r="I95" s="102"/>
      <c r="J95" s="6"/>
      <c r="K95" s="102"/>
      <c r="L95" s="102"/>
      <c r="M95" s="6"/>
      <c r="N95" s="1"/>
      <c r="O95" s="99"/>
      <c r="P95" s="41"/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38.25" customHeight="1">
      <c r="A96" s="143" t="s">
        <v>577</v>
      </c>
      <c r="B96" s="143"/>
      <c r="C96" s="143"/>
      <c r="D96" s="143"/>
      <c r="E96" s="144"/>
      <c r="F96" s="102"/>
      <c r="G96" s="102"/>
      <c r="H96" s="102"/>
      <c r="I96" s="102"/>
      <c r="J96" s="1"/>
      <c r="K96" s="6"/>
      <c r="L96" s="6"/>
      <c r="M96" s="6"/>
      <c r="N96" s="1"/>
      <c r="O96" s="1"/>
      <c r="P96" s="41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14.25" customHeight="1">
      <c r="A97" s="94" t="s">
        <v>16</v>
      </c>
      <c r="B97" s="94" t="s">
        <v>532</v>
      </c>
      <c r="C97" s="94"/>
      <c r="D97" s="95" t="s">
        <v>543</v>
      </c>
      <c r="E97" s="94" t="s">
        <v>544</v>
      </c>
      <c r="F97" s="94" t="s">
        <v>545</v>
      </c>
      <c r="G97" s="94" t="s">
        <v>565</v>
      </c>
      <c r="H97" s="94" t="s">
        <v>547</v>
      </c>
      <c r="I97" s="94" t="s">
        <v>548</v>
      </c>
      <c r="J97" s="93" t="s">
        <v>549</v>
      </c>
      <c r="K97" s="93" t="s">
        <v>578</v>
      </c>
      <c r="L97" s="96" t="s">
        <v>551</v>
      </c>
      <c r="M97" s="138" t="s">
        <v>574</v>
      </c>
      <c r="N97" s="94" t="s">
        <v>575</v>
      </c>
      <c r="O97" s="94" t="s">
        <v>553</v>
      </c>
      <c r="P97" s="95" t="s">
        <v>554</v>
      </c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s="337" customFormat="1" ht="12" customHeight="1">
      <c r="A98" s="353">
        <v>1</v>
      </c>
      <c r="B98" s="376">
        <v>44803</v>
      </c>
      <c r="C98" s="354"/>
      <c r="D98" s="355" t="s">
        <v>888</v>
      </c>
      <c r="E98" s="353" t="s">
        <v>557</v>
      </c>
      <c r="F98" s="353">
        <v>390</v>
      </c>
      <c r="G98" s="353">
        <v>280</v>
      </c>
      <c r="H98" s="356">
        <v>280</v>
      </c>
      <c r="I98" s="377" t="s">
        <v>889</v>
      </c>
      <c r="J98" s="325" t="s">
        <v>899</v>
      </c>
      <c r="K98" s="326">
        <f t="shared" ref="K98:K99" si="99">H98-F98</f>
        <v>-110</v>
      </c>
      <c r="L98" s="327">
        <v>100</v>
      </c>
      <c r="M98" s="328">
        <f t="shared" ref="M98:M99" si="100">(K98*N98)-L98</f>
        <v>-2850</v>
      </c>
      <c r="N98" s="326">
        <v>25</v>
      </c>
      <c r="O98" s="325" t="s">
        <v>567</v>
      </c>
      <c r="P98" s="329">
        <v>44805</v>
      </c>
      <c r="Q98" s="1"/>
      <c r="R98" s="6" t="s">
        <v>556</v>
      </c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  <c r="AL98" s="336"/>
    </row>
    <row r="99" spans="1:38" s="337" customFormat="1" ht="12" customHeight="1">
      <c r="A99" s="349">
        <v>2</v>
      </c>
      <c r="B99" s="297">
        <v>44805</v>
      </c>
      <c r="C99" s="350"/>
      <c r="D99" s="351" t="s">
        <v>900</v>
      </c>
      <c r="E99" s="349" t="s">
        <v>557</v>
      </c>
      <c r="F99" s="349">
        <v>120</v>
      </c>
      <c r="G99" s="349">
        <v>30</v>
      </c>
      <c r="H99" s="352">
        <v>175</v>
      </c>
      <c r="I99" s="358" t="s">
        <v>901</v>
      </c>
      <c r="J99" s="301" t="s">
        <v>693</v>
      </c>
      <c r="K99" s="300">
        <f t="shared" si="99"/>
        <v>55</v>
      </c>
      <c r="L99" s="302">
        <v>100</v>
      </c>
      <c r="M99" s="303">
        <f t="shared" si="100"/>
        <v>1275</v>
      </c>
      <c r="N99" s="300">
        <v>25</v>
      </c>
      <c r="O99" s="301" t="s">
        <v>555</v>
      </c>
      <c r="P99" s="297">
        <v>44805</v>
      </c>
      <c r="Q99" s="1"/>
      <c r="R99" s="6" t="s">
        <v>827</v>
      </c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"/>
      <c r="AI99" s="1"/>
      <c r="AJ99" s="6"/>
      <c r="AK99" s="1"/>
      <c r="AL99" s="336"/>
    </row>
    <row r="100" spans="1:38" s="337" customFormat="1" ht="12" customHeight="1">
      <c r="A100" s="353">
        <v>3</v>
      </c>
      <c r="B100" s="329">
        <v>44805</v>
      </c>
      <c r="C100" s="354"/>
      <c r="D100" s="355" t="s">
        <v>900</v>
      </c>
      <c r="E100" s="353" t="s">
        <v>557</v>
      </c>
      <c r="F100" s="353">
        <v>95</v>
      </c>
      <c r="G100" s="353">
        <v>0</v>
      </c>
      <c r="H100" s="356">
        <v>0</v>
      </c>
      <c r="I100" s="377" t="s">
        <v>881</v>
      </c>
      <c r="J100" s="325" t="s">
        <v>681</v>
      </c>
      <c r="K100" s="326">
        <f t="shared" ref="K100:K101" si="101">H100-F100</f>
        <v>-95</v>
      </c>
      <c r="L100" s="327">
        <v>100</v>
      </c>
      <c r="M100" s="328">
        <f t="shared" ref="M100:M102" si="102">(K100*N100)-L100</f>
        <v>-2475</v>
      </c>
      <c r="N100" s="326">
        <v>25</v>
      </c>
      <c r="O100" s="325" t="s">
        <v>567</v>
      </c>
      <c r="P100" s="329">
        <v>44805</v>
      </c>
      <c r="Q100" s="1"/>
      <c r="R100" s="6" t="s">
        <v>827</v>
      </c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1"/>
      <c r="AI100" s="1"/>
      <c r="AJ100" s="6"/>
      <c r="AK100" s="1"/>
      <c r="AL100" s="336"/>
    </row>
    <row r="101" spans="1:38" s="337" customFormat="1" ht="12" customHeight="1">
      <c r="A101" s="349">
        <v>4</v>
      </c>
      <c r="B101" s="385">
        <v>44806</v>
      </c>
      <c r="C101" s="350"/>
      <c r="D101" s="351" t="s">
        <v>908</v>
      </c>
      <c r="E101" s="349" t="s">
        <v>557</v>
      </c>
      <c r="F101" s="349">
        <v>82</v>
      </c>
      <c r="G101" s="349">
        <v>45</v>
      </c>
      <c r="H101" s="352">
        <v>122.5</v>
      </c>
      <c r="I101" s="358" t="s">
        <v>909</v>
      </c>
      <c r="J101" s="301" t="s">
        <v>910</v>
      </c>
      <c r="K101" s="300">
        <f t="shared" si="101"/>
        <v>40.5</v>
      </c>
      <c r="L101" s="302">
        <v>100</v>
      </c>
      <c r="M101" s="303">
        <f t="shared" si="102"/>
        <v>1925</v>
      </c>
      <c r="N101" s="300">
        <v>50</v>
      </c>
      <c r="O101" s="301" t="s">
        <v>555</v>
      </c>
      <c r="P101" s="297">
        <v>44806</v>
      </c>
      <c r="Q101" s="1"/>
      <c r="R101" s="6" t="s">
        <v>556</v>
      </c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1"/>
      <c r="AI101" s="1"/>
      <c r="AJ101" s="6"/>
      <c r="AK101" s="1"/>
      <c r="AL101" s="336"/>
    </row>
    <row r="102" spans="1:38" s="337" customFormat="1" ht="12" customHeight="1">
      <c r="A102" s="353">
        <v>5</v>
      </c>
      <c r="B102" s="376">
        <v>44806</v>
      </c>
      <c r="C102" s="354"/>
      <c r="D102" s="355" t="s">
        <v>911</v>
      </c>
      <c r="E102" s="353" t="s">
        <v>912</v>
      </c>
      <c r="F102" s="353">
        <v>170</v>
      </c>
      <c r="G102" s="353">
        <v>350</v>
      </c>
      <c r="H102" s="356">
        <v>340</v>
      </c>
      <c r="I102" s="377">
        <v>0.1</v>
      </c>
      <c r="J102" s="325" t="s">
        <v>938</v>
      </c>
      <c r="K102" s="326">
        <f>F102-H102</f>
        <v>-170</v>
      </c>
      <c r="L102" s="327">
        <v>100</v>
      </c>
      <c r="M102" s="328">
        <f t="shared" si="102"/>
        <v>-4350</v>
      </c>
      <c r="N102" s="326">
        <v>25</v>
      </c>
      <c r="O102" s="325" t="s">
        <v>567</v>
      </c>
      <c r="P102" s="329">
        <v>44810</v>
      </c>
      <c r="Q102" s="1"/>
      <c r="R102" s="6" t="s">
        <v>556</v>
      </c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"/>
      <c r="AI102" s="1"/>
      <c r="AJ102" s="6"/>
      <c r="AK102" s="1"/>
      <c r="AL102" s="336"/>
    </row>
    <row r="103" spans="1:38" s="337" customFormat="1" ht="12" customHeight="1">
      <c r="A103" s="353">
        <v>6</v>
      </c>
      <c r="B103" s="376">
        <v>44806</v>
      </c>
      <c r="C103" s="354"/>
      <c r="D103" s="355" t="s">
        <v>908</v>
      </c>
      <c r="E103" s="353" t="s">
        <v>557</v>
      </c>
      <c r="F103" s="353">
        <v>97.5</v>
      </c>
      <c r="G103" s="353">
        <v>65</v>
      </c>
      <c r="H103" s="356">
        <v>65</v>
      </c>
      <c r="I103" s="377" t="s">
        <v>913</v>
      </c>
      <c r="J103" s="325" t="s">
        <v>927</v>
      </c>
      <c r="K103" s="326">
        <f t="shared" ref="K103:K104" si="103">H103-F103</f>
        <v>-32.5</v>
      </c>
      <c r="L103" s="327">
        <v>100</v>
      </c>
      <c r="M103" s="328">
        <f t="shared" ref="M103:M105" si="104">(K103*N103)-L103</f>
        <v>-1725</v>
      </c>
      <c r="N103" s="326">
        <v>50</v>
      </c>
      <c r="O103" s="325" t="s">
        <v>567</v>
      </c>
      <c r="P103" s="329">
        <v>44809</v>
      </c>
      <c r="Q103" s="1"/>
      <c r="R103" s="6" t="s">
        <v>556</v>
      </c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"/>
      <c r="AI103" s="1"/>
      <c r="AJ103" s="6"/>
      <c r="AK103" s="1"/>
      <c r="AL103" s="336"/>
    </row>
    <row r="104" spans="1:38" s="337" customFormat="1" ht="12" customHeight="1">
      <c r="A104" s="353">
        <v>7</v>
      </c>
      <c r="B104" s="376">
        <v>44806</v>
      </c>
      <c r="C104" s="354"/>
      <c r="D104" s="355" t="s">
        <v>916</v>
      </c>
      <c r="E104" s="353" t="s">
        <v>557</v>
      </c>
      <c r="F104" s="353">
        <v>375</v>
      </c>
      <c r="G104" s="353">
        <v>270</v>
      </c>
      <c r="H104" s="356">
        <v>270</v>
      </c>
      <c r="I104" s="377" t="s">
        <v>914</v>
      </c>
      <c r="J104" s="325" t="s">
        <v>928</v>
      </c>
      <c r="K104" s="326">
        <f t="shared" si="103"/>
        <v>-105</v>
      </c>
      <c r="L104" s="327">
        <v>100</v>
      </c>
      <c r="M104" s="328">
        <f t="shared" si="104"/>
        <v>-2725</v>
      </c>
      <c r="N104" s="326">
        <v>25</v>
      </c>
      <c r="O104" s="325" t="s">
        <v>567</v>
      </c>
      <c r="P104" s="329">
        <v>44809</v>
      </c>
      <c r="Q104" s="1"/>
      <c r="R104" s="6" t="s">
        <v>827</v>
      </c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"/>
      <c r="AI104" s="1"/>
      <c r="AJ104" s="6"/>
      <c r="AK104" s="1"/>
      <c r="AL104" s="336"/>
    </row>
    <row r="105" spans="1:38" s="337" customFormat="1" ht="12" customHeight="1">
      <c r="A105" s="353">
        <v>8</v>
      </c>
      <c r="B105" s="376">
        <v>44806</v>
      </c>
      <c r="C105" s="354"/>
      <c r="D105" s="355" t="s">
        <v>915</v>
      </c>
      <c r="E105" s="353" t="s">
        <v>912</v>
      </c>
      <c r="F105" s="353">
        <v>26</v>
      </c>
      <c r="G105" s="353">
        <v>35</v>
      </c>
      <c r="H105" s="356">
        <v>35</v>
      </c>
      <c r="I105" s="408" t="s">
        <v>917</v>
      </c>
      <c r="J105" s="325" t="s">
        <v>929</v>
      </c>
      <c r="K105" s="326">
        <f>F105-H105</f>
        <v>-9</v>
      </c>
      <c r="L105" s="327">
        <v>100</v>
      </c>
      <c r="M105" s="328">
        <f t="shared" si="104"/>
        <v>-4600</v>
      </c>
      <c r="N105" s="326">
        <v>500</v>
      </c>
      <c r="O105" s="325" t="s">
        <v>567</v>
      </c>
      <c r="P105" s="329">
        <v>44809</v>
      </c>
      <c r="Q105" s="1"/>
      <c r="R105" s="6" t="s">
        <v>556</v>
      </c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"/>
      <c r="AI105" s="1"/>
      <c r="AJ105" s="6"/>
      <c r="AK105" s="1"/>
      <c r="AL105" s="336"/>
    </row>
    <row r="106" spans="1:38" s="337" customFormat="1" ht="12" customHeight="1">
      <c r="A106" s="353">
        <v>9</v>
      </c>
      <c r="B106" s="376">
        <v>44809</v>
      </c>
      <c r="C106" s="354"/>
      <c r="D106" s="355" t="s">
        <v>930</v>
      </c>
      <c r="E106" s="353" t="s">
        <v>557</v>
      </c>
      <c r="F106" s="353">
        <v>77.5</v>
      </c>
      <c r="G106" s="353">
        <v>45</v>
      </c>
      <c r="H106" s="356">
        <v>45</v>
      </c>
      <c r="I106" s="377" t="s">
        <v>909</v>
      </c>
      <c r="J106" s="325" t="s">
        <v>927</v>
      </c>
      <c r="K106" s="326">
        <f t="shared" ref="K106:K108" si="105">H106-F106</f>
        <v>-32.5</v>
      </c>
      <c r="L106" s="327">
        <v>100</v>
      </c>
      <c r="M106" s="328">
        <f t="shared" ref="M106:M108" si="106">(K106*N106)-L106</f>
        <v>-1725</v>
      </c>
      <c r="N106" s="326">
        <v>50</v>
      </c>
      <c r="O106" s="325" t="s">
        <v>567</v>
      </c>
      <c r="P106" s="329">
        <v>44810</v>
      </c>
      <c r="Q106" s="1"/>
      <c r="R106" s="6" t="s">
        <v>556</v>
      </c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  <c r="AL106" s="336"/>
    </row>
    <row r="107" spans="1:38" s="337" customFormat="1" ht="12" customHeight="1">
      <c r="A107" s="353">
        <v>10</v>
      </c>
      <c r="B107" s="376">
        <v>44812</v>
      </c>
      <c r="C107" s="354"/>
      <c r="D107" s="355" t="s">
        <v>966</v>
      </c>
      <c r="E107" s="353" t="s">
        <v>557</v>
      </c>
      <c r="F107" s="353">
        <v>140</v>
      </c>
      <c r="G107" s="353">
        <v>30</v>
      </c>
      <c r="H107" s="356">
        <v>30</v>
      </c>
      <c r="I107" s="377" t="s">
        <v>901</v>
      </c>
      <c r="J107" s="325" t="s">
        <v>899</v>
      </c>
      <c r="K107" s="326">
        <f t="shared" si="105"/>
        <v>-110</v>
      </c>
      <c r="L107" s="327">
        <v>100</v>
      </c>
      <c r="M107" s="328">
        <f t="shared" si="106"/>
        <v>-2850</v>
      </c>
      <c r="N107" s="326">
        <v>25</v>
      </c>
      <c r="O107" s="325" t="s">
        <v>567</v>
      </c>
      <c r="P107" s="329">
        <v>44812</v>
      </c>
      <c r="Q107" s="1"/>
      <c r="R107" s="6" t="s">
        <v>827</v>
      </c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  <c r="AL107" s="336"/>
    </row>
    <row r="108" spans="1:38" s="337" customFormat="1" ht="12" customHeight="1">
      <c r="A108" s="349">
        <v>11</v>
      </c>
      <c r="B108" s="385">
        <v>44812</v>
      </c>
      <c r="C108" s="350"/>
      <c r="D108" s="351" t="s">
        <v>969</v>
      </c>
      <c r="E108" s="349" t="s">
        <v>557</v>
      </c>
      <c r="F108" s="349">
        <v>50</v>
      </c>
      <c r="G108" s="349">
        <v>35</v>
      </c>
      <c r="H108" s="352">
        <v>59</v>
      </c>
      <c r="I108" s="358" t="s">
        <v>970</v>
      </c>
      <c r="J108" s="301" t="s">
        <v>762</v>
      </c>
      <c r="K108" s="300">
        <f t="shared" si="105"/>
        <v>9</v>
      </c>
      <c r="L108" s="302">
        <v>100</v>
      </c>
      <c r="M108" s="303">
        <f t="shared" si="106"/>
        <v>2600</v>
      </c>
      <c r="N108" s="300">
        <v>300</v>
      </c>
      <c r="O108" s="301" t="s">
        <v>555</v>
      </c>
      <c r="P108" s="297">
        <v>44813</v>
      </c>
      <c r="Q108" s="1"/>
      <c r="R108" s="6" t="s">
        <v>556</v>
      </c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  <c r="AL108" s="336"/>
    </row>
    <row r="109" spans="1:38" s="337" customFormat="1" ht="12" customHeight="1">
      <c r="A109" s="349">
        <v>12</v>
      </c>
      <c r="B109" s="385">
        <v>44816</v>
      </c>
      <c r="C109" s="350"/>
      <c r="D109" s="351" t="s">
        <v>994</v>
      </c>
      <c r="E109" s="349" t="s">
        <v>557</v>
      </c>
      <c r="F109" s="349">
        <v>5</v>
      </c>
      <c r="G109" s="349">
        <v>1.75</v>
      </c>
      <c r="H109" s="352">
        <v>6.25</v>
      </c>
      <c r="I109" s="433" t="s">
        <v>995</v>
      </c>
      <c r="J109" s="301" t="s">
        <v>1048</v>
      </c>
      <c r="K109" s="300">
        <f t="shared" ref="K109" si="107">H109-F109</f>
        <v>1.25</v>
      </c>
      <c r="L109" s="302">
        <v>100</v>
      </c>
      <c r="M109" s="303">
        <f t="shared" ref="M109" si="108">(K109*N109)-L109</f>
        <v>1775</v>
      </c>
      <c r="N109" s="300">
        <v>1500</v>
      </c>
      <c r="O109" s="301" t="s">
        <v>555</v>
      </c>
      <c r="P109" s="297">
        <v>44813</v>
      </c>
      <c r="Q109" s="1"/>
      <c r="R109" s="6" t="s">
        <v>556</v>
      </c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  <c r="AL109" s="336"/>
    </row>
    <row r="110" spans="1:38" s="337" customFormat="1" ht="12" customHeight="1">
      <c r="A110" s="471">
        <v>13</v>
      </c>
      <c r="B110" s="469">
        <v>44816</v>
      </c>
      <c r="C110" s="370"/>
      <c r="D110" s="371" t="s">
        <v>996</v>
      </c>
      <c r="E110" s="368" t="s">
        <v>557</v>
      </c>
      <c r="F110" s="414" t="s">
        <v>998</v>
      </c>
      <c r="G110" s="368"/>
      <c r="H110" s="372"/>
      <c r="I110" s="373"/>
      <c r="J110" s="467" t="s">
        <v>558</v>
      </c>
      <c r="K110" s="372"/>
      <c r="L110" s="374"/>
      <c r="M110" s="375"/>
      <c r="N110" s="372"/>
      <c r="O110" s="372"/>
      <c r="P110" s="369"/>
      <c r="Q110" s="1"/>
      <c r="R110" s="6" t="s">
        <v>827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336"/>
    </row>
    <row r="111" spans="1:38" s="337" customFormat="1" ht="12" customHeight="1">
      <c r="A111" s="472"/>
      <c r="B111" s="470"/>
      <c r="C111" s="370"/>
      <c r="D111" s="371" t="s">
        <v>997</v>
      </c>
      <c r="E111" s="368" t="s">
        <v>912</v>
      </c>
      <c r="F111" s="368" t="s">
        <v>999</v>
      </c>
      <c r="G111" s="368"/>
      <c r="H111" s="372"/>
      <c r="I111" s="373"/>
      <c r="J111" s="468"/>
      <c r="K111" s="372"/>
      <c r="L111" s="374"/>
      <c r="M111" s="375"/>
      <c r="N111" s="372"/>
      <c r="O111" s="372"/>
      <c r="P111" s="369"/>
      <c r="Q111" s="1"/>
      <c r="R111" s="6"/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336"/>
    </row>
    <row r="112" spans="1:38" s="337" customFormat="1" ht="12" customHeight="1">
      <c r="A112" s="430">
        <v>14</v>
      </c>
      <c r="B112" s="429">
        <v>44817</v>
      </c>
      <c r="C112" s="354"/>
      <c r="D112" s="355" t="s">
        <v>1024</v>
      </c>
      <c r="E112" s="353" t="s">
        <v>912</v>
      </c>
      <c r="F112" s="353">
        <v>54</v>
      </c>
      <c r="G112" s="353">
        <v>90</v>
      </c>
      <c r="H112" s="356">
        <v>90</v>
      </c>
      <c r="I112" s="377">
        <v>0.1</v>
      </c>
      <c r="J112" s="325" t="s">
        <v>929</v>
      </c>
      <c r="K112" s="326">
        <f>F112-H112</f>
        <v>-36</v>
      </c>
      <c r="L112" s="327">
        <v>100</v>
      </c>
      <c r="M112" s="328">
        <f t="shared" ref="M112:M116" si="109">(K112*N112)-L112</f>
        <v>-18100</v>
      </c>
      <c r="N112" s="326">
        <v>500</v>
      </c>
      <c r="O112" s="325" t="s">
        <v>567</v>
      </c>
      <c r="P112" s="329">
        <v>44818</v>
      </c>
      <c r="Q112" s="1"/>
      <c r="R112" s="6" t="s">
        <v>556</v>
      </c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336"/>
    </row>
    <row r="113" spans="1:38" s="337" customFormat="1" ht="12" customHeight="1">
      <c r="A113" s="430">
        <v>15</v>
      </c>
      <c r="B113" s="429">
        <v>44817</v>
      </c>
      <c r="C113" s="354"/>
      <c r="D113" s="355" t="s">
        <v>969</v>
      </c>
      <c r="E113" s="353" t="s">
        <v>557</v>
      </c>
      <c r="F113" s="353">
        <v>51</v>
      </c>
      <c r="G113" s="353">
        <v>37</v>
      </c>
      <c r="H113" s="356">
        <v>37</v>
      </c>
      <c r="I113" s="377" t="s">
        <v>1025</v>
      </c>
      <c r="J113" s="325" t="s">
        <v>1049</v>
      </c>
      <c r="K113" s="326">
        <f t="shared" ref="K113:K116" si="110">H113-F113</f>
        <v>-14</v>
      </c>
      <c r="L113" s="327">
        <v>100</v>
      </c>
      <c r="M113" s="328">
        <f t="shared" si="109"/>
        <v>-4300</v>
      </c>
      <c r="N113" s="326">
        <v>300</v>
      </c>
      <c r="O113" s="325" t="s">
        <v>567</v>
      </c>
      <c r="P113" s="329">
        <v>44818</v>
      </c>
      <c r="Q113" s="1"/>
      <c r="R113" s="6" t="s">
        <v>556</v>
      </c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336"/>
    </row>
    <row r="114" spans="1:38" s="337" customFormat="1" ht="12" customHeight="1">
      <c r="A114" s="431">
        <v>16</v>
      </c>
      <c r="B114" s="432">
        <v>44817</v>
      </c>
      <c r="C114" s="350"/>
      <c r="D114" s="351" t="s">
        <v>1026</v>
      </c>
      <c r="E114" s="349" t="s">
        <v>557</v>
      </c>
      <c r="F114" s="349">
        <v>11.5</v>
      </c>
      <c r="G114" s="349">
        <v>7</v>
      </c>
      <c r="H114" s="352">
        <v>14.75</v>
      </c>
      <c r="I114" s="358" t="s">
        <v>1027</v>
      </c>
      <c r="J114" s="301" t="s">
        <v>1051</v>
      </c>
      <c r="K114" s="300">
        <f t="shared" si="110"/>
        <v>3.25</v>
      </c>
      <c r="L114" s="302">
        <v>100</v>
      </c>
      <c r="M114" s="303">
        <f t="shared" si="109"/>
        <v>3800</v>
      </c>
      <c r="N114" s="300">
        <v>1200</v>
      </c>
      <c r="O114" s="301" t="s">
        <v>555</v>
      </c>
      <c r="P114" s="297">
        <v>44818</v>
      </c>
      <c r="Q114" s="1"/>
      <c r="R114" s="6" t="s">
        <v>827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336"/>
    </row>
    <row r="115" spans="1:38" s="337" customFormat="1" ht="12" customHeight="1">
      <c r="A115" s="431">
        <v>17</v>
      </c>
      <c r="B115" s="432">
        <v>44817</v>
      </c>
      <c r="C115" s="350"/>
      <c r="D115" s="351" t="s">
        <v>1028</v>
      </c>
      <c r="E115" s="349" t="s">
        <v>557</v>
      </c>
      <c r="F115" s="349">
        <v>12.5</v>
      </c>
      <c r="G115" s="349">
        <v>7.5</v>
      </c>
      <c r="H115" s="352">
        <v>14.5</v>
      </c>
      <c r="I115" s="358" t="s">
        <v>1029</v>
      </c>
      <c r="J115" s="301" t="s">
        <v>1050</v>
      </c>
      <c r="K115" s="300">
        <f t="shared" si="110"/>
        <v>2</v>
      </c>
      <c r="L115" s="302">
        <v>100</v>
      </c>
      <c r="M115" s="303">
        <f t="shared" si="109"/>
        <v>1700</v>
      </c>
      <c r="N115" s="300">
        <v>900</v>
      </c>
      <c r="O115" s="301" t="s">
        <v>555</v>
      </c>
      <c r="P115" s="297">
        <v>44818</v>
      </c>
      <c r="Q115" s="1"/>
      <c r="R115" s="6" t="s">
        <v>556</v>
      </c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336"/>
    </row>
    <row r="116" spans="1:38" s="337" customFormat="1" ht="12" customHeight="1">
      <c r="A116" s="431">
        <v>18</v>
      </c>
      <c r="B116" s="432">
        <v>44818</v>
      </c>
      <c r="C116" s="350"/>
      <c r="D116" s="351" t="s">
        <v>1028</v>
      </c>
      <c r="E116" s="349" t="s">
        <v>557</v>
      </c>
      <c r="F116" s="349">
        <v>11.5</v>
      </c>
      <c r="G116" s="349">
        <v>6.5</v>
      </c>
      <c r="H116" s="352">
        <v>14</v>
      </c>
      <c r="I116" s="358" t="s">
        <v>1029</v>
      </c>
      <c r="J116" s="301" t="s">
        <v>1108</v>
      </c>
      <c r="K116" s="300">
        <f t="shared" si="110"/>
        <v>2.5</v>
      </c>
      <c r="L116" s="302">
        <v>100</v>
      </c>
      <c r="M116" s="303">
        <f t="shared" si="109"/>
        <v>2150</v>
      </c>
      <c r="N116" s="300">
        <v>900</v>
      </c>
      <c r="O116" s="301" t="s">
        <v>555</v>
      </c>
      <c r="P116" s="297">
        <v>44819</v>
      </c>
      <c r="Q116" s="1"/>
      <c r="R116" s="6" t="s">
        <v>556</v>
      </c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36"/>
    </row>
    <row r="117" spans="1:38" s="337" customFormat="1" ht="12" customHeight="1">
      <c r="A117" s="431">
        <v>19</v>
      </c>
      <c r="B117" s="432">
        <v>44818</v>
      </c>
      <c r="C117" s="350"/>
      <c r="D117" s="351" t="s">
        <v>1052</v>
      </c>
      <c r="E117" s="349" t="s">
        <v>557</v>
      </c>
      <c r="F117" s="349">
        <v>17.5</v>
      </c>
      <c r="G117" s="349">
        <v>9.5</v>
      </c>
      <c r="H117" s="352">
        <v>21</v>
      </c>
      <c r="I117" s="358" t="s">
        <v>1053</v>
      </c>
      <c r="J117" s="301" t="s">
        <v>1054</v>
      </c>
      <c r="K117" s="300">
        <f t="shared" ref="K117" si="111">H117-F117</f>
        <v>3.5</v>
      </c>
      <c r="L117" s="302">
        <v>100</v>
      </c>
      <c r="M117" s="303">
        <f t="shared" ref="M117" si="112">(K117*N117)-L117</f>
        <v>2350</v>
      </c>
      <c r="N117" s="300">
        <v>700</v>
      </c>
      <c r="O117" s="301" t="s">
        <v>555</v>
      </c>
      <c r="P117" s="297">
        <v>44818</v>
      </c>
      <c r="Q117" s="1"/>
      <c r="R117" s="6" t="s">
        <v>556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336"/>
    </row>
    <row r="118" spans="1:38" s="337" customFormat="1" ht="12" customHeight="1">
      <c r="A118" s="428">
        <v>20</v>
      </c>
      <c r="B118" s="427">
        <v>44818</v>
      </c>
      <c r="C118" s="370"/>
      <c r="D118" s="371" t="s">
        <v>1055</v>
      </c>
      <c r="E118" s="368" t="s">
        <v>557</v>
      </c>
      <c r="F118" s="368" t="s">
        <v>1056</v>
      </c>
      <c r="G118" s="368">
        <v>9.5</v>
      </c>
      <c r="H118" s="372"/>
      <c r="I118" s="373" t="s">
        <v>1057</v>
      </c>
      <c r="J118" s="426"/>
      <c r="K118" s="372"/>
      <c r="L118" s="374"/>
      <c r="M118" s="375"/>
      <c r="N118" s="372"/>
      <c r="O118" s="372"/>
      <c r="P118" s="369"/>
      <c r="Q118" s="1"/>
      <c r="R118" s="6" t="s">
        <v>827</v>
      </c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36"/>
    </row>
    <row r="119" spans="1:38" s="337" customFormat="1" ht="12" customHeight="1">
      <c r="A119" s="434">
        <v>21</v>
      </c>
      <c r="B119" s="435">
        <v>44818</v>
      </c>
      <c r="C119" s="436"/>
      <c r="D119" s="437" t="s">
        <v>1058</v>
      </c>
      <c r="E119" s="438" t="s">
        <v>557</v>
      </c>
      <c r="F119" s="438">
        <v>72</v>
      </c>
      <c r="G119" s="438">
        <v>30</v>
      </c>
      <c r="H119" s="439">
        <v>72</v>
      </c>
      <c r="I119" s="440" t="s">
        <v>1059</v>
      </c>
      <c r="J119" s="441" t="s">
        <v>1063</v>
      </c>
      <c r="K119" s="442">
        <f t="shared" ref="K119" si="113">H119-F119</f>
        <v>0</v>
      </c>
      <c r="L119" s="443">
        <v>100</v>
      </c>
      <c r="M119" s="444">
        <f t="shared" ref="M119" si="114">(K119*N119)-L119</f>
        <v>-100</v>
      </c>
      <c r="N119" s="442">
        <v>50</v>
      </c>
      <c r="O119" s="404" t="s">
        <v>676</v>
      </c>
      <c r="P119" s="445">
        <v>44818</v>
      </c>
      <c r="Q119" s="1"/>
      <c r="R119" s="6" t="s">
        <v>827</v>
      </c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336"/>
    </row>
    <row r="120" spans="1:38" s="337" customFormat="1" ht="12" customHeight="1">
      <c r="A120" s="431">
        <v>22</v>
      </c>
      <c r="B120" s="432">
        <v>44818</v>
      </c>
      <c r="C120" s="350"/>
      <c r="D120" s="351" t="s">
        <v>1060</v>
      </c>
      <c r="E120" s="349" t="s">
        <v>557</v>
      </c>
      <c r="F120" s="349">
        <v>225</v>
      </c>
      <c r="G120" s="349">
        <v>110</v>
      </c>
      <c r="H120" s="352">
        <v>285</v>
      </c>
      <c r="I120" s="358" t="s">
        <v>1061</v>
      </c>
      <c r="J120" s="301" t="s">
        <v>763</v>
      </c>
      <c r="K120" s="300">
        <f t="shared" ref="K120:K121" si="115">H120-F120</f>
        <v>60</v>
      </c>
      <c r="L120" s="302">
        <v>100</v>
      </c>
      <c r="M120" s="303">
        <f t="shared" ref="M120:M121" si="116">(K120*N120)-L120</f>
        <v>1400</v>
      </c>
      <c r="N120" s="300">
        <v>25</v>
      </c>
      <c r="O120" s="301" t="s">
        <v>555</v>
      </c>
      <c r="P120" s="297">
        <v>44818</v>
      </c>
      <c r="Q120" s="1"/>
      <c r="R120" s="6" t="s">
        <v>556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336"/>
    </row>
    <row r="121" spans="1:38" s="337" customFormat="1" ht="12" customHeight="1">
      <c r="A121" s="430">
        <v>23</v>
      </c>
      <c r="B121" s="429">
        <v>44818</v>
      </c>
      <c r="C121" s="354"/>
      <c r="D121" s="355" t="s">
        <v>1060</v>
      </c>
      <c r="E121" s="353" t="s">
        <v>557</v>
      </c>
      <c r="F121" s="353">
        <v>225</v>
      </c>
      <c r="G121" s="353">
        <v>110</v>
      </c>
      <c r="H121" s="356">
        <v>165</v>
      </c>
      <c r="I121" s="377" t="s">
        <v>1061</v>
      </c>
      <c r="J121" s="325" t="s">
        <v>1062</v>
      </c>
      <c r="K121" s="326">
        <f t="shared" si="115"/>
        <v>-60</v>
      </c>
      <c r="L121" s="327">
        <v>100</v>
      </c>
      <c r="M121" s="328">
        <f t="shared" si="116"/>
        <v>-1600</v>
      </c>
      <c r="N121" s="326">
        <v>25</v>
      </c>
      <c r="O121" s="325" t="s">
        <v>567</v>
      </c>
      <c r="P121" s="329">
        <v>44818</v>
      </c>
      <c r="Q121" s="1"/>
      <c r="R121" s="6" t="s">
        <v>556</v>
      </c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36"/>
    </row>
    <row r="122" spans="1:38" s="337" customFormat="1" ht="11.25" customHeight="1">
      <c r="A122" s="431">
        <v>24</v>
      </c>
      <c r="B122" s="432">
        <v>44819</v>
      </c>
      <c r="C122" s="350"/>
      <c r="D122" s="351" t="s">
        <v>1101</v>
      </c>
      <c r="E122" s="349" t="s">
        <v>557</v>
      </c>
      <c r="F122" s="349">
        <v>45</v>
      </c>
      <c r="G122" s="349">
        <v>10</v>
      </c>
      <c r="H122" s="352">
        <v>76</v>
      </c>
      <c r="I122" s="358" t="s">
        <v>1102</v>
      </c>
      <c r="J122" s="301" t="s">
        <v>993</v>
      </c>
      <c r="K122" s="300">
        <f t="shared" ref="K122:K123" si="117">H122-F122</f>
        <v>31</v>
      </c>
      <c r="L122" s="302">
        <v>100</v>
      </c>
      <c r="M122" s="303">
        <f t="shared" ref="M122:M123" si="118">(K122*N122)-L122</f>
        <v>1450</v>
      </c>
      <c r="N122" s="300">
        <v>50</v>
      </c>
      <c r="O122" s="301" t="s">
        <v>555</v>
      </c>
      <c r="P122" s="297">
        <v>44819</v>
      </c>
      <c r="Q122" s="1"/>
      <c r="R122" s="6" t="s">
        <v>556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36"/>
    </row>
    <row r="123" spans="1:38" s="337" customFormat="1" ht="11.25" customHeight="1">
      <c r="A123" s="431">
        <v>25</v>
      </c>
      <c r="B123" s="432">
        <v>44819</v>
      </c>
      <c r="C123" s="350"/>
      <c r="D123" s="351" t="s">
        <v>1101</v>
      </c>
      <c r="E123" s="349" t="s">
        <v>557</v>
      </c>
      <c r="F123" s="349">
        <v>57</v>
      </c>
      <c r="G123" s="349">
        <v>14</v>
      </c>
      <c r="H123" s="352">
        <v>96</v>
      </c>
      <c r="I123" s="358" t="s">
        <v>1102</v>
      </c>
      <c r="J123" s="301" t="s">
        <v>1109</v>
      </c>
      <c r="K123" s="300">
        <f t="shared" si="117"/>
        <v>39</v>
      </c>
      <c r="L123" s="302">
        <v>100</v>
      </c>
      <c r="M123" s="303">
        <f t="shared" si="118"/>
        <v>1850</v>
      </c>
      <c r="N123" s="300">
        <v>50</v>
      </c>
      <c r="O123" s="301" t="s">
        <v>555</v>
      </c>
      <c r="P123" s="297">
        <v>44819</v>
      </c>
      <c r="Q123" s="1"/>
      <c r="R123" s="6" t="s">
        <v>556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36"/>
    </row>
    <row r="124" spans="1:38" s="337" customFormat="1" ht="11.25" customHeight="1">
      <c r="A124" s="431">
        <v>26</v>
      </c>
      <c r="B124" s="432">
        <v>44819</v>
      </c>
      <c r="C124" s="350"/>
      <c r="D124" s="351" t="s">
        <v>1103</v>
      </c>
      <c r="E124" s="349" t="s">
        <v>557</v>
      </c>
      <c r="F124" s="349">
        <v>135</v>
      </c>
      <c r="G124" s="349">
        <v>30</v>
      </c>
      <c r="H124" s="352">
        <v>185</v>
      </c>
      <c r="I124" s="358" t="s">
        <v>1104</v>
      </c>
      <c r="J124" s="301" t="s">
        <v>1105</v>
      </c>
      <c r="K124" s="300">
        <f t="shared" ref="K124" si="119">H124-F124</f>
        <v>50</v>
      </c>
      <c r="L124" s="302">
        <v>100</v>
      </c>
      <c r="M124" s="303">
        <f t="shared" ref="M124" si="120">(K124*N124)-L124</f>
        <v>1150</v>
      </c>
      <c r="N124" s="300">
        <v>25</v>
      </c>
      <c r="O124" s="301" t="s">
        <v>555</v>
      </c>
      <c r="P124" s="297">
        <v>44819</v>
      </c>
      <c r="Q124" s="1"/>
      <c r="R124" s="6" t="s">
        <v>827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36"/>
    </row>
    <row r="125" spans="1:38" s="337" customFormat="1" ht="11.25" customHeight="1">
      <c r="A125" s="431">
        <v>27</v>
      </c>
      <c r="B125" s="432">
        <v>44819</v>
      </c>
      <c r="C125" s="350"/>
      <c r="D125" s="351" t="s">
        <v>969</v>
      </c>
      <c r="E125" s="349" t="s">
        <v>557</v>
      </c>
      <c r="F125" s="349">
        <v>53.5</v>
      </c>
      <c r="G125" s="349">
        <v>37</v>
      </c>
      <c r="H125" s="352">
        <v>65</v>
      </c>
      <c r="I125" s="358" t="s">
        <v>1106</v>
      </c>
      <c r="J125" s="301" t="s">
        <v>1107</v>
      </c>
      <c r="K125" s="300">
        <f t="shared" ref="K125" si="121">H125-F125</f>
        <v>11.5</v>
      </c>
      <c r="L125" s="302">
        <v>100</v>
      </c>
      <c r="M125" s="303">
        <f t="shared" ref="M125" si="122">(K125*N125)-L125</f>
        <v>3350</v>
      </c>
      <c r="N125" s="300">
        <v>300</v>
      </c>
      <c r="O125" s="301" t="s">
        <v>555</v>
      </c>
      <c r="P125" s="297">
        <v>44819</v>
      </c>
      <c r="Q125" s="1"/>
      <c r="R125" s="6" t="s">
        <v>556</v>
      </c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36"/>
    </row>
    <row r="126" spans="1:38" s="337" customFormat="1" ht="11.25" customHeight="1">
      <c r="A126" s="448"/>
      <c r="B126" s="447"/>
      <c r="C126" s="370"/>
      <c r="D126" s="371"/>
      <c r="E126" s="368"/>
      <c r="F126" s="368"/>
      <c r="G126" s="368"/>
      <c r="H126" s="372"/>
      <c r="I126" s="373"/>
      <c r="J126" s="446"/>
      <c r="K126" s="372"/>
      <c r="L126" s="374"/>
      <c r="M126" s="375"/>
      <c r="N126" s="372"/>
      <c r="O126" s="372"/>
      <c r="P126" s="369"/>
      <c r="Q126" s="1"/>
      <c r="R126" s="6"/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36"/>
    </row>
    <row r="127" spans="1:38" s="337" customFormat="1" ht="11.25" customHeight="1">
      <c r="A127" s="448"/>
      <c r="B127" s="447"/>
      <c r="C127" s="370"/>
      <c r="D127" s="371"/>
      <c r="E127" s="368"/>
      <c r="F127" s="368"/>
      <c r="G127" s="368"/>
      <c r="H127" s="372"/>
      <c r="I127" s="373"/>
      <c r="J127" s="446"/>
      <c r="K127" s="372"/>
      <c r="L127" s="374"/>
      <c r="M127" s="375"/>
      <c r="N127" s="372"/>
      <c r="O127" s="372"/>
      <c r="P127" s="369"/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36"/>
    </row>
    <row r="128" spans="1:38" ht="15" customHeight="1">
      <c r="A128" s="286"/>
      <c r="B128" s="330"/>
      <c r="C128" s="287"/>
      <c r="D128" s="288"/>
      <c r="E128" s="286"/>
      <c r="F128" s="286"/>
      <c r="G128" s="286"/>
      <c r="H128" s="289"/>
      <c r="I128" s="290"/>
      <c r="J128" s="252"/>
      <c r="K128" s="222"/>
      <c r="L128" s="241"/>
      <c r="M128" s="242"/>
      <c r="N128" s="222"/>
      <c r="O128" s="252"/>
      <c r="P128" s="219"/>
      <c r="Q128" s="1"/>
      <c r="R128" s="6"/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1"/>
    </row>
    <row r="129" spans="1:38" ht="12.75" customHeight="1">
      <c r="A129" s="140"/>
      <c r="B129" s="145"/>
      <c r="C129" s="145"/>
      <c r="D129" s="146"/>
      <c r="E129" s="140"/>
      <c r="F129" s="147"/>
      <c r="G129" s="140"/>
      <c r="H129" s="140"/>
      <c r="I129" s="140"/>
      <c r="J129" s="145"/>
      <c r="K129" s="148"/>
      <c r="L129" s="140"/>
      <c r="M129" s="140"/>
      <c r="N129" s="140"/>
      <c r="O129" s="149"/>
      <c r="P129" s="1"/>
      <c r="Q129" s="1"/>
      <c r="R129" s="6"/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</row>
    <row r="130" spans="1:38" ht="38.25" customHeight="1">
      <c r="A130" s="92" t="s">
        <v>579</v>
      </c>
      <c r="B130" s="150"/>
      <c r="C130" s="150"/>
      <c r="D130" s="151"/>
      <c r="E130" s="125"/>
      <c r="F130" s="6"/>
      <c r="G130" s="6"/>
      <c r="H130" s="126"/>
      <c r="I130" s="152"/>
      <c r="J130" s="1"/>
      <c r="K130" s="6"/>
      <c r="L130" s="6"/>
      <c r="M130" s="6"/>
      <c r="N130" s="1"/>
      <c r="O130" s="1"/>
      <c r="Q130" s="1"/>
      <c r="R130" s="6"/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</row>
    <row r="131" spans="1:38" s="218" customFormat="1" ht="14.25" customHeight="1">
      <c r="A131" s="93" t="s">
        <v>16</v>
      </c>
      <c r="B131" s="94" t="s">
        <v>532</v>
      </c>
      <c r="C131" s="94"/>
      <c r="D131" s="95" t="s">
        <v>543</v>
      </c>
      <c r="E131" s="94" t="s">
        <v>544</v>
      </c>
      <c r="F131" s="94" t="s">
        <v>545</v>
      </c>
      <c r="G131" s="94" t="s">
        <v>546</v>
      </c>
      <c r="H131" s="94" t="s">
        <v>547</v>
      </c>
      <c r="I131" s="94" t="s">
        <v>548</v>
      </c>
      <c r="J131" s="93" t="s">
        <v>549</v>
      </c>
      <c r="K131" s="129" t="s">
        <v>566</v>
      </c>
      <c r="L131" s="130" t="s">
        <v>551</v>
      </c>
      <c r="M131" s="96" t="s">
        <v>552</v>
      </c>
      <c r="N131" s="94" t="s">
        <v>553</v>
      </c>
      <c r="O131" s="95" t="s">
        <v>554</v>
      </c>
      <c r="P131" s="94" t="s">
        <v>784</v>
      </c>
      <c r="Q131" s="217"/>
      <c r="R131" s="6"/>
      <c r="S131" s="217"/>
      <c r="T131" s="217"/>
      <c r="U131" s="217"/>
      <c r="V131" s="217"/>
      <c r="W131" s="217"/>
      <c r="X131" s="217"/>
      <c r="Y131" s="217"/>
      <c r="Z131" s="217"/>
      <c r="AA131" s="217"/>
      <c r="AB131" s="217"/>
      <c r="AC131" s="217"/>
      <c r="AD131" s="217"/>
      <c r="AE131" s="217"/>
      <c r="AF131" s="217"/>
      <c r="AG131" s="217"/>
      <c r="AH131" s="217"/>
      <c r="AI131" s="217"/>
      <c r="AJ131" s="217"/>
      <c r="AK131" s="217"/>
      <c r="AL131" s="217"/>
    </row>
    <row r="132" spans="1:38" s="218" customFormat="1" ht="12.75" customHeight="1">
      <c r="A132" s="330"/>
      <c r="B132" s="330"/>
      <c r="C132" s="330"/>
      <c r="D132" s="330"/>
      <c r="E132" s="333"/>
      <c r="F132" s="333"/>
      <c r="G132" s="333"/>
      <c r="H132" s="333"/>
      <c r="I132" s="333"/>
      <c r="J132" s="252"/>
      <c r="K132" s="222"/>
      <c r="L132" s="241"/>
      <c r="M132" s="242"/>
      <c r="N132" s="222"/>
      <c r="O132" s="252"/>
      <c r="P132" s="219"/>
      <c r="Q132" s="217"/>
      <c r="R132" s="1"/>
      <c r="S132" s="217"/>
      <c r="T132" s="217"/>
      <c r="U132" s="217"/>
      <c r="V132" s="217"/>
      <c r="W132" s="217"/>
      <c r="X132" s="217"/>
      <c r="Y132" s="217"/>
      <c r="Z132" s="217"/>
      <c r="AA132" s="217"/>
      <c r="AB132" s="217"/>
      <c r="AC132" s="217"/>
      <c r="AD132" s="217"/>
      <c r="AE132" s="217"/>
      <c r="AF132" s="217"/>
      <c r="AG132" s="217"/>
      <c r="AH132" s="217"/>
      <c r="AI132" s="217"/>
      <c r="AJ132" s="217"/>
      <c r="AK132" s="217"/>
      <c r="AL132" s="217"/>
    </row>
    <row r="133" spans="1:38" ht="14.25" customHeight="1">
      <c r="A133" s="333"/>
      <c r="B133" s="331"/>
      <c r="C133" s="332"/>
      <c r="D133" s="332"/>
      <c r="E133" s="333"/>
      <c r="F133" s="333"/>
      <c r="G133" s="333"/>
      <c r="H133" s="333"/>
      <c r="I133" s="333"/>
      <c r="J133" s="252"/>
      <c r="K133" s="222"/>
      <c r="L133" s="241"/>
      <c r="M133" s="242"/>
      <c r="N133" s="222"/>
      <c r="O133" s="252"/>
      <c r="P133" s="219"/>
      <c r="R133" s="217"/>
      <c r="S133" s="41"/>
      <c r="T133" s="1"/>
      <c r="U133" s="1"/>
      <c r="V133" s="1"/>
      <c r="W133" s="1"/>
      <c r="X133" s="1"/>
      <c r="Y133" s="1"/>
      <c r="Z133" s="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</row>
    <row r="134" spans="1:38" ht="12.75" customHeight="1">
      <c r="A134" s="333"/>
      <c r="B134" s="331"/>
      <c r="C134" s="332"/>
      <c r="D134" s="332"/>
      <c r="E134" s="333"/>
      <c r="F134" s="333"/>
      <c r="G134" s="333"/>
      <c r="H134" s="333"/>
      <c r="I134" s="333"/>
      <c r="J134" s="252"/>
      <c r="K134" s="222"/>
      <c r="L134" s="241"/>
      <c r="M134" s="242"/>
      <c r="N134" s="222"/>
      <c r="O134" s="252"/>
      <c r="P134" s="219"/>
      <c r="R134" s="6"/>
      <c r="S134" s="1"/>
      <c r="T134" s="1"/>
      <c r="U134" s="1"/>
      <c r="V134" s="1"/>
      <c r="W134" s="1"/>
      <c r="X134" s="1"/>
      <c r="Y134" s="1"/>
    </row>
    <row r="135" spans="1:38" ht="12.75" customHeight="1">
      <c r="A135" s="109" t="s">
        <v>559</v>
      </c>
      <c r="B135" s="109"/>
      <c r="C135" s="109"/>
      <c r="D135" s="109"/>
      <c r="E135" s="41"/>
      <c r="F135" s="117" t="s">
        <v>561</v>
      </c>
      <c r="G135" s="54"/>
      <c r="H135" s="54"/>
      <c r="I135" s="54"/>
      <c r="J135" s="6"/>
      <c r="K135" s="134"/>
      <c r="L135" s="135"/>
      <c r="M135" s="6"/>
      <c r="N135" s="99"/>
      <c r="O135" s="153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16" t="s">
        <v>560</v>
      </c>
      <c r="B136" s="109"/>
      <c r="C136" s="109"/>
      <c r="D136" s="109"/>
      <c r="E136" s="6"/>
      <c r="F136" s="117" t="s">
        <v>563</v>
      </c>
      <c r="G136" s="6"/>
      <c r="H136" s="6" t="s">
        <v>780</v>
      </c>
      <c r="I136" s="6"/>
      <c r="J136" s="1"/>
      <c r="K136" s="6"/>
      <c r="L136" s="6"/>
      <c r="M136" s="6"/>
      <c r="N136" s="1"/>
      <c r="O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6"/>
      <c r="B137" s="109"/>
      <c r="C137" s="109"/>
      <c r="D137" s="109"/>
      <c r="E137" s="6"/>
      <c r="F137" s="117"/>
      <c r="G137" s="6"/>
      <c r="H137" s="6"/>
      <c r="I137" s="6"/>
      <c r="J137" s="1"/>
      <c r="K137" s="6"/>
      <c r="L137" s="6"/>
      <c r="M137" s="6"/>
      <c r="N137" s="1"/>
      <c r="O137" s="1"/>
      <c r="Q137" s="1"/>
      <c r="R137" s="54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16"/>
      <c r="B138" s="109"/>
      <c r="C138" s="109"/>
      <c r="D138" s="109"/>
      <c r="E138" s="6"/>
      <c r="F138" s="117"/>
      <c r="G138" s="54"/>
      <c r="H138" s="41"/>
      <c r="I138" s="54"/>
      <c r="J138" s="6"/>
      <c r="K138" s="134"/>
      <c r="L138" s="135"/>
      <c r="M138" s="6"/>
      <c r="N138" s="99"/>
      <c r="O138" s="136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54"/>
      <c r="B139" s="98"/>
      <c r="C139" s="98"/>
      <c r="D139" s="41"/>
      <c r="E139" s="54"/>
      <c r="F139" s="54"/>
      <c r="G139" s="54"/>
      <c r="H139" s="41"/>
      <c r="I139" s="54"/>
      <c r="J139" s="6"/>
      <c r="K139" s="134"/>
      <c r="L139" s="135"/>
      <c r="M139" s="6"/>
      <c r="N139" s="99"/>
      <c r="O139" s="136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38.25" customHeight="1">
      <c r="A140" s="41"/>
      <c r="B140" s="154" t="s">
        <v>580</v>
      </c>
      <c r="C140" s="154"/>
      <c r="D140" s="154"/>
      <c r="E140" s="154"/>
      <c r="F140" s="6"/>
      <c r="G140" s="6"/>
      <c r="H140" s="127"/>
      <c r="I140" s="6"/>
      <c r="J140" s="127"/>
      <c r="K140" s="128"/>
      <c r="L140" s="6"/>
      <c r="M140" s="6"/>
      <c r="N140" s="1"/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93" t="s">
        <v>16</v>
      </c>
      <c r="B141" s="94" t="s">
        <v>532</v>
      </c>
      <c r="C141" s="94"/>
      <c r="D141" s="95" t="s">
        <v>543</v>
      </c>
      <c r="E141" s="94" t="s">
        <v>544</v>
      </c>
      <c r="F141" s="94" t="s">
        <v>545</v>
      </c>
      <c r="G141" s="94" t="s">
        <v>581</v>
      </c>
      <c r="H141" s="94" t="s">
        <v>582</v>
      </c>
      <c r="I141" s="94" t="s">
        <v>548</v>
      </c>
      <c r="J141" s="155" t="s">
        <v>549</v>
      </c>
      <c r="K141" s="94" t="s">
        <v>550</v>
      </c>
      <c r="L141" s="94" t="s">
        <v>583</v>
      </c>
      <c r="M141" s="94" t="s">
        <v>553</v>
      </c>
      <c r="N141" s="95" t="s">
        <v>554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56">
        <v>1</v>
      </c>
      <c r="B142" s="157">
        <v>41579</v>
      </c>
      <c r="C142" s="157"/>
      <c r="D142" s="158" t="s">
        <v>584</v>
      </c>
      <c r="E142" s="159" t="s">
        <v>585</v>
      </c>
      <c r="F142" s="160">
        <v>82</v>
      </c>
      <c r="G142" s="159" t="s">
        <v>586</v>
      </c>
      <c r="H142" s="159">
        <v>100</v>
      </c>
      <c r="I142" s="161">
        <v>100</v>
      </c>
      <c r="J142" s="162" t="s">
        <v>587</v>
      </c>
      <c r="K142" s="163">
        <f t="shared" ref="K142:K194" si="123">H142-F142</f>
        <v>18</v>
      </c>
      <c r="L142" s="164">
        <f t="shared" ref="L142:L194" si="124">K142/F142</f>
        <v>0.21951219512195122</v>
      </c>
      <c r="M142" s="159" t="s">
        <v>555</v>
      </c>
      <c r="N142" s="165">
        <v>42657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56">
        <v>2</v>
      </c>
      <c r="B143" s="157">
        <v>41794</v>
      </c>
      <c r="C143" s="157"/>
      <c r="D143" s="158" t="s">
        <v>588</v>
      </c>
      <c r="E143" s="159" t="s">
        <v>557</v>
      </c>
      <c r="F143" s="160">
        <v>257</v>
      </c>
      <c r="G143" s="159" t="s">
        <v>586</v>
      </c>
      <c r="H143" s="159">
        <v>300</v>
      </c>
      <c r="I143" s="161">
        <v>300</v>
      </c>
      <c r="J143" s="162" t="s">
        <v>587</v>
      </c>
      <c r="K143" s="163">
        <f t="shared" si="123"/>
        <v>43</v>
      </c>
      <c r="L143" s="164">
        <f t="shared" si="124"/>
        <v>0.16731517509727625</v>
      </c>
      <c r="M143" s="159" t="s">
        <v>555</v>
      </c>
      <c r="N143" s="165">
        <v>41822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56">
        <v>3</v>
      </c>
      <c r="B144" s="157">
        <v>41828</v>
      </c>
      <c r="C144" s="157"/>
      <c r="D144" s="158" t="s">
        <v>589</v>
      </c>
      <c r="E144" s="159" t="s">
        <v>557</v>
      </c>
      <c r="F144" s="160">
        <v>393</v>
      </c>
      <c r="G144" s="159" t="s">
        <v>586</v>
      </c>
      <c r="H144" s="159">
        <v>468</v>
      </c>
      <c r="I144" s="161">
        <v>468</v>
      </c>
      <c r="J144" s="162" t="s">
        <v>587</v>
      </c>
      <c r="K144" s="163">
        <f t="shared" si="123"/>
        <v>75</v>
      </c>
      <c r="L144" s="164">
        <f t="shared" si="124"/>
        <v>0.19083969465648856</v>
      </c>
      <c r="M144" s="159" t="s">
        <v>555</v>
      </c>
      <c r="N144" s="165">
        <v>41863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4</v>
      </c>
      <c r="B145" s="157">
        <v>41857</v>
      </c>
      <c r="C145" s="157"/>
      <c r="D145" s="158" t="s">
        <v>590</v>
      </c>
      <c r="E145" s="159" t="s">
        <v>557</v>
      </c>
      <c r="F145" s="160">
        <v>205</v>
      </c>
      <c r="G145" s="159" t="s">
        <v>586</v>
      </c>
      <c r="H145" s="159">
        <v>275</v>
      </c>
      <c r="I145" s="161">
        <v>250</v>
      </c>
      <c r="J145" s="162" t="s">
        <v>587</v>
      </c>
      <c r="K145" s="163">
        <f t="shared" si="123"/>
        <v>70</v>
      </c>
      <c r="L145" s="164">
        <f t="shared" si="124"/>
        <v>0.34146341463414637</v>
      </c>
      <c r="M145" s="159" t="s">
        <v>555</v>
      </c>
      <c r="N145" s="165">
        <v>41962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5</v>
      </c>
      <c r="B146" s="157">
        <v>41886</v>
      </c>
      <c r="C146" s="157"/>
      <c r="D146" s="158" t="s">
        <v>591</v>
      </c>
      <c r="E146" s="159" t="s">
        <v>557</v>
      </c>
      <c r="F146" s="160">
        <v>162</v>
      </c>
      <c r="G146" s="159" t="s">
        <v>586</v>
      </c>
      <c r="H146" s="159">
        <v>190</v>
      </c>
      <c r="I146" s="161">
        <v>190</v>
      </c>
      <c r="J146" s="162" t="s">
        <v>587</v>
      </c>
      <c r="K146" s="163">
        <f t="shared" si="123"/>
        <v>28</v>
      </c>
      <c r="L146" s="164">
        <f t="shared" si="124"/>
        <v>0.1728395061728395</v>
      </c>
      <c r="M146" s="159" t="s">
        <v>555</v>
      </c>
      <c r="N146" s="165">
        <v>42006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6</v>
      </c>
      <c r="B147" s="157">
        <v>41886</v>
      </c>
      <c r="C147" s="157"/>
      <c r="D147" s="158" t="s">
        <v>592</v>
      </c>
      <c r="E147" s="159" t="s">
        <v>557</v>
      </c>
      <c r="F147" s="160">
        <v>75</v>
      </c>
      <c r="G147" s="159" t="s">
        <v>586</v>
      </c>
      <c r="H147" s="159">
        <v>91.5</v>
      </c>
      <c r="I147" s="161" t="s">
        <v>593</v>
      </c>
      <c r="J147" s="162" t="s">
        <v>594</v>
      </c>
      <c r="K147" s="163">
        <f t="shared" si="123"/>
        <v>16.5</v>
      </c>
      <c r="L147" s="164">
        <f t="shared" si="124"/>
        <v>0.22</v>
      </c>
      <c r="M147" s="159" t="s">
        <v>555</v>
      </c>
      <c r="N147" s="165">
        <v>41954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7</v>
      </c>
      <c r="B148" s="157">
        <v>41913</v>
      </c>
      <c r="C148" s="157"/>
      <c r="D148" s="158" t="s">
        <v>595</v>
      </c>
      <c r="E148" s="159" t="s">
        <v>557</v>
      </c>
      <c r="F148" s="160">
        <v>850</v>
      </c>
      <c r="G148" s="159" t="s">
        <v>586</v>
      </c>
      <c r="H148" s="159">
        <v>982.5</v>
      </c>
      <c r="I148" s="161">
        <v>1050</v>
      </c>
      <c r="J148" s="162" t="s">
        <v>596</v>
      </c>
      <c r="K148" s="163">
        <f t="shared" si="123"/>
        <v>132.5</v>
      </c>
      <c r="L148" s="164">
        <f t="shared" si="124"/>
        <v>0.15588235294117647</v>
      </c>
      <c r="M148" s="159" t="s">
        <v>555</v>
      </c>
      <c r="N148" s="165">
        <v>42039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8</v>
      </c>
      <c r="B149" s="157">
        <v>41913</v>
      </c>
      <c r="C149" s="157"/>
      <c r="D149" s="158" t="s">
        <v>597</v>
      </c>
      <c r="E149" s="159" t="s">
        <v>557</v>
      </c>
      <c r="F149" s="160">
        <v>475</v>
      </c>
      <c r="G149" s="159" t="s">
        <v>586</v>
      </c>
      <c r="H149" s="159">
        <v>515</v>
      </c>
      <c r="I149" s="161">
        <v>600</v>
      </c>
      <c r="J149" s="162" t="s">
        <v>598</v>
      </c>
      <c r="K149" s="163">
        <f t="shared" si="123"/>
        <v>40</v>
      </c>
      <c r="L149" s="164">
        <f t="shared" si="124"/>
        <v>8.4210526315789472E-2</v>
      </c>
      <c r="M149" s="159" t="s">
        <v>555</v>
      </c>
      <c r="N149" s="165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9</v>
      </c>
      <c r="B150" s="157">
        <v>41913</v>
      </c>
      <c r="C150" s="157"/>
      <c r="D150" s="158" t="s">
        <v>599</v>
      </c>
      <c r="E150" s="159" t="s">
        <v>557</v>
      </c>
      <c r="F150" s="160">
        <v>86</v>
      </c>
      <c r="G150" s="159" t="s">
        <v>586</v>
      </c>
      <c r="H150" s="159">
        <v>99</v>
      </c>
      <c r="I150" s="161">
        <v>140</v>
      </c>
      <c r="J150" s="162" t="s">
        <v>600</v>
      </c>
      <c r="K150" s="163">
        <f t="shared" si="123"/>
        <v>13</v>
      </c>
      <c r="L150" s="164">
        <f t="shared" si="124"/>
        <v>0.15116279069767441</v>
      </c>
      <c r="M150" s="159" t="s">
        <v>555</v>
      </c>
      <c r="N150" s="165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10</v>
      </c>
      <c r="B151" s="157">
        <v>41926</v>
      </c>
      <c r="C151" s="157"/>
      <c r="D151" s="158" t="s">
        <v>601</v>
      </c>
      <c r="E151" s="159" t="s">
        <v>557</v>
      </c>
      <c r="F151" s="160">
        <v>496.6</v>
      </c>
      <c r="G151" s="159" t="s">
        <v>586</v>
      </c>
      <c r="H151" s="159">
        <v>621</v>
      </c>
      <c r="I151" s="161">
        <v>580</v>
      </c>
      <c r="J151" s="162" t="s">
        <v>587</v>
      </c>
      <c r="K151" s="163">
        <f t="shared" si="123"/>
        <v>124.39999999999998</v>
      </c>
      <c r="L151" s="164">
        <f t="shared" si="124"/>
        <v>0.25050342327829234</v>
      </c>
      <c r="M151" s="159" t="s">
        <v>555</v>
      </c>
      <c r="N151" s="165">
        <v>42605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11</v>
      </c>
      <c r="B152" s="157">
        <v>41926</v>
      </c>
      <c r="C152" s="157"/>
      <c r="D152" s="158" t="s">
        <v>602</v>
      </c>
      <c r="E152" s="159" t="s">
        <v>557</v>
      </c>
      <c r="F152" s="160">
        <v>2481.9</v>
      </c>
      <c r="G152" s="159" t="s">
        <v>586</v>
      </c>
      <c r="H152" s="159">
        <v>2840</v>
      </c>
      <c r="I152" s="161">
        <v>2870</v>
      </c>
      <c r="J152" s="162" t="s">
        <v>603</v>
      </c>
      <c r="K152" s="163">
        <f t="shared" si="123"/>
        <v>358.09999999999991</v>
      </c>
      <c r="L152" s="164">
        <f t="shared" si="124"/>
        <v>0.14428462065353154</v>
      </c>
      <c r="M152" s="159" t="s">
        <v>555</v>
      </c>
      <c r="N152" s="165">
        <v>42017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12</v>
      </c>
      <c r="B153" s="157">
        <v>41928</v>
      </c>
      <c r="C153" s="157"/>
      <c r="D153" s="158" t="s">
        <v>604</v>
      </c>
      <c r="E153" s="159" t="s">
        <v>557</v>
      </c>
      <c r="F153" s="160">
        <v>84.5</v>
      </c>
      <c r="G153" s="159" t="s">
        <v>586</v>
      </c>
      <c r="H153" s="159">
        <v>93</v>
      </c>
      <c r="I153" s="161">
        <v>110</v>
      </c>
      <c r="J153" s="162" t="s">
        <v>605</v>
      </c>
      <c r="K153" s="163">
        <f t="shared" si="123"/>
        <v>8.5</v>
      </c>
      <c r="L153" s="164">
        <f t="shared" si="124"/>
        <v>0.10059171597633136</v>
      </c>
      <c r="M153" s="159" t="s">
        <v>555</v>
      </c>
      <c r="N153" s="165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13</v>
      </c>
      <c r="B154" s="157">
        <v>41928</v>
      </c>
      <c r="C154" s="157"/>
      <c r="D154" s="158" t="s">
        <v>606</v>
      </c>
      <c r="E154" s="159" t="s">
        <v>557</v>
      </c>
      <c r="F154" s="160">
        <v>401</v>
      </c>
      <c r="G154" s="159" t="s">
        <v>586</v>
      </c>
      <c r="H154" s="159">
        <v>428</v>
      </c>
      <c r="I154" s="161">
        <v>450</v>
      </c>
      <c r="J154" s="162" t="s">
        <v>607</v>
      </c>
      <c r="K154" s="163">
        <f t="shared" si="123"/>
        <v>27</v>
      </c>
      <c r="L154" s="164">
        <f t="shared" si="124"/>
        <v>6.7331670822942641E-2</v>
      </c>
      <c r="M154" s="159" t="s">
        <v>555</v>
      </c>
      <c r="N154" s="165">
        <v>42020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14</v>
      </c>
      <c r="B155" s="157">
        <v>41928</v>
      </c>
      <c r="C155" s="157"/>
      <c r="D155" s="158" t="s">
        <v>608</v>
      </c>
      <c r="E155" s="159" t="s">
        <v>557</v>
      </c>
      <c r="F155" s="160">
        <v>101</v>
      </c>
      <c r="G155" s="159" t="s">
        <v>586</v>
      </c>
      <c r="H155" s="159">
        <v>112</v>
      </c>
      <c r="I155" s="161">
        <v>120</v>
      </c>
      <c r="J155" s="162" t="s">
        <v>609</v>
      </c>
      <c r="K155" s="163">
        <f t="shared" si="123"/>
        <v>11</v>
      </c>
      <c r="L155" s="164">
        <f t="shared" si="124"/>
        <v>0.10891089108910891</v>
      </c>
      <c r="M155" s="159" t="s">
        <v>555</v>
      </c>
      <c r="N155" s="165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15</v>
      </c>
      <c r="B156" s="157">
        <v>41954</v>
      </c>
      <c r="C156" s="157"/>
      <c r="D156" s="158" t="s">
        <v>610</v>
      </c>
      <c r="E156" s="159" t="s">
        <v>557</v>
      </c>
      <c r="F156" s="160">
        <v>59</v>
      </c>
      <c r="G156" s="159" t="s">
        <v>586</v>
      </c>
      <c r="H156" s="159">
        <v>76</v>
      </c>
      <c r="I156" s="161">
        <v>76</v>
      </c>
      <c r="J156" s="162" t="s">
        <v>587</v>
      </c>
      <c r="K156" s="163">
        <f t="shared" si="123"/>
        <v>17</v>
      </c>
      <c r="L156" s="164">
        <f t="shared" si="124"/>
        <v>0.28813559322033899</v>
      </c>
      <c r="M156" s="159" t="s">
        <v>555</v>
      </c>
      <c r="N156" s="165">
        <v>43032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16</v>
      </c>
      <c r="B157" s="157">
        <v>41954</v>
      </c>
      <c r="C157" s="157"/>
      <c r="D157" s="158" t="s">
        <v>599</v>
      </c>
      <c r="E157" s="159" t="s">
        <v>557</v>
      </c>
      <c r="F157" s="160">
        <v>99</v>
      </c>
      <c r="G157" s="159" t="s">
        <v>586</v>
      </c>
      <c r="H157" s="159">
        <v>120</v>
      </c>
      <c r="I157" s="161">
        <v>120</v>
      </c>
      <c r="J157" s="162" t="s">
        <v>568</v>
      </c>
      <c r="K157" s="163">
        <f t="shared" si="123"/>
        <v>21</v>
      </c>
      <c r="L157" s="164">
        <f t="shared" si="124"/>
        <v>0.21212121212121213</v>
      </c>
      <c r="M157" s="159" t="s">
        <v>555</v>
      </c>
      <c r="N157" s="165">
        <v>41960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17</v>
      </c>
      <c r="B158" s="157">
        <v>41956</v>
      </c>
      <c r="C158" s="157"/>
      <c r="D158" s="158" t="s">
        <v>611</v>
      </c>
      <c r="E158" s="159" t="s">
        <v>557</v>
      </c>
      <c r="F158" s="160">
        <v>22</v>
      </c>
      <c r="G158" s="159" t="s">
        <v>586</v>
      </c>
      <c r="H158" s="159">
        <v>33.549999999999997</v>
      </c>
      <c r="I158" s="161">
        <v>32</v>
      </c>
      <c r="J158" s="162" t="s">
        <v>612</v>
      </c>
      <c r="K158" s="163">
        <f t="shared" si="123"/>
        <v>11.549999999999997</v>
      </c>
      <c r="L158" s="164">
        <f t="shared" si="124"/>
        <v>0.52499999999999991</v>
      </c>
      <c r="M158" s="159" t="s">
        <v>555</v>
      </c>
      <c r="N158" s="165">
        <v>42188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18</v>
      </c>
      <c r="B159" s="157">
        <v>41976</v>
      </c>
      <c r="C159" s="157"/>
      <c r="D159" s="158" t="s">
        <v>613</v>
      </c>
      <c r="E159" s="159" t="s">
        <v>557</v>
      </c>
      <c r="F159" s="160">
        <v>440</v>
      </c>
      <c r="G159" s="159" t="s">
        <v>586</v>
      </c>
      <c r="H159" s="159">
        <v>520</v>
      </c>
      <c r="I159" s="161">
        <v>520</v>
      </c>
      <c r="J159" s="162" t="s">
        <v>614</v>
      </c>
      <c r="K159" s="163">
        <f t="shared" si="123"/>
        <v>80</v>
      </c>
      <c r="L159" s="164">
        <f t="shared" si="124"/>
        <v>0.18181818181818182</v>
      </c>
      <c r="M159" s="159" t="s">
        <v>555</v>
      </c>
      <c r="N159" s="165">
        <v>42208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19</v>
      </c>
      <c r="B160" s="157">
        <v>41976</v>
      </c>
      <c r="C160" s="157"/>
      <c r="D160" s="158" t="s">
        <v>615</v>
      </c>
      <c r="E160" s="159" t="s">
        <v>557</v>
      </c>
      <c r="F160" s="160">
        <v>360</v>
      </c>
      <c r="G160" s="159" t="s">
        <v>586</v>
      </c>
      <c r="H160" s="159">
        <v>427</v>
      </c>
      <c r="I160" s="161">
        <v>425</v>
      </c>
      <c r="J160" s="162" t="s">
        <v>616</v>
      </c>
      <c r="K160" s="163">
        <f t="shared" si="123"/>
        <v>67</v>
      </c>
      <c r="L160" s="164">
        <f t="shared" si="124"/>
        <v>0.18611111111111112</v>
      </c>
      <c r="M160" s="159" t="s">
        <v>555</v>
      </c>
      <c r="N160" s="165">
        <v>42058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20</v>
      </c>
      <c r="B161" s="157">
        <v>42012</v>
      </c>
      <c r="C161" s="157"/>
      <c r="D161" s="158" t="s">
        <v>617</v>
      </c>
      <c r="E161" s="159" t="s">
        <v>557</v>
      </c>
      <c r="F161" s="160">
        <v>360</v>
      </c>
      <c r="G161" s="159" t="s">
        <v>586</v>
      </c>
      <c r="H161" s="159">
        <v>455</v>
      </c>
      <c r="I161" s="161">
        <v>420</v>
      </c>
      <c r="J161" s="162" t="s">
        <v>618</v>
      </c>
      <c r="K161" s="163">
        <f t="shared" si="123"/>
        <v>95</v>
      </c>
      <c r="L161" s="164">
        <f t="shared" si="124"/>
        <v>0.2638888888888889</v>
      </c>
      <c r="M161" s="159" t="s">
        <v>555</v>
      </c>
      <c r="N161" s="165">
        <v>42024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21</v>
      </c>
      <c r="B162" s="157">
        <v>42012</v>
      </c>
      <c r="C162" s="157"/>
      <c r="D162" s="158" t="s">
        <v>619</v>
      </c>
      <c r="E162" s="159" t="s">
        <v>557</v>
      </c>
      <c r="F162" s="160">
        <v>130</v>
      </c>
      <c r="G162" s="159"/>
      <c r="H162" s="159">
        <v>175.5</v>
      </c>
      <c r="I162" s="161">
        <v>165</v>
      </c>
      <c r="J162" s="162" t="s">
        <v>620</v>
      </c>
      <c r="K162" s="163">
        <f t="shared" si="123"/>
        <v>45.5</v>
      </c>
      <c r="L162" s="164">
        <f t="shared" si="124"/>
        <v>0.35</v>
      </c>
      <c r="M162" s="159" t="s">
        <v>555</v>
      </c>
      <c r="N162" s="165">
        <v>43088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22</v>
      </c>
      <c r="B163" s="157">
        <v>42040</v>
      </c>
      <c r="C163" s="157"/>
      <c r="D163" s="158" t="s">
        <v>371</v>
      </c>
      <c r="E163" s="159" t="s">
        <v>585</v>
      </c>
      <c r="F163" s="160">
        <v>98</v>
      </c>
      <c r="G163" s="159"/>
      <c r="H163" s="159">
        <v>120</v>
      </c>
      <c r="I163" s="161">
        <v>120</v>
      </c>
      <c r="J163" s="162" t="s">
        <v>587</v>
      </c>
      <c r="K163" s="163">
        <f t="shared" si="123"/>
        <v>22</v>
      </c>
      <c r="L163" s="164">
        <f t="shared" si="124"/>
        <v>0.22448979591836735</v>
      </c>
      <c r="M163" s="159" t="s">
        <v>555</v>
      </c>
      <c r="N163" s="165">
        <v>42753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23</v>
      </c>
      <c r="B164" s="157">
        <v>42040</v>
      </c>
      <c r="C164" s="157"/>
      <c r="D164" s="158" t="s">
        <v>621</v>
      </c>
      <c r="E164" s="159" t="s">
        <v>585</v>
      </c>
      <c r="F164" s="160">
        <v>196</v>
      </c>
      <c r="G164" s="159"/>
      <c r="H164" s="159">
        <v>262</v>
      </c>
      <c r="I164" s="161">
        <v>255</v>
      </c>
      <c r="J164" s="162" t="s">
        <v>587</v>
      </c>
      <c r="K164" s="163">
        <f t="shared" si="123"/>
        <v>66</v>
      </c>
      <c r="L164" s="164">
        <f t="shared" si="124"/>
        <v>0.33673469387755101</v>
      </c>
      <c r="M164" s="159" t="s">
        <v>555</v>
      </c>
      <c r="N164" s="165">
        <v>42599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6">
        <v>24</v>
      </c>
      <c r="B165" s="167">
        <v>42067</v>
      </c>
      <c r="C165" s="167"/>
      <c r="D165" s="168" t="s">
        <v>370</v>
      </c>
      <c r="E165" s="169" t="s">
        <v>585</v>
      </c>
      <c r="F165" s="170">
        <v>235</v>
      </c>
      <c r="G165" s="170"/>
      <c r="H165" s="171">
        <v>77</v>
      </c>
      <c r="I165" s="171" t="s">
        <v>622</v>
      </c>
      <c r="J165" s="172" t="s">
        <v>623</v>
      </c>
      <c r="K165" s="173">
        <f t="shared" si="123"/>
        <v>-158</v>
      </c>
      <c r="L165" s="174">
        <f t="shared" si="124"/>
        <v>-0.67234042553191486</v>
      </c>
      <c r="M165" s="170" t="s">
        <v>567</v>
      </c>
      <c r="N165" s="167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25</v>
      </c>
      <c r="B166" s="157">
        <v>42067</v>
      </c>
      <c r="C166" s="157"/>
      <c r="D166" s="158" t="s">
        <v>624</v>
      </c>
      <c r="E166" s="159" t="s">
        <v>585</v>
      </c>
      <c r="F166" s="160">
        <v>185</v>
      </c>
      <c r="G166" s="159"/>
      <c r="H166" s="159">
        <v>224</v>
      </c>
      <c r="I166" s="161" t="s">
        <v>625</v>
      </c>
      <c r="J166" s="162" t="s">
        <v>587</v>
      </c>
      <c r="K166" s="163">
        <f t="shared" si="123"/>
        <v>39</v>
      </c>
      <c r="L166" s="164">
        <f t="shared" si="124"/>
        <v>0.21081081081081082</v>
      </c>
      <c r="M166" s="159" t="s">
        <v>555</v>
      </c>
      <c r="N166" s="165">
        <v>42647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6">
        <v>26</v>
      </c>
      <c r="B167" s="167">
        <v>42090</v>
      </c>
      <c r="C167" s="167"/>
      <c r="D167" s="175" t="s">
        <v>626</v>
      </c>
      <c r="E167" s="170" t="s">
        <v>585</v>
      </c>
      <c r="F167" s="170">
        <v>49.5</v>
      </c>
      <c r="G167" s="171"/>
      <c r="H167" s="171">
        <v>15.85</v>
      </c>
      <c r="I167" s="171">
        <v>67</v>
      </c>
      <c r="J167" s="172" t="s">
        <v>627</v>
      </c>
      <c r="K167" s="171">
        <f t="shared" si="123"/>
        <v>-33.65</v>
      </c>
      <c r="L167" s="176">
        <f t="shared" si="124"/>
        <v>-0.67979797979797973</v>
      </c>
      <c r="M167" s="170" t="s">
        <v>567</v>
      </c>
      <c r="N167" s="177">
        <v>43627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27</v>
      </c>
      <c r="B168" s="157">
        <v>42093</v>
      </c>
      <c r="C168" s="157"/>
      <c r="D168" s="158" t="s">
        <v>628</v>
      </c>
      <c r="E168" s="159" t="s">
        <v>585</v>
      </c>
      <c r="F168" s="160">
        <v>183.5</v>
      </c>
      <c r="G168" s="159"/>
      <c r="H168" s="159">
        <v>219</v>
      </c>
      <c r="I168" s="161">
        <v>218</v>
      </c>
      <c r="J168" s="162" t="s">
        <v>629</v>
      </c>
      <c r="K168" s="163">
        <f t="shared" si="123"/>
        <v>35.5</v>
      </c>
      <c r="L168" s="164">
        <f t="shared" si="124"/>
        <v>0.19346049046321526</v>
      </c>
      <c r="M168" s="159" t="s">
        <v>555</v>
      </c>
      <c r="N168" s="165">
        <v>42103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28</v>
      </c>
      <c r="B169" s="157">
        <v>42114</v>
      </c>
      <c r="C169" s="157"/>
      <c r="D169" s="158" t="s">
        <v>630</v>
      </c>
      <c r="E169" s="159" t="s">
        <v>585</v>
      </c>
      <c r="F169" s="160">
        <f>(227+237)/2</f>
        <v>232</v>
      </c>
      <c r="G169" s="159"/>
      <c r="H169" s="159">
        <v>298</v>
      </c>
      <c r="I169" s="161">
        <v>298</v>
      </c>
      <c r="J169" s="162" t="s">
        <v>587</v>
      </c>
      <c r="K169" s="163">
        <f t="shared" si="123"/>
        <v>66</v>
      </c>
      <c r="L169" s="164">
        <f t="shared" si="124"/>
        <v>0.28448275862068967</v>
      </c>
      <c r="M169" s="159" t="s">
        <v>555</v>
      </c>
      <c r="N169" s="165">
        <v>42823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29</v>
      </c>
      <c r="B170" s="157">
        <v>42128</v>
      </c>
      <c r="C170" s="157"/>
      <c r="D170" s="158" t="s">
        <v>631</v>
      </c>
      <c r="E170" s="159" t="s">
        <v>557</v>
      </c>
      <c r="F170" s="160">
        <v>385</v>
      </c>
      <c r="G170" s="159"/>
      <c r="H170" s="159">
        <f>212.5+331</f>
        <v>543.5</v>
      </c>
      <c r="I170" s="161">
        <v>510</v>
      </c>
      <c r="J170" s="162" t="s">
        <v>632</v>
      </c>
      <c r="K170" s="163">
        <f t="shared" si="123"/>
        <v>158.5</v>
      </c>
      <c r="L170" s="164">
        <f t="shared" si="124"/>
        <v>0.41168831168831171</v>
      </c>
      <c r="M170" s="159" t="s">
        <v>555</v>
      </c>
      <c r="N170" s="165">
        <v>42235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30</v>
      </c>
      <c r="B171" s="157">
        <v>42128</v>
      </c>
      <c r="C171" s="157"/>
      <c r="D171" s="158" t="s">
        <v>633</v>
      </c>
      <c r="E171" s="159" t="s">
        <v>557</v>
      </c>
      <c r="F171" s="160">
        <v>115.5</v>
      </c>
      <c r="G171" s="159"/>
      <c r="H171" s="159">
        <v>146</v>
      </c>
      <c r="I171" s="161">
        <v>142</v>
      </c>
      <c r="J171" s="162" t="s">
        <v>634</v>
      </c>
      <c r="K171" s="163">
        <f t="shared" si="123"/>
        <v>30.5</v>
      </c>
      <c r="L171" s="164">
        <f t="shared" si="124"/>
        <v>0.26406926406926406</v>
      </c>
      <c r="M171" s="159" t="s">
        <v>555</v>
      </c>
      <c r="N171" s="165">
        <v>42202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31</v>
      </c>
      <c r="B172" s="157">
        <v>42151</v>
      </c>
      <c r="C172" s="157"/>
      <c r="D172" s="158" t="s">
        <v>635</v>
      </c>
      <c r="E172" s="159" t="s">
        <v>557</v>
      </c>
      <c r="F172" s="160">
        <v>237.5</v>
      </c>
      <c r="G172" s="159"/>
      <c r="H172" s="159">
        <v>279.5</v>
      </c>
      <c r="I172" s="161">
        <v>278</v>
      </c>
      <c r="J172" s="162" t="s">
        <v>587</v>
      </c>
      <c r="K172" s="163">
        <f t="shared" si="123"/>
        <v>42</v>
      </c>
      <c r="L172" s="164">
        <f t="shared" si="124"/>
        <v>0.17684210526315788</v>
      </c>
      <c r="M172" s="159" t="s">
        <v>555</v>
      </c>
      <c r="N172" s="165">
        <v>42222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32</v>
      </c>
      <c r="B173" s="157">
        <v>42174</v>
      </c>
      <c r="C173" s="157"/>
      <c r="D173" s="158" t="s">
        <v>606</v>
      </c>
      <c r="E173" s="159" t="s">
        <v>585</v>
      </c>
      <c r="F173" s="160">
        <v>340</v>
      </c>
      <c r="G173" s="159"/>
      <c r="H173" s="159">
        <v>448</v>
      </c>
      <c r="I173" s="161">
        <v>448</v>
      </c>
      <c r="J173" s="162" t="s">
        <v>587</v>
      </c>
      <c r="K173" s="163">
        <f t="shared" si="123"/>
        <v>108</v>
      </c>
      <c r="L173" s="164">
        <f t="shared" si="124"/>
        <v>0.31764705882352939</v>
      </c>
      <c r="M173" s="159" t="s">
        <v>555</v>
      </c>
      <c r="N173" s="165">
        <v>43018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33</v>
      </c>
      <c r="B174" s="157">
        <v>42191</v>
      </c>
      <c r="C174" s="157"/>
      <c r="D174" s="158" t="s">
        <v>636</v>
      </c>
      <c r="E174" s="159" t="s">
        <v>585</v>
      </c>
      <c r="F174" s="160">
        <v>390</v>
      </c>
      <c r="G174" s="159"/>
      <c r="H174" s="159">
        <v>460</v>
      </c>
      <c r="I174" s="161">
        <v>460</v>
      </c>
      <c r="J174" s="162" t="s">
        <v>587</v>
      </c>
      <c r="K174" s="163">
        <f t="shared" si="123"/>
        <v>70</v>
      </c>
      <c r="L174" s="164">
        <f t="shared" si="124"/>
        <v>0.17948717948717949</v>
      </c>
      <c r="M174" s="159" t="s">
        <v>555</v>
      </c>
      <c r="N174" s="165">
        <v>42478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6">
        <v>34</v>
      </c>
      <c r="B175" s="167">
        <v>42195</v>
      </c>
      <c r="C175" s="167"/>
      <c r="D175" s="168" t="s">
        <v>637</v>
      </c>
      <c r="E175" s="169" t="s">
        <v>585</v>
      </c>
      <c r="F175" s="170">
        <v>122.5</v>
      </c>
      <c r="G175" s="170"/>
      <c r="H175" s="171">
        <v>61</v>
      </c>
      <c r="I175" s="171">
        <v>172</v>
      </c>
      <c r="J175" s="172" t="s">
        <v>638</v>
      </c>
      <c r="K175" s="173">
        <f t="shared" si="123"/>
        <v>-61.5</v>
      </c>
      <c r="L175" s="174">
        <f t="shared" si="124"/>
        <v>-0.50204081632653064</v>
      </c>
      <c r="M175" s="170" t="s">
        <v>567</v>
      </c>
      <c r="N175" s="167">
        <v>43333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35</v>
      </c>
      <c r="B176" s="157">
        <v>42219</v>
      </c>
      <c r="C176" s="157"/>
      <c r="D176" s="158" t="s">
        <v>639</v>
      </c>
      <c r="E176" s="159" t="s">
        <v>585</v>
      </c>
      <c r="F176" s="160">
        <v>297.5</v>
      </c>
      <c r="G176" s="159"/>
      <c r="H176" s="159">
        <v>350</v>
      </c>
      <c r="I176" s="161">
        <v>360</v>
      </c>
      <c r="J176" s="162" t="s">
        <v>640</v>
      </c>
      <c r="K176" s="163">
        <f t="shared" si="123"/>
        <v>52.5</v>
      </c>
      <c r="L176" s="164">
        <f t="shared" si="124"/>
        <v>0.17647058823529413</v>
      </c>
      <c r="M176" s="159" t="s">
        <v>555</v>
      </c>
      <c r="N176" s="165">
        <v>42232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36</v>
      </c>
      <c r="B177" s="157">
        <v>42219</v>
      </c>
      <c r="C177" s="157"/>
      <c r="D177" s="158" t="s">
        <v>641</v>
      </c>
      <c r="E177" s="159" t="s">
        <v>585</v>
      </c>
      <c r="F177" s="160">
        <v>115.5</v>
      </c>
      <c r="G177" s="159"/>
      <c r="H177" s="159">
        <v>149</v>
      </c>
      <c r="I177" s="161">
        <v>140</v>
      </c>
      <c r="J177" s="162" t="s">
        <v>642</v>
      </c>
      <c r="K177" s="163">
        <f t="shared" si="123"/>
        <v>33.5</v>
      </c>
      <c r="L177" s="164">
        <f t="shared" si="124"/>
        <v>0.29004329004329005</v>
      </c>
      <c r="M177" s="159" t="s">
        <v>555</v>
      </c>
      <c r="N177" s="165">
        <v>42740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37</v>
      </c>
      <c r="B178" s="157">
        <v>42251</v>
      </c>
      <c r="C178" s="157"/>
      <c r="D178" s="158" t="s">
        <v>635</v>
      </c>
      <c r="E178" s="159" t="s">
        <v>585</v>
      </c>
      <c r="F178" s="160">
        <v>226</v>
      </c>
      <c r="G178" s="159"/>
      <c r="H178" s="159">
        <v>292</v>
      </c>
      <c r="I178" s="161">
        <v>292</v>
      </c>
      <c r="J178" s="162" t="s">
        <v>643</v>
      </c>
      <c r="K178" s="163">
        <f t="shared" si="123"/>
        <v>66</v>
      </c>
      <c r="L178" s="164">
        <f t="shared" si="124"/>
        <v>0.29203539823008851</v>
      </c>
      <c r="M178" s="159" t="s">
        <v>555</v>
      </c>
      <c r="N178" s="165">
        <v>42286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38</v>
      </c>
      <c r="B179" s="157">
        <v>42254</v>
      </c>
      <c r="C179" s="157"/>
      <c r="D179" s="158" t="s">
        <v>630</v>
      </c>
      <c r="E179" s="159" t="s">
        <v>585</v>
      </c>
      <c r="F179" s="160">
        <v>232.5</v>
      </c>
      <c r="G179" s="159"/>
      <c r="H179" s="159">
        <v>312.5</v>
      </c>
      <c r="I179" s="161">
        <v>310</v>
      </c>
      <c r="J179" s="162" t="s">
        <v>587</v>
      </c>
      <c r="K179" s="163">
        <f t="shared" si="123"/>
        <v>80</v>
      </c>
      <c r="L179" s="164">
        <f t="shared" si="124"/>
        <v>0.34408602150537637</v>
      </c>
      <c r="M179" s="159" t="s">
        <v>555</v>
      </c>
      <c r="N179" s="165">
        <v>42823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39</v>
      </c>
      <c r="B180" s="157">
        <v>42268</v>
      </c>
      <c r="C180" s="157"/>
      <c r="D180" s="158" t="s">
        <v>644</v>
      </c>
      <c r="E180" s="159" t="s">
        <v>585</v>
      </c>
      <c r="F180" s="160">
        <v>196.5</v>
      </c>
      <c r="G180" s="159"/>
      <c r="H180" s="159">
        <v>238</v>
      </c>
      <c r="I180" s="161">
        <v>238</v>
      </c>
      <c r="J180" s="162" t="s">
        <v>643</v>
      </c>
      <c r="K180" s="163">
        <f t="shared" si="123"/>
        <v>41.5</v>
      </c>
      <c r="L180" s="164">
        <f t="shared" si="124"/>
        <v>0.21119592875318066</v>
      </c>
      <c r="M180" s="159" t="s">
        <v>555</v>
      </c>
      <c r="N180" s="165">
        <v>42291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40</v>
      </c>
      <c r="B181" s="157">
        <v>42271</v>
      </c>
      <c r="C181" s="157"/>
      <c r="D181" s="158" t="s">
        <v>584</v>
      </c>
      <c r="E181" s="159" t="s">
        <v>585</v>
      </c>
      <c r="F181" s="160">
        <v>65</v>
      </c>
      <c r="G181" s="159"/>
      <c r="H181" s="159">
        <v>82</v>
      </c>
      <c r="I181" s="161">
        <v>82</v>
      </c>
      <c r="J181" s="162" t="s">
        <v>643</v>
      </c>
      <c r="K181" s="163">
        <f t="shared" si="123"/>
        <v>17</v>
      </c>
      <c r="L181" s="164">
        <f t="shared" si="124"/>
        <v>0.26153846153846155</v>
      </c>
      <c r="M181" s="159" t="s">
        <v>555</v>
      </c>
      <c r="N181" s="165">
        <v>42578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41</v>
      </c>
      <c r="B182" s="157">
        <v>42291</v>
      </c>
      <c r="C182" s="157"/>
      <c r="D182" s="158" t="s">
        <v>645</v>
      </c>
      <c r="E182" s="159" t="s">
        <v>585</v>
      </c>
      <c r="F182" s="160">
        <v>144</v>
      </c>
      <c r="G182" s="159"/>
      <c r="H182" s="159">
        <v>182.5</v>
      </c>
      <c r="I182" s="161">
        <v>181</v>
      </c>
      <c r="J182" s="162" t="s">
        <v>643</v>
      </c>
      <c r="K182" s="163">
        <f t="shared" si="123"/>
        <v>38.5</v>
      </c>
      <c r="L182" s="164">
        <f t="shared" si="124"/>
        <v>0.2673611111111111</v>
      </c>
      <c r="M182" s="159" t="s">
        <v>555</v>
      </c>
      <c r="N182" s="165">
        <v>42817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42</v>
      </c>
      <c r="B183" s="157">
        <v>42291</v>
      </c>
      <c r="C183" s="157"/>
      <c r="D183" s="158" t="s">
        <v>646</v>
      </c>
      <c r="E183" s="159" t="s">
        <v>585</v>
      </c>
      <c r="F183" s="160">
        <v>264</v>
      </c>
      <c r="G183" s="159"/>
      <c r="H183" s="159">
        <v>311</v>
      </c>
      <c r="I183" s="161">
        <v>311</v>
      </c>
      <c r="J183" s="162" t="s">
        <v>643</v>
      </c>
      <c r="K183" s="163">
        <f t="shared" si="123"/>
        <v>47</v>
      </c>
      <c r="L183" s="164">
        <f t="shared" si="124"/>
        <v>0.17803030303030304</v>
      </c>
      <c r="M183" s="159" t="s">
        <v>555</v>
      </c>
      <c r="N183" s="165">
        <v>42604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43</v>
      </c>
      <c r="B184" s="157">
        <v>42318</v>
      </c>
      <c r="C184" s="157"/>
      <c r="D184" s="158" t="s">
        <v>647</v>
      </c>
      <c r="E184" s="159" t="s">
        <v>557</v>
      </c>
      <c r="F184" s="160">
        <v>549.5</v>
      </c>
      <c r="G184" s="159"/>
      <c r="H184" s="159">
        <v>630</v>
      </c>
      <c r="I184" s="161">
        <v>630</v>
      </c>
      <c r="J184" s="162" t="s">
        <v>643</v>
      </c>
      <c r="K184" s="163">
        <f t="shared" si="123"/>
        <v>80.5</v>
      </c>
      <c r="L184" s="164">
        <f t="shared" si="124"/>
        <v>0.1464968152866242</v>
      </c>
      <c r="M184" s="159" t="s">
        <v>555</v>
      </c>
      <c r="N184" s="165">
        <v>42419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44</v>
      </c>
      <c r="B185" s="157">
        <v>42342</v>
      </c>
      <c r="C185" s="157"/>
      <c r="D185" s="158" t="s">
        <v>648</v>
      </c>
      <c r="E185" s="159" t="s">
        <v>585</v>
      </c>
      <c r="F185" s="160">
        <v>1027.5</v>
      </c>
      <c r="G185" s="159"/>
      <c r="H185" s="159">
        <v>1315</v>
      </c>
      <c r="I185" s="161">
        <v>1250</v>
      </c>
      <c r="J185" s="162" t="s">
        <v>643</v>
      </c>
      <c r="K185" s="163">
        <f t="shared" si="123"/>
        <v>287.5</v>
      </c>
      <c r="L185" s="164">
        <f t="shared" si="124"/>
        <v>0.27980535279805352</v>
      </c>
      <c r="M185" s="159" t="s">
        <v>555</v>
      </c>
      <c r="N185" s="165">
        <v>43244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45</v>
      </c>
      <c r="B186" s="157">
        <v>42367</v>
      </c>
      <c r="C186" s="157"/>
      <c r="D186" s="158" t="s">
        <v>649</v>
      </c>
      <c r="E186" s="159" t="s">
        <v>585</v>
      </c>
      <c r="F186" s="160">
        <v>465</v>
      </c>
      <c r="G186" s="159"/>
      <c r="H186" s="159">
        <v>540</v>
      </c>
      <c r="I186" s="161">
        <v>540</v>
      </c>
      <c r="J186" s="162" t="s">
        <v>643</v>
      </c>
      <c r="K186" s="163">
        <f t="shared" si="123"/>
        <v>75</v>
      </c>
      <c r="L186" s="164">
        <f t="shared" si="124"/>
        <v>0.16129032258064516</v>
      </c>
      <c r="M186" s="159" t="s">
        <v>555</v>
      </c>
      <c r="N186" s="165">
        <v>42530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46</v>
      </c>
      <c r="B187" s="157">
        <v>42380</v>
      </c>
      <c r="C187" s="157"/>
      <c r="D187" s="158" t="s">
        <v>371</v>
      </c>
      <c r="E187" s="159" t="s">
        <v>557</v>
      </c>
      <c r="F187" s="160">
        <v>81</v>
      </c>
      <c r="G187" s="159"/>
      <c r="H187" s="159">
        <v>110</v>
      </c>
      <c r="I187" s="161">
        <v>110</v>
      </c>
      <c r="J187" s="162" t="s">
        <v>643</v>
      </c>
      <c r="K187" s="163">
        <f t="shared" si="123"/>
        <v>29</v>
      </c>
      <c r="L187" s="164">
        <f t="shared" si="124"/>
        <v>0.35802469135802467</v>
      </c>
      <c r="M187" s="159" t="s">
        <v>555</v>
      </c>
      <c r="N187" s="165">
        <v>42745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47</v>
      </c>
      <c r="B188" s="157">
        <v>42382</v>
      </c>
      <c r="C188" s="157"/>
      <c r="D188" s="158" t="s">
        <v>650</v>
      </c>
      <c r="E188" s="159" t="s">
        <v>557</v>
      </c>
      <c r="F188" s="160">
        <v>417.5</v>
      </c>
      <c r="G188" s="159"/>
      <c r="H188" s="159">
        <v>547</v>
      </c>
      <c r="I188" s="161">
        <v>535</v>
      </c>
      <c r="J188" s="162" t="s">
        <v>643</v>
      </c>
      <c r="K188" s="163">
        <f t="shared" si="123"/>
        <v>129.5</v>
      </c>
      <c r="L188" s="164">
        <f t="shared" si="124"/>
        <v>0.31017964071856285</v>
      </c>
      <c r="M188" s="159" t="s">
        <v>555</v>
      </c>
      <c r="N188" s="165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48</v>
      </c>
      <c r="B189" s="157">
        <v>42408</v>
      </c>
      <c r="C189" s="157"/>
      <c r="D189" s="158" t="s">
        <v>651</v>
      </c>
      <c r="E189" s="159" t="s">
        <v>585</v>
      </c>
      <c r="F189" s="160">
        <v>650</v>
      </c>
      <c r="G189" s="159"/>
      <c r="H189" s="159">
        <v>800</v>
      </c>
      <c r="I189" s="161">
        <v>800</v>
      </c>
      <c r="J189" s="162" t="s">
        <v>643</v>
      </c>
      <c r="K189" s="163">
        <f t="shared" si="123"/>
        <v>150</v>
      </c>
      <c r="L189" s="164">
        <f t="shared" si="124"/>
        <v>0.23076923076923078</v>
      </c>
      <c r="M189" s="159" t="s">
        <v>555</v>
      </c>
      <c r="N189" s="165">
        <v>43154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49</v>
      </c>
      <c r="B190" s="157">
        <v>42433</v>
      </c>
      <c r="C190" s="157"/>
      <c r="D190" s="158" t="s">
        <v>209</v>
      </c>
      <c r="E190" s="159" t="s">
        <v>585</v>
      </c>
      <c r="F190" s="160">
        <v>437.5</v>
      </c>
      <c r="G190" s="159"/>
      <c r="H190" s="159">
        <v>504.5</v>
      </c>
      <c r="I190" s="161">
        <v>522</v>
      </c>
      <c r="J190" s="162" t="s">
        <v>652</v>
      </c>
      <c r="K190" s="163">
        <f t="shared" si="123"/>
        <v>67</v>
      </c>
      <c r="L190" s="164">
        <f t="shared" si="124"/>
        <v>0.15314285714285714</v>
      </c>
      <c r="M190" s="159" t="s">
        <v>555</v>
      </c>
      <c r="N190" s="165">
        <v>42480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50</v>
      </c>
      <c r="B191" s="157">
        <v>42438</v>
      </c>
      <c r="C191" s="157"/>
      <c r="D191" s="158" t="s">
        <v>653</v>
      </c>
      <c r="E191" s="159" t="s">
        <v>585</v>
      </c>
      <c r="F191" s="160">
        <v>189.5</v>
      </c>
      <c r="G191" s="159"/>
      <c r="H191" s="159">
        <v>218</v>
      </c>
      <c r="I191" s="161">
        <v>218</v>
      </c>
      <c r="J191" s="162" t="s">
        <v>643</v>
      </c>
      <c r="K191" s="163">
        <f t="shared" si="123"/>
        <v>28.5</v>
      </c>
      <c r="L191" s="164">
        <f t="shared" si="124"/>
        <v>0.15039577836411611</v>
      </c>
      <c r="M191" s="159" t="s">
        <v>555</v>
      </c>
      <c r="N191" s="165">
        <v>43034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6">
        <v>51</v>
      </c>
      <c r="B192" s="167">
        <v>42471</v>
      </c>
      <c r="C192" s="167"/>
      <c r="D192" s="175" t="s">
        <v>654</v>
      </c>
      <c r="E192" s="170" t="s">
        <v>585</v>
      </c>
      <c r="F192" s="170">
        <v>36.5</v>
      </c>
      <c r="G192" s="171"/>
      <c r="H192" s="171">
        <v>15.85</v>
      </c>
      <c r="I192" s="171">
        <v>60</v>
      </c>
      <c r="J192" s="172" t="s">
        <v>655</v>
      </c>
      <c r="K192" s="173">
        <f t="shared" si="123"/>
        <v>-20.65</v>
      </c>
      <c r="L192" s="174">
        <f t="shared" si="124"/>
        <v>-0.5657534246575342</v>
      </c>
      <c r="M192" s="170" t="s">
        <v>567</v>
      </c>
      <c r="N192" s="178">
        <v>43627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52</v>
      </c>
      <c r="B193" s="157">
        <v>42472</v>
      </c>
      <c r="C193" s="157"/>
      <c r="D193" s="158" t="s">
        <v>656</v>
      </c>
      <c r="E193" s="159" t="s">
        <v>585</v>
      </c>
      <c r="F193" s="160">
        <v>93</v>
      </c>
      <c r="G193" s="159"/>
      <c r="H193" s="159">
        <v>149</v>
      </c>
      <c r="I193" s="161">
        <v>140</v>
      </c>
      <c r="J193" s="162" t="s">
        <v>657</v>
      </c>
      <c r="K193" s="163">
        <f t="shared" si="123"/>
        <v>56</v>
      </c>
      <c r="L193" s="164">
        <f t="shared" si="124"/>
        <v>0.60215053763440862</v>
      </c>
      <c r="M193" s="159" t="s">
        <v>555</v>
      </c>
      <c r="N193" s="165">
        <v>42740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53</v>
      </c>
      <c r="B194" s="157">
        <v>42472</v>
      </c>
      <c r="C194" s="157"/>
      <c r="D194" s="158" t="s">
        <v>658</v>
      </c>
      <c r="E194" s="159" t="s">
        <v>585</v>
      </c>
      <c r="F194" s="160">
        <v>130</v>
      </c>
      <c r="G194" s="159"/>
      <c r="H194" s="159">
        <v>150</v>
      </c>
      <c r="I194" s="161" t="s">
        <v>659</v>
      </c>
      <c r="J194" s="162" t="s">
        <v>643</v>
      </c>
      <c r="K194" s="163">
        <f t="shared" si="123"/>
        <v>20</v>
      </c>
      <c r="L194" s="164">
        <f t="shared" si="124"/>
        <v>0.15384615384615385</v>
      </c>
      <c r="M194" s="159" t="s">
        <v>555</v>
      </c>
      <c r="N194" s="165">
        <v>42564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54</v>
      </c>
      <c r="B195" s="157">
        <v>42473</v>
      </c>
      <c r="C195" s="157"/>
      <c r="D195" s="158" t="s">
        <v>660</v>
      </c>
      <c r="E195" s="159" t="s">
        <v>585</v>
      </c>
      <c r="F195" s="160">
        <v>196</v>
      </c>
      <c r="G195" s="159"/>
      <c r="H195" s="159">
        <v>299</v>
      </c>
      <c r="I195" s="161">
        <v>299</v>
      </c>
      <c r="J195" s="162" t="s">
        <v>643</v>
      </c>
      <c r="K195" s="163">
        <v>103</v>
      </c>
      <c r="L195" s="164">
        <v>0.52551020408163296</v>
      </c>
      <c r="M195" s="159" t="s">
        <v>555</v>
      </c>
      <c r="N195" s="165">
        <v>42620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55</v>
      </c>
      <c r="B196" s="157">
        <v>42473</v>
      </c>
      <c r="C196" s="157"/>
      <c r="D196" s="158" t="s">
        <v>661</v>
      </c>
      <c r="E196" s="159" t="s">
        <v>585</v>
      </c>
      <c r="F196" s="160">
        <v>88</v>
      </c>
      <c r="G196" s="159"/>
      <c r="H196" s="159">
        <v>103</v>
      </c>
      <c r="I196" s="161">
        <v>103</v>
      </c>
      <c r="J196" s="162" t="s">
        <v>643</v>
      </c>
      <c r="K196" s="163">
        <v>15</v>
      </c>
      <c r="L196" s="164">
        <v>0.170454545454545</v>
      </c>
      <c r="M196" s="159" t="s">
        <v>555</v>
      </c>
      <c r="N196" s="165">
        <v>42530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56</v>
      </c>
      <c r="B197" s="157">
        <v>42492</v>
      </c>
      <c r="C197" s="157"/>
      <c r="D197" s="158" t="s">
        <v>662</v>
      </c>
      <c r="E197" s="159" t="s">
        <v>585</v>
      </c>
      <c r="F197" s="160">
        <v>127.5</v>
      </c>
      <c r="G197" s="159"/>
      <c r="H197" s="159">
        <v>148</v>
      </c>
      <c r="I197" s="161" t="s">
        <v>663</v>
      </c>
      <c r="J197" s="162" t="s">
        <v>643</v>
      </c>
      <c r="K197" s="163">
        <f>H197-F197</f>
        <v>20.5</v>
      </c>
      <c r="L197" s="164">
        <f>K197/F197</f>
        <v>0.16078431372549021</v>
      </c>
      <c r="M197" s="159" t="s">
        <v>555</v>
      </c>
      <c r="N197" s="165">
        <v>42564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57</v>
      </c>
      <c r="B198" s="157">
        <v>42493</v>
      </c>
      <c r="C198" s="157"/>
      <c r="D198" s="158" t="s">
        <v>664</v>
      </c>
      <c r="E198" s="159" t="s">
        <v>585</v>
      </c>
      <c r="F198" s="160">
        <v>675</v>
      </c>
      <c r="G198" s="159"/>
      <c r="H198" s="159">
        <v>815</v>
      </c>
      <c r="I198" s="161" t="s">
        <v>665</v>
      </c>
      <c r="J198" s="162" t="s">
        <v>643</v>
      </c>
      <c r="K198" s="163">
        <f>H198-F198</f>
        <v>140</v>
      </c>
      <c r="L198" s="164">
        <f>K198/F198</f>
        <v>0.2074074074074074</v>
      </c>
      <c r="M198" s="159" t="s">
        <v>555</v>
      </c>
      <c r="N198" s="165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6">
        <v>58</v>
      </c>
      <c r="B199" s="167">
        <v>42522</v>
      </c>
      <c r="C199" s="167"/>
      <c r="D199" s="168" t="s">
        <v>666</v>
      </c>
      <c r="E199" s="169" t="s">
        <v>585</v>
      </c>
      <c r="F199" s="170">
        <v>500</v>
      </c>
      <c r="G199" s="170"/>
      <c r="H199" s="171">
        <v>232.5</v>
      </c>
      <c r="I199" s="171" t="s">
        <v>667</v>
      </c>
      <c r="J199" s="172" t="s">
        <v>668</v>
      </c>
      <c r="K199" s="173">
        <f>H199-F199</f>
        <v>-267.5</v>
      </c>
      <c r="L199" s="174">
        <f>K199/F199</f>
        <v>-0.53500000000000003</v>
      </c>
      <c r="M199" s="170" t="s">
        <v>567</v>
      </c>
      <c r="N199" s="167">
        <v>43735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59</v>
      </c>
      <c r="B200" s="157">
        <v>42527</v>
      </c>
      <c r="C200" s="157"/>
      <c r="D200" s="158" t="s">
        <v>510</v>
      </c>
      <c r="E200" s="159" t="s">
        <v>585</v>
      </c>
      <c r="F200" s="160">
        <v>110</v>
      </c>
      <c r="G200" s="159"/>
      <c r="H200" s="159">
        <v>126.5</v>
      </c>
      <c r="I200" s="161">
        <v>125</v>
      </c>
      <c r="J200" s="162" t="s">
        <v>594</v>
      </c>
      <c r="K200" s="163">
        <f>H200-F200</f>
        <v>16.5</v>
      </c>
      <c r="L200" s="164">
        <f>K200/F200</f>
        <v>0.15</v>
      </c>
      <c r="M200" s="159" t="s">
        <v>555</v>
      </c>
      <c r="N200" s="165">
        <v>42552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60</v>
      </c>
      <c r="B201" s="157">
        <v>42538</v>
      </c>
      <c r="C201" s="157"/>
      <c r="D201" s="158" t="s">
        <v>669</v>
      </c>
      <c r="E201" s="159" t="s">
        <v>585</v>
      </c>
      <c r="F201" s="160">
        <v>44</v>
      </c>
      <c r="G201" s="159"/>
      <c r="H201" s="159">
        <v>69.5</v>
      </c>
      <c r="I201" s="161">
        <v>69.5</v>
      </c>
      <c r="J201" s="162" t="s">
        <v>670</v>
      </c>
      <c r="K201" s="163">
        <f>H201-F201</f>
        <v>25.5</v>
      </c>
      <c r="L201" s="164">
        <f>K201/F201</f>
        <v>0.57954545454545459</v>
      </c>
      <c r="M201" s="159" t="s">
        <v>555</v>
      </c>
      <c r="N201" s="165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61</v>
      </c>
      <c r="B202" s="157">
        <v>42549</v>
      </c>
      <c r="C202" s="157"/>
      <c r="D202" s="158" t="s">
        <v>671</v>
      </c>
      <c r="E202" s="159" t="s">
        <v>585</v>
      </c>
      <c r="F202" s="160">
        <v>262.5</v>
      </c>
      <c r="G202" s="159"/>
      <c r="H202" s="159">
        <v>340</v>
      </c>
      <c r="I202" s="161">
        <v>333</v>
      </c>
      <c r="J202" s="162" t="s">
        <v>672</v>
      </c>
      <c r="K202" s="163">
        <v>77.5</v>
      </c>
      <c r="L202" s="164">
        <v>0.29523809523809502</v>
      </c>
      <c r="M202" s="159" t="s">
        <v>555</v>
      </c>
      <c r="N202" s="165">
        <v>43017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62</v>
      </c>
      <c r="B203" s="157">
        <v>42549</v>
      </c>
      <c r="C203" s="157"/>
      <c r="D203" s="158" t="s">
        <v>673</v>
      </c>
      <c r="E203" s="159" t="s">
        <v>585</v>
      </c>
      <c r="F203" s="160">
        <v>840</v>
      </c>
      <c r="G203" s="159"/>
      <c r="H203" s="159">
        <v>1230</v>
      </c>
      <c r="I203" s="161">
        <v>1230</v>
      </c>
      <c r="J203" s="162" t="s">
        <v>643</v>
      </c>
      <c r="K203" s="163">
        <v>390</v>
      </c>
      <c r="L203" s="164">
        <v>0.46428571428571402</v>
      </c>
      <c r="M203" s="159" t="s">
        <v>555</v>
      </c>
      <c r="N203" s="165">
        <v>42649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9">
        <v>63</v>
      </c>
      <c r="B204" s="180">
        <v>42556</v>
      </c>
      <c r="C204" s="180"/>
      <c r="D204" s="181" t="s">
        <v>674</v>
      </c>
      <c r="E204" s="182" t="s">
        <v>585</v>
      </c>
      <c r="F204" s="182">
        <v>395</v>
      </c>
      <c r="G204" s="183"/>
      <c r="H204" s="183">
        <f>(468.5+342.5)/2</f>
        <v>405.5</v>
      </c>
      <c r="I204" s="183">
        <v>510</v>
      </c>
      <c r="J204" s="184" t="s">
        <v>675</v>
      </c>
      <c r="K204" s="185">
        <f t="shared" ref="K204:K210" si="125">H204-F204</f>
        <v>10.5</v>
      </c>
      <c r="L204" s="186">
        <f t="shared" ref="L204:L210" si="126">K204/F204</f>
        <v>2.6582278481012658E-2</v>
      </c>
      <c r="M204" s="182" t="s">
        <v>676</v>
      </c>
      <c r="N204" s="180">
        <v>43606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6">
        <v>64</v>
      </c>
      <c r="B205" s="167">
        <v>42584</v>
      </c>
      <c r="C205" s="167"/>
      <c r="D205" s="168" t="s">
        <v>677</v>
      </c>
      <c r="E205" s="169" t="s">
        <v>557</v>
      </c>
      <c r="F205" s="170">
        <f>169.5-12.8</f>
        <v>156.69999999999999</v>
      </c>
      <c r="G205" s="170"/>
      <c r="H205" s="171">
        <v>77</v>
      </c>
      <c r="I205" s="171" t="s">
        <v>678</v>
      </c>
      <c r="J205" s="172" t="s">
        <v>679</v>
      </c>
      <c r="K205" s="173">
        <f t="shared" si="125"/>
        <v>-79.699999999999989</v>
      </c>
      <c r="L205" s="174">
        <f t="shared" si="126"/>
        <v>-0.50861518825781749</v>
      </c>
      <c r="M205" s="170" t="s">
        <v>567</v>
      </c>
      <c r="N205" s="167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6">
        <v>65</v>
      </c>
      <c r="B206" s="167">
        <v>42586</v>
      </c>
      <c r="C206" s="167"/>
      <c r="D206" s="168" t="s">
        <v>680</v>
      </c>
      <c r="E206" s="169" t="s">
        <v>585</v>
      </c>
      <c r="F206" s="170">
        <v>400</v>
      </c>
      <c r="G206" s="170"/>
      <c r="H206" s="171">
        <v>305</v>
      </c>
      <c r="I206" s="171">
        <v>475</v>
      </c>
      <c r="J206" s="172" t="s">
        <v>681</v>
      </c>
      <c r="K206" s="173">
        <f t="shared" si="125"/>
        <v>-95</v>
      </c>
      <c r="L206" s="174">
        <f t="shared" si="126"/>
        <v>-0.23749999999999999</v>
      </c>
      <c r="M206" s="170" t="s">
        <v>567</v>
      </c>
      <c r="N206" s="167">
        <v>43606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66</v>
      </c>
      <c r="B207" s="157">
        <v>42593</v>
      </c>
      <c r="C207" s="157"/>
      <c r="D207" s="158" t="s">
        <v>682</v>
      </c>
      <c r="E207" s="159" t="s">
        <v>585</v>
      </c>
      <c r="F207" s="160">
        <v>86.5</v>
      </c>
      <c r="G207" s="159"/>
      <c r="H207" s="159">
        <v>130</v>
      </c>
      <c r="I207" s="161">
        <v>130</v>
      </c>
      <c r="J207" s="162" t="s">
        <v>683</v>
      </c>
      <c r="K207" s="163">
        <f t="shared" si="125"/>
        <v>43.5</v>
      </c>
      <c r="L207" s="164">
        <f t="shared" si="126"/>
        <v>0.50289017341040465</v>
      </c>
      <c r="M207" s="159" t="s">
        <v>555</v>
      </c>
      <c r="N207" s="165">
        <v>43091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6">
        <v>67</v>
      </c>
      <c r="B208" s="167">
        <v>42600</v>
      </c>
      <c r="C208" s="167"/>
      <c r="D208" s="168" t="s">
        <v>109</v>
      </c>
      <c r="E208" s="169" t="s">
        <v>585</v>
      </c>
      <c r="F208" s="170">
        <v>133.5</v>
      </c>
      <c r="G208" s="170"/>
      <c r="H208" s="171">
        <v>126.5</v>
      </c>
      <c r="I208" s="171">
        <v>178</v>
      </c>
      <c r="J208" s="172" t="s">
        <v>684</v>
      </c>
      <c r="K208" s="173">
        <f t="shared" si="125"/>
        <v>-7</v>
      </c>
      <c r="L208" s="174">
        <f t="shared" si="126"/>
        <v>-5.2434456928838954E-2</v>
      </c>
      <c r="M208" s="170" t="s">
        <v>567</v>
      </c>
      <c r="N208" s="167">
        <v>42615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68</v>
      </c>
      <c r="B209" s="157">
        <v>42613</v>
      </c>
      <c r="C209" s="157"/>
      <c r="D209" s="158" t="s">
        <v>685</v>
      </c>
      <c r="E209" s="159" t="s">
        <v>585</v>
      </c>
      <c r="F209" s="160">
        <v>560</v>
      </c>
      <c r="G209" s="159"/>
      <c r="H209" s="159">
        <v>725</v>
      </c>
      <c r="I209" s="161">
        <v>725</v>
      </c>
      <c r="J209" s="162" t="s">
        <v>587</v>
      </c>
      <c r="K209" s="163">
        <f t="shared" si="125"/>
        <v>165</v>
      </c>
      <c r="L209" s="164">
        <f t="shared" si="126"/>
        <v>0.29464285714285715</v>
      </c>
      <c r="M209" s="159" t="s">
        <v>555</v>
      </c>
      <c r="N209" s="165">
        <v>42456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69</v>
      </c>
      <c r="B210" s="157">
        <v>42614</v>
      </c>
      <c r="C210" s="157"/>
      <c r="D210" s="158" t="s">
        <v>686</v>
      </c>
      <c r="E210" s="159" t="s">
        <v>585</v>
      </c>
      <c r="F210" s="160">
        <v>160.5</v>
      </c>
      <c r="G210" s="159"/>
      <c r="H210" s="159">
        <v>210</v>
      </c>
      <c r="I210" s="161">
        <v>210</v>
      </c>
      <c r="J210" s="162" t="s">
        <v>587</v>
      </c>
      <c r="K210" s="163">
        <f t="shared" si="125"/>
        <v>49.5</v>
      </c>
      <c r="L210" s="164">
        <f t="shared" si="126"/>
        <v>0.30841121495327101</v>
      </c>
      <c r="M210" s="159" t="s">
        <v>555</v>
      </c>
      <c r="N210" s="165">
        <v>42871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70</v>
      </c>
      <c r="B211" s="157">
        <v>42646</v>
      </c>
      <c r="C211" s="157"/>
      <c r="D211" s="158" t="s">
        <v>385</v>
      </c>
      <c r="E211" s="159" t="s">
        <v>585</v>
      </c>
      <c r="F211" s="160">
        <v>430</v>
      </c>
      <c r="G211" s="159"/>
      <c r="H211" s="159">
        <v>596</v>
      </c>
      <c r="I211" s="161">
        <v>575</v>
      </c>
      <c r="J211" s="162" t="s">
        <v>687</v>
      </c>
      <c r="K211" s="163">
        <v>166</v>
      </c>
      <c r="L211" s="164">
        <v>0.38604651162790699</v>
      </c>
      <c r="M211" s="159" t="s">
        <v>555</v>
      </c>
      <c r="N211" s="165">
        <v>42769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71</v>
      </c>
      <c r="B212" s="157">
        <v>42657</v>
      </c>
      <c r="C212" s="157"/>
      <c r="D212" s="158" t="s">
        <v>688</v>
      </c>
      <c r="E212" s="159" t="s">
        <v>585</v>
      </c>
      <c r="F212" s="160">
        <v>280</v>
      </c>
      <c r="G212" s="159"/>
      <c r="H212" s="159">
        <v>345</v>
      </c>
      <c r="I212" s="161">
        <v>345</v>
      </c>
      <c r="J212" s="162" t="s">
        <v>587</v>
      </c>
      <c r="K212" s="163">
        <f t="shared" ref="K212:K217" si="127">H212-F212</f>
        <v>65</v>
      </c>
      <c r="L212" s="164">
        <f>K212/F212</f>
        <v>0.23214285714285715</v>
      </c>
      <c r="M212" s="159" t="s">
        <v>555</v>
      </c>
      <c r="N212" s="165">
        <v>42814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72</v>
      </c>
      <c r="B213" s="157">
        <v>42657</v>
      </c>
      <c r="C213" s="157"/>
      <c r="D213" s="158" t="s">
        <v>689</v>
      </c>
      <c r="E213" s="159" t="s">
        <v>585</v>
      </c>
      <c r="F213" s="160">
        <v>245</v>
      </c>
      <c r="G213" s="159"/>
      <c r="H213" s="159">
        <v>325.5</v>
      </c>
      <c r="I213" s="161">
        <v>330</v>
      </c>
      <c r="J213" s="162" t="s">
        <v>690</v>
      </c>
      <c r="K213" s="163">
        <f t="shared" si="127"/>
        <v>80.5</v>
      </c>
      <c r="L213" s="164">
        <f>K213/F213</f>
        <v>0.32857142857142857</v>
      </c>
      <c r="M213" s="159" t="s">
        <v>555</v>
      </c>
      <c r="N213" s="165">
        <v>42769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73</v>
      </c>
      <c r="B214" s="157">
        <v>42660</v>
      </c>
      <c r="C214" s="157"/>
      <c r="D214" s="158" t="s">
        <v>338</v>
      </c>
      <c r="E214" s="159" t="s">
        <v>585</v>
      </c>
      <c r="F214" s="160">
        <v>125</v>
      </c>
      <c r="G214" s="159"/>
      <c r="H214" s="159">
        <v>160</v>
      </c>
      <c r="I214" s="161">
        <v>160</v>
      </c>
      <c r="J214" s="162" t="s">
        <v>643</v>
      </c>
      <c r="K214" s="163">
        <f t="shared" si="127"/>
        <v>35</v>
      </c>
      <c r="L214" s="164">
        <v>0.28000000000000003</v>
      </c>
      <c r="M214" s="159" t="s">
        <v>555</v>
      </c>
      <c r="N214" s="165">
        <v>42803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74</v>
      </c>
      <c r="B215" s="157">
        <v>42660</v>
      </c>
      <c r="C215" s="157"/>
      <c r="D215" s="158" t="s">
        <v>444</v>
      </c>
      <c r="E215" s="159" t="s">
        <v>585</v>
      </c>
      <c r="F215" s="160">
        <v>114</v>
      </c>
      <c r="G215" s="159"/>
      <c r="H215" s="159">
        <v>145</v>
      </c>
      <c r="I215" s="161">
        <v>145</v>
      </c>
      <c r="J215" s="162" t="s">
        <v>643</v>
      </c>
      <c r="K215" s="163">
        <f t="shared" si="127"/>
        <v>31</v>
      </c>
      <c r="L215" s="164">
        <f>K215/F215</f>
        <v>0.27192982456140352</v>
      </c>
      <c r="M215" s="159" t="s">
        <v>555</v>
      </c>
      <c r="N215" s="165">
        <v>42859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75</v>
      </c>
      <c r="B216" s="157">
        <v>42660</v>
      </c>
      <c r="C216" s="157"/>
      <c r="D216" s="158" t="s">
        <v>691</v>
      </c>
      <c r="E216" s="159" t="s">
        <v>585</v>
      </c>
      <c r="F216" s="160">
        <v>212</v>
      </c>
      <c r="G216" s="159"/>
      <c r="H216" s="159">
        <v>280</v>
      </c>
      <c r="I216" s="161">
        <v>276</v>
      </c>
      <c r="J216" s="162" t="s">
        <v>692</v>
      </c>
      <c r="K216" s="163">
        <f t="shared" si="127"/>
        <v>68</v>
      </c>
      <c r="L216" s="164">
        <f>K216/F216</f>
        <v>0.32075471698113206</v>
      </c>
      <c r="M216" s="159" t="s">
        <v>555</v>
      </c>
      <c r="N216" s="165">
        <v>42858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76</v>
      </c>
      <c r="B217" s="157">
        <v>42678</v>
      </c>
      <c r="C217" s="157"/>
      <c r="D217" s="158" t="s">
        <v>434</v>
      </c>
      <c r="E217" s="159" t="s">
        <v>585</v>
      </c>
      <c r="F217" s="160">
        <v>155</v>
      </c>
      <c r="G217" s="159"/>
      <c r="H217" s="159">
        <v>210</v>
      </c>
      <c r="I217" s="161">
        <v>210</v>
      </c>
      <c r="J217" s="162" t="s">
        <v>693</v>
      </c>
      <c r="K217" s="163">
        <f t="shared" si="127"/>
        <v>55</v>
      </c>
      <c r="L217" s="164">
        <f>K217/F217</f>
        <v>0.35483870967741937</v>
      </c>
      <c r="M217" s="159" t="s">
        <v>555</v>
      </c>
      <c r="N217" s="165">
        <v>42944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6">
        <v>77</v>
      </c>
      <c r="B218" s="167">
        <v>42710</v>
      </c>
      <c r="C218" s="167"/>
      <c r="D218" s="168" t="s">
        <v>694</v>
      </c>
      <c r="E218" s="169" t="s">
        <v>585</v>
      </c>
      <c r="F218" s="170">
        <v>150.5</v>
      </c>
      <c r="G218" s="170"/>
      <c r="H218" s="171">
        <v>72.5</v>
      </c>
      <c r="I218" s="171">
        <v>174</v>
      </c>
      <c r="J218" s="172" t="s">
        <v>695</v>
      </c>
      <c r="K218" s="173">
        <v>-78</v>
      </c>
      <c r="L218" s="174">
        <v>-0.51827242524916906</v>
      </c>
      <c r="M218" s="170" t="s">
        <v>567</v>
      </c>
      <c r="N218" s="167">
        <v>43333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78</v>
      </c>
      <c r="B219" s="157">
        <v>42712</v>
      </c>
      <c r="C219" s="157"/>
      <c r="D219" s="158" t="s">
        <v>696</v>
      </c>
      <c r="E219" s="159" t="s">
        <v>585</v>
      </c>
      <c r="F219" s="160">
        <v>380</v>
      </c>
      <c r="G219" s="159"/>
      <c r="H219" s="159">
        <v>478</v>
      </c>
      <c r="I219" s="161">
        <v>468</v>
      </c>
      <c r="J219" s="162" t="s">
        <v>643</v>
      </c>
      <c r="K219" s="163">
        <f>H219-F219</f>
        <v>98</v>
      </c>
      <c r="L219" s="164">
        <f>K219/F219</f>
        <v>0.25789473684210529</v>
      </c>
      <c r="M219" s="159" t="s">
        <v>555</v>
      </c>
      <c r="N219" s="165">
        <v>43025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79</v>
      </c>
      <c r="B220" s="157">
        <v>42734</v>
      </c>
      <c r="C220" s="157"/>
      <c r="D220" s="158" t="s">
        <v>108</v>
      </c>
      <c r="E220" s="159" t="s">
        <v>585</v>
      </c>
      <c r="F220" s="160">
        <v>305</v>
      </c>
      <c r="G220" s="159"/>
      <c r="H220" s="159">
        <v>375</v>
      </c>
      <c r="I220" s="161">
        <v>375</v>
      </c>
      <c r="J220" s="162" t="s">
        <v>643</v>
      </c>
      <c r="K220" s="163">
        <f>H220-F220</f>
        <v>70</v>
      </c>
      <c r="L220" s="164">
        <f>K220/F220</f>
        <v>0.22950819672131148</v>
      </c>
      <c r="M220" s="159" t="s">
        <v>555</v>
      </c>
      <c r="N220" s="165">
        <v>42768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80</v>
      </c>
      <c r="B221" s="157">
        <v>42739</v>
      </c>
      <c r="C221" s="157"/>
      <c r="D221" s="158" t="s">
        <v>94</v>
      </c>
      <c r="E221" s="159" t="s">
        <v>585</v>
      </c>
      <c r="F221" s="160">
        <v>99.5</v>
      </c>
      <c r="G221" s="159"/>
      <c r="H221" s="159">
        <v>158</v>
      </c>
      <c r="I221" s="161">
        <v>158</v>
      </c>
      <c r="J221" s="162" t="s">
        <v>643</v>
      </c>
      <c r="K221" s="163">
        <f>H221-F221</f>
        <v>58.5</v>
      </c>
      <c r="L221" s="164">
        <f>K221/F221</f>
        <v>0.5879396984924623</v>
      </c>
      <c r="M221" s="159" t="s">
        <v>555</v>
      </c>
      <c r="N221" s="165">
        <v>42898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81</v>
      </c>
      <c r="B222" s="157">
        <v>42739</v>
      </c>
      <c r="C222" s="157"/>
      <c r="D222" s="158" t="s">
        <v>94</v>
      </c>
      <c r="E222" s="159" t="s">
        <v>585</v>
      </c>
      <c r="F222" s="160">
        <v>99.5</v>
      </c>
      <c r="G222" s="159"/>
      <c r="H222" s="159">
        <v>158</v>
      </c>
      <c r="I222" s="161">
        <v>158</v>
      </c>
      <c r="J222" s="162" t="s">
        <v>643</v>
      </c>
      <c r="K222" s="163">
        <v>58.5</v>
      </c>
      <c r="L222" s="164">
        <v>0.58793969849246197</v>
      </c>
      <c r="M222" s="159" t="s">
        <v>555</v>
      </c>
      <c r="N222" s="165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82</v>
      </c>
      <c r="B223" s="157">
        <v>42786</v>
      </c>
      <c r="C223" s="157"/>
      <c r="D223" s="158" t="s">
        <v>184</v>
      </c>
      <c r="E223" s="159" t="s">
        <v>585</v>
      </c>
      <c r="F223" s="160">
        <v>140.5</v>
      </c>
      <c r="G223" s="159"/>
      <c r="H223" s="159">
        <v>220</v>
      </c>
      <c r="I223" s="161">
        <v>220</v>
      </c>
      <c r="J223" s="162" t="s">
        <v>643</v>
      </c>
      <c r="K223" s="163">
        <f>H223-F223</f>
        <v>79.5</v>
      </c>
      <c r="L223" s="164">
        <f>K223/F223</f>
        <v>0.5658362989323843</v>
      </c>
      <c r="M223" s="159" t="s">
        <v>555</v>
      </c>
      <c r="N223" s="165">
        <v>42864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83</v>
      </c>
      <c r="B224" s="157">
        <v>42786</v>
      </c>
      <c r="C224" s="157"/>
      <c r="D224" s="158" t="s">
        <v>697</v>
      </c>
      <c r="E224" s="159" t="s">
        <v>585</v>
      </c>
      <c r="F224" s="160">
        <v>202.5</v>
      </c>
      <c r="G224" s="159"/>
      <c r="H224" s="159">
        <v>234</v>
      </c>
      <c r="I224" s="161">
        <v>234</v>
      </c>
      <c r="J224" s="162" t="s">
        <v>643</v>
      </c>
      <c r="K224" s="163">
        <v>31.5</v>
      </c>
      <c r="L224" s="164">
        <v>0.155555555555556</v>
      </c>
      <c r="M224" s="159" t="s">
        <v>555</v>
      </c>
      <c r="N224" s="165">
        <v>42836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84</v>
      </c>
      <c r="B225" s="157">
        <v>42818</v>
      </c>
      <c r="C225" s="157"/>
      <c r="D225" s="158" t="s">
        <v>698</v>
      </c>
      <c r="E225" s="159" t="s">
        <v>585</v>
      </c>
      <c r="F225" s="160">
        <v>300.5</v>
      </c>
      <c r="G225" s="159"/>
      <c r="H225" s="159">
        <v>417.5</v>
      </c>
      <c r="I225" s="161">
        <v>420</v>
      </c>
      <c r="J225" s="162" t="s">
        <v>699</v>
      </c>
      <c r="K225" s="163">
        <f>H225-F225</f>
        <v>117</v>
      </c>
      <c r="L225" s="164">
        <f>K225/F225</f>
        <v>0.38935108153078202</v>
      </c>
      <c r="M225" s="159" t="s">
        <v>555</v>
      </c>
      <c r="N225" s="165">
        <v>43070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85</v>
      </c>
      <c r="B226" s="157">
        <v>42818</v>
      </c>
      <c r="C226" s="157"/>
      <c r="D226" s="158" t="s">
        <v>673</v>
      </c>
      <c r="E226" s="159" t="s">
        <v>585</v>
      </c>
      <c r="F226" s="160">
        <v>850</v>
      </c>
      <c r="G226" s="159"/>
      <c r="H226" s="159">
        <v>1042.5</v>
      </c>
      <c r="I226" s="161">
        <v>1023</v>
      </c>
      <c r="J226" s="162" t="s">
        <v>700</v>
      </c>
      <c r="K226" s="163">
        <v>192.5</v>
      </c>
      <c r="L226" s="164">
        <v>0.22647058823529401</v>
      </c>
      <c r="M226" s="159" t="s">
        <v>555</v>
      </c>
      <c r="N226" s="165">
        <v>42830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86</v>
      </c>
      <c r="B227" s="157">
        <v>42830</v>
      </c>
      <c r="C227" s="157"/>
      <c r="D227" s="158" t="s">
        <v>463</v>
      </c>
      <c r="E227" s="159" t="s">
        <v>585</v>
      </c>
      <c r="F227" s="160">
        <v>785</v>
      </c>
      <c r="G227" s="159"/>
      <c r="H227" s="159">
        <v>930</v>
      </c>
      <c r="I227" s="161">
        <v>920</v>
      </c>
      <c r="J227" s="162" t="s">
        <v>701</v>
      </c>
      <c r="K227" s="163">
        <f>H227-F227</f>
        <v>145</v>
      </c>
      <c r="L227" s="164">
        <f>K227/F227</f>
        <v>0.18471337579617833</v>
      </c>
      <c r="M227" s="159" t="s">
        <v>555</v>
      </c>
      <c r="N227" s="165">
        <v>42976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6">
        <v>87</v>
      </c>
      <c r="B228" s="167">
        <v>42831</v>
      </c>
      <c r="C228" s="167"/>
      <c r="D228" s="168" t="s">
        <v>702</v>
      </c>
      <c r="E228" s="169" t="s">
        <v>585</v>
      </c>
      <c r="F228" s="170">
        <v>40</v>
      </c>
      <c r="G228" s="170"/>
      <c r="H228" s="171">
        <v>13.1</v>
      </c>
      <c r="I228" s="171">
        <v>60</v>
      </c>
      <c r="J228" s="172" t="s">
        <v>703</v>
      </c>
      <c r="K228" s="173">
        <v>-26.9</v>
      </c>
      <c r="L228" s="174">
        <v>-0.67249999999999999</v>
      </c>
      <c r="M228" s="170" t="s">
        <v>567</v>
      </c>
      <c r="N228" s="167">
        <v>43138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88</v>
      </c>
      <c r="B229" s="157">
        <v>42837</v>
      </c>
      <c r="C229" s="157"/>
      <c r="D229" s="158" t="s">
        <v>93</v>
      </c>
      <c r="E229" s="159" t="s">
        <v>585</v>
      </c>
      <c r="F229" s="160">
        <v>289.5</v>
      </c>
      <c r="G229" s="159"/>
      <c r="H229" s="159">
        <v>354</v>
      </c>
      <c r="I229" s="161">
        <v>360</v>
      </c>
      <c r="J229" s="162" t="s">
        <v>704</v>
      </c>
      <c r="K229" s="163">
        <f t="shared" ref="K229:K237" si="128">H229-F229</f>
        <v>64.5</v>
      </c>
      <c r="L229" s="164">
        <f t="shared" ref="L229:L237" si="129">K229/F229</f>
        <v>0.22279792746113988</v>
      </c>
      <c r="M229" s="159" t="s">
        <v>555</v>
      </c>
      <c r="N229" s="165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89</v>
      </c>
      <c r="B230" s="157">
        <v>42845</v>
      </c>
      <c r="C230" s="157"/>
      <c r="D230" s="158" t="s">
        <v>410</v>
      </c>
      <c r="E230" s="159" t="s">
        <v>585</v>
      </c>
      <c r="F230" s="160">
        <v>700</v>
      </c>
      <c r="G230" s="159"/>
      <c r="H230" s="159">
        <v>840</v>
      </c>
      <c r="I230" s="161">
        <v>840</v>
      </c>
      <c r="J230" s="162" t="s">
        <v>705</v>
      </c>
      <c r="K230" s="163">
        <f t="shared" si="128"/>
        <v>140</v>
      </c>
      <c r="L230" s="164">
        <f t="shared" si="129"/>
        <v>0.2</v>
      </c>
      <c r="M230" s="159" t="s">
        <v>555</v>
      </c>
      <c r="N230" s="165">
        <v>42893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90</v>
      </c>
      <c r="B231" s="157">
        <v>42887</v>
      </c>
      <c r="C231" s="157"/>
      <c r="D231" s="158" t="s">
        <v>706</v>
      </c>
      <c r="E231" s="159" t="s">
        <v>585</v>
      </c>
      <c r="F231" s="160">
        <v>130</v>
      </c>
      <c r="G231" s="159"/>
      <c r="H231" s="159">
        <v>144.25</v>
      </c>
      <c r="I231" s="161">
        <v>170</v>
      </c>
      <c r="J231" s="162" t="s">
        <v>707</v>
      </c>
      <c r="K231" s="163">
        <f t="shared" si="128"/>
        <v>14.25</v>
      </c>
      <c r="L231" s="164">
        <f t="shared" si="129"/>
        <v>0.10961538461538461</v>
      </c>
      <c r="M231" s="159" t="s">
        <v>555</v>
      </c>
      <c r="N231" s="165">
        <v>43675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91</v>
      </c>
      <c r="B232" s="157">
        <v>42901</v>
      </c>
      <c r="C232" s="157"/>
      <c r="D232" s="158" t="s">
        <v>708</v>
      </c>
      <c r="E232" s="159" t="s">
        <v>585</v>
      </c>
      <c r="F232" s="160">
        <v>214.5</v>
      </c>
      <c r="G232" s="159"/>
      <c r="H232" s="159">
        <v>262</v>
      </c>
      <c r="I232" s="161">
        <v>262</v>
      </c>
      <c r="J232" s="162" t="s">
        <v>709</v>
      </c>
      <c r="K232" s="163">
        <f t="shared" si="128"/>
        <v>47.5</v>
      </c>
      <c r="L232" s="164">
        <f t="shared" si="129"/>
        <v>0.22144522144522144</v>
      </c>
      <c r="M232" s="159" t="s">
        <v>555</v>
      </c>
      <c r="N232" s="165">
        <v>42977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92</v>
      </c>
      <c r="B233" s="188">
        <v>42933</v>
      </c>
      <c r="C233" s="188"/>
      <c r="D233" s="189" t="s">
        <v>710</v>
      </c>
      <c r="E233" s="190" t="s">
        <v>585</v>
      </c>
      <c r="F233" s="191">
        <v>370</v>
      </c>
      <c r="G233" s="190"/>
      <c r="H233" s="190">
        <v>447.5</v>
      </c>
      <c r="I233" s="192">
        <v>450</v>
      </c>
      <c r="J233" s="193" t="s">
        <v>643</v>
      </c>
      <c r="K233" s="163">
        <f t="shared" si="128"/>
        <v>77.5</v>
      </c>
      <c r="L233" s="194">
        <f t="shared" si="129"/>
        <v>0.20945945945945946</v>
      </c>
      <c r="M233" s="190" t="s">
        <v>555</v>
      </c>
      <c r="N233" s="195">
        <v>43035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93</v>
      </c>
      <c r="B234" s="188">
        <v>42943</v>
      </c>
      <c r="C234" s="188"/>
      <c r="D234" s="189" t="s">
        <v>182</v>
      </c>
      <c r="E234" s="190" t="s">
        <v>585</v>
      </c>
      <c r="F234" s="191">
        <v>657.5</v>
      </c>
      <c r="G234" s="190"/>
      <c r="H234" s="190">
        <v>825</v>
      </c>
      <c r="I234" s="192">
        <v>820</v>
      </c>
      <c r="J234" s="193" t="s">
        <v>643</v>
      </c>
      <c r="K234" s="163">
        <f t="shared" si="128"/>
        <v>167.5</v>
      </c>
      <c r="L234" s="194">
        <f t="shared" si="129"/>
        <v>0.25475285171102663</v>
      </c>
      <c r="M234" s="190" t="s">
        <v>555</v>
      </c>
      <c r="N234" s="195">
        <v>43090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94</v>
      </c>
      <c r="B235" s="157">
        <v>42964</v>
      </c>
      <c r="C235" s="157"/>
      <c r="D235" s="158" t="s">
        <v>353</v>
      </c>
      <c r="E235" s="159" t="s">
        <v>585</v>
      </c>
      <c r="F235" s="160">
        <v>605</v>
      </c>
      <c r="G235" s="159"/>
      <c r="H235" s="159">
        <v>750</v>
      </c>
      <c r="I235" s="161">
        <v>750</v>
      </c>
      <c r="J235" s="162" t="s">
        <v>701</v>
      </c>
      <c r="K235" s="163">
        <f t="shared" si="128"/>
        <v>145</v>
      </c>
      <c r="L235" s="164">
        <f t="shared" si="129"/>
        <v>0.23966942148760331</v>
      </c>
      <c r="M235" s="159" t="s">
        <v>555</v>
      </c>
      <c r="N235" s="165">
        <v>43027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6">
        <v>95</v>
      </c>
      <c r="B236" s="167">
        <v>42979</v>
      </c>
      <c r="C236" s="167"/>
      <c r="D236" s="175" t="s">
        <v>711</v>
      </c>
      <c r="E236" s="170" t="s">
        <v>585</v>
      </c>
      <c r="F236" s="170">
        <v>255</v>
      </c>
      <c r="G236" s="171"/>
      <c r="H236" s="171">
        <v>217.25</v>
      </c>
      <c r="I236" s="171">
        <v>320</v>
      </c>
      <c r="J236" s="172" t="s">
        <v>712</v>
      </c>
      <c r="K236" s="173">
        <f t="shared" si="128"/>
        <v>-37.75</v>
      </c>
      <c r="L236" s="176">
        <f t="shared" si="129"/>
        <v>-0.14803921568627451</v>
      </c>
      <c r="M236" s="170" t="s">
        <v>567</v>
      </c>
      <c r="N236" s="167">
        <v>43661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96</v>
      </c>
      <c r="B237" s="157">
        <v>42997</v>
      </c>
      <c r="C237" s="157"/>
      <c r="D237" s="158" t="s">
        <v>713</v>
      </c>
      <c r="E237" s="159" t="s">
        <v>585</v>
      </c>
      <c r="F237" s="160">
        <v>215</v>
      </c>
      <c r="G237" s="159"/>
      <c r="H237" s="159">
        <v>258</v>
      </c>
      <c r="I237" s="161">
        <v>258</v>
      </c>
      <c r="J237" s="162" t="s">
        <v>643</v>
      </c>
      <c r="K237" s="163">
        <f t="shared" si="128"/>
        <v>43</v>
      </c>
      <c r="L237" s="164">
        <f t="shared" si="129"/>
        <v>0.2</v>
      </c>
      <c r="M237" s="159" t="s">
        <v>555</v>
      </c>
      <c r="N237" s="165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6">
        <v>97</v>
      </c>
      <c r="B238" s="157">
        <v>42997</v>
      </c>
      <c r="C238" s="157"/>
      <c r="D238" s="158" t="s">
        <v>713</v>
      </c>
      <c r="E238" s="159" t="s">
        <v>585</v>
      </c>
      <c r="F238" s="160">
        <v>215</v>
      </c>
      <c r="G238" s="159"/>
      <c r="H238" s="159">
        <v>258</v>
      </c>
      <c r="I238" s="161">
        <v>258</v>
      </c>
      <c r="J238" s="193" t="s">
        <v>643</v>
      </c>
      <c r="K238" s="163">
        <v>43</v>
      </c>
      <c r="L238" s="164">
        <v>0.2</v>
      </c>
      <c r="M238" s="159" t="s">
        <v>555</v>
      </c>
      <c r="N238" s="165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98</v>
      </c>
      <c r="B239" s="188">
        <v>42998</v>
      </c>
      <c r="C239" s="188"/>
      <c r="D239" s="189" t="s">
        <v>714</v>
      </c>
      <c r="E239" s="190" t="s">
        <v>585</v>
      </c>
      <c r="F239" s="160">
        <v>75</v>
      </c>
      <c r="G239" s="190"/>
      <c r="H239" s="190">
        <v>90</v>
      </c>
      <c r="I239" s="192">
        <v>90</v>
      </c>
      <c r="J239" s="162" t="s">
        <v>715</v>
      </c>
      <c r="K239" s="163">
        <f t="shared" ref="K239:K244" si="130">H239-F239</f>
        <v>15</v>
      </c>
      <c r="L239" s="164">
        <f t="shared" ref="L239:L244" si="131">K239/F239</f>
        <v>0.2</v>
      </c>
      <c r="M239" s="159" t="s">
        <v>555</v>
      </c>
      <c r="N239" s="165">
        <v>43019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99</v>
      </c>
      <c r="B240" s="188">
        <v>43011</v>
      </c>
      <c r="C240" s="188"/>
      <c r="D240" s="189" t="s">
        <v>569</v>
      </c>
      <c r="E240" s="190" t="s">
        <v>585</v>
      </c>
      <c r="F240" s="191">
        <v>315</v>
      </c>
      <c r="G240" s="190"/>
      <c r="H240" s="190">
        <v>392</v>
      </c>
      <c r="I240" s="192">
        <v>384</v>
      </c>
      <c r="J240" s="193" t="s">
        <v>716</v>
      </c>
      <c r="K240" s="163">
        <f t="shared" si="130"/>
        <v>77</v>
      </c>
      <c r="L240" s="194">
        <f t="shared" si="131"/>
        <v>0.24444444444444444</v>
      </c>
      <c r="M240" s="190" t="s">
        <v>555</v>
      </c>
      <c r="N240" s="195">
        <v>43017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100</v>
      </c>
      <c r="B241" s="188">
        <v>43013</v>
      </c>
      <c r="C241" s="188"/>
      <c r="D241" s="189" t="s">
        <v>439</v>
      </c>
      <c r="E241" s="190" t="s">
        <v>585</v>
      </c>
      <c r="F241" s="191">
        <v>145</v>
      </c>
      <c r="G241" s="190"/>
      <c r="H241" s="190">
        <v>179</v>
      </c>
      <c r="I241" s="192">
        <v>180</v>
      </c>
      <c r="J241" s="193" t="s">
        <v>717</v>
      </c>
      <c r="K241" s="163">
        <f t="shared" si="130"/>
        <v>34</v>
      </c>
      <c r="L241" s="194">
        <f t="shared" si="131"/>
        <v>0.23448275862068965</v>
      </c>
      <c r="M241" s="190" t="s">
        <v>555</v>
      </c>
      <c r="N241" s="195">
        <v>43025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101</v>
      </c>
      <c r="B242" s="188">
        <v>43014</v>
      </c>
      <c r="C242" s="188"/>
      <c r="D242" s="189" t="s">
        <v>328</v>
      </c>
      <c r="E242" s="190" t="s">
        <v>585</v>
      </c>
      <c r="F242" s="191">
        <v>256</v>
      </c>
      <c r="G242" s="190"/>
      <c r="H242" s="190">
        <v>323</v>
      </c>
      <c r="I242" s="192">
        <v>320</v>
      </c>
      <c r="J242" s="193" t="s">
        <v>643</v>
      </c>
      <c r="K242" s="163">
        <f t="shared" si="130"/>
        <v>67</v>
      </c>
      <c r="L242" s="194">
        <f t="shared" si="131"/>
        <v>0.26171875</v>
      </c>
      <c r="M242" s="190" t="s">
        <v>555</v>
      </c>
      <c r="N242" s="195">
        <v>43067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102</v>
      </c>
      <c r="B243" s="188">
        <v>43017</v>
      </c>
      <c r="C243" s="188"/>
      <c r="D243" s="189" t="s">
        <v>343</v>
      </c>
      <c r="E243" s="190" t="s">
        <v>585</v>
      </c>
      <c r="F243" s="191">
        <v>137.5</v>
      </c>
      <c r="G243" s="190"/>
      <c r="H243" s="190">
        <v>184</v>
      </c>
      <c r="I243" s="192">
        <v>183</v>
      </c>
      <c r="J243" s="193" t="s">
        <v>718</v>
      </c>
      <c r="K243" s="163">
        <f t="shared" si="130"/>
        <v>46.5</v>
      </c>
      <c r="L243" s="194">
        <f t="shared" si="131"/>
        <v>0.33818181818181819</v>
      </c>
      <c r="M243" s="190" t="s">
        <v>555</v>
      </c>
      <c r="N243" s="195">
        <v>43108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103</v>
      </c>
      <c r="B244" s="188">
        <v>43018</v>
      </c>
      <c r="C244" s="188"/>
      <c r="D244" s="189" t="s">
        <v>719</v>
      </c>
      <c r="E244" s="190" t="s">
        <v>585</v>
      </c>
      <c r="F244" s="191">
        <v>125.5</v>
      </c>
      <c r="G244" s="190"/>
      <c r="H244" s="190">
        <v>158</v>
      </c>
      <c r="I244" s="192">
        <v>155</v>
      </c>
      <c r="J244" s="193" t="s">
        <v>720</v>
      </c>
      <c r="K244" s="163">
        <f t="shared" si="130"/>
        <v>32.5</v>
      </c>
      <c r="L244" s="194">
        <f t="shared" si="131"/>
        <v>0.25896414342629481</v>
      </c>
      <c r="M244" s="190" t="s">
        <v>555</v>
      </c>
      <c r="N244" s="195">
        <v>43067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104</v>
      </c>
      <c r="B245" s="188">
        <v>43018</v>
      </c>
      <c r="C245" s="188"/>
      <c r="D245" s="189" t="s">
        <v>721</v>
      </c>
      <c r="E245" s="190" t="s">
        <v>585</v>
      </c>
      <c r="F245" s="191">
        <v>895</v>
      </c>
      <c r="G245" s="190"/>
      <c r="H245" s="190">
        <v>1122.5</v>
      </c>
      <c r="I245" s="192">
        <v>1078</v>
      </c>
      <c r="J245" s="193" t="s">
        <v>722</v>
      </c>
      <c r="K245" s="163">
        <v>227.5</v>
      </c>
      <c r="L245" s="194">
        <v>0.25418994413407803</v>
      </c>
      <c r="M245" s="190" t="s">
        <v>555</v>
      </c>
      <c r="N245" s="195">
        <v>43117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105</v>
      </c>
      <c r="B246" s="188">
        <v>43020</v>
      </c>
      <c r="C246" s="188"/>
      <c r="D246" s="189" t="s">
        <v>337</v>
      </c>
      <c r="E246" s="190" t="s">
        <v>585</v>
      </c>
      <c r="F246" s="191">
        <v>525</v>
      </c>
      <c r="G246" s="190"/>
      <c r="H246" s="190">
        <v>629</v>
      </c>
      <c r="I246" s="192">
        <v>629</v>
      </c>
      <c r="J246" s="193" t="s">
        <v>643</v>
      </c>
      <c r="K246" s="163">
        <v>104</v>
      </c>
      <c r="L246" s="194">
        <v>0.19809523809523799</v>
      </c>
      <c r="M246" s="190" t="s">
        <v>555</v>
      </c>
      <c r="N246" s="195">
        <v>43119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106</v>
      </c>
      <c r="B247" s="188">
        <v>43046</v>
      </c>
      <c r="C247" s="188"/>
      <c r="D247" s="189" t="s">
        <v>376</v>
      </c>
      <c r="E247" s="190" t="s">
        <v>585</v>
      </c>
      <c r="F247" s="191">
        <v>740</v>
      </c>
      <c r="G247" s="190"/>
      <c r="H247" s="190">
        <v>892.5</v>
      </c>
      <c r="I247" s="192">
        <v>900</v>
      </c>
      <c r="J247" s="193" t="s">
        <v>723</v>
      </c>
      <c r="K247" s="163">
        <f>H247-F247</f>
        <v>152.5</v>
      </c>
      <c r="L247" s="194">
        <f>K247/F247</f>
        <v>0.20608108108108109</v>
      </c>
      <c r="M247" s="190" t="s">
        <v>555</v>
      </c>
      <c r="N247" s="195">
        <v>43052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6">
        <v>107</v>
      </c>
      <c r="B248" s="157">
        <v>43073</v>
      </c>
      <c r="C248" s="157"/>
      <c r="D248" s="158" t="s">
        <v>724</v>
      </c>
      <c r="E248" s="159" t="s">
        <v>585</v>
      </c>
      <c r="F248" s="160">
        <v>118.5</v>
      </c>
      <c r="G248" s="159"/>
      <c r="H248" s="159">
        <v>143.5</v>
      </c>
      <c r="I248" s="161">
        <v>145</v>
      </c>
      <c r="J248" s="162" t="s">
        <v>576</v>
      </c>
      <c r="K248" s="163">
        <f>H248-F248</f>
        <v>25</v>
      </c>
      <c r="L248" s="164">
        <f>K248/F248</f>
        <v>0.2109704641350211</v>
      </c>
      <c r="M248" s="159" t="s">
        <v>555</v>
      </c>
      <c r="N248" s="165">
        <v>43097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66">
        <v>108</v>
      </c>
      <c r="B249" s="167">
        <v>43090</v>
      </c>
      <c r="C249" s="167"/>
      <c r="D249" s="168" t="s">
        <v>415</v>
      </c>
      <c r="E249" s="169" t="s">
        <v>585</v>
      </c>
      <c r="F249" s="170">
        <v>715</v>
      </c>
      <c r="G249" s="170"/>
      <c r="H249" s="171">
        <v>500</v>
      </c>
      <c r="I249" s="171">
        <v>872</v>
      </c>
      <c r="J249" s="172" t="s">
        <v>725</v>
      </c>
      <c r="K249" s="173">
        <f>H249-F249</f>
        <v>-215</v>
      </c>
      <c r="L249" s="174">
        <f>K249/F249</f>
        <v>-0.30069930069930068</v>
      </c>
      <c r="M249" s="170" t="s">
        <v>567</v>
      </c>
      <c r="N249" s="167">
        <v>43670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6">
        <v>109</v>
      </c>
      <c r="B250" s="157">
        <v>43098</v>
      </c>
      <c r="C250" s="157"/>
      <c r="D250" s="158" t="s">
        <v>569</v>
      </c>
      <c r="E250" s="159" t="s">
        <v>585</v>
      </c>
      <c r="F250" s="160">
        <v>435</v>
      </c>
      <c r="G250" s="159"/>
      <c r="H250" s="159">
        <v>542.5</v>
      </c>
      <c r="I250" s="161">
        <v>539</v>
      </c>
      <c r="J250" s="162" t="s">
        <v>643</v>
      </c>
      <c r="K250" s="163">
        <v>107.5</v>
      </c>
      <c r="L250" s="164">
        <v>0.247126436781609</v>
      </c>
      <c r="M250" s="159" t="s">
        <v>555</v>
      </c>
      <c r="N250" s="165">
        <v>43206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6">
        <v>110</v>
      </c>
      <c r="B251" s="157">
        <v>43098</v>
      </c>
      <c r="C251" s="157"/>
      <c r="D251" s="158" t="s">
        <v>527</v>
      </c>
      <c r="E251" s="159" t="s">
        <v>585</v>
      </c>
      <c r="F251" s="160">
        <v>885</v>
      </c>
      <c r="G251" s="159"/>
      <c r="H251" s="159">
        <v>1090</v>
      </c>
      <c r="I251" s="161">
        <v>1084</v>
      </c>
      <c r="J251" s="162" t="s">
        <v>643</v>
      </c>
      <c r="K251" s="163">
        <v>205</v>
      </c>
      <c r="L251" s="164">
        <v>0.23163841807909599</v>
      </c>
      <c r="M251" s="159" t="s">
        <v>555</v>
      </c>
      <c r="N251" s="165">
        <v>43213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6">
        <v>111</v>
      </c>
      <c r="B252" s="197">
        <v>43192</v>
      </c>
      <c r="C252" s="197"/>
      <c r="D252" s="175" t="s">
        <v>726</v>
      </c>
      <c r="E252" s="170" t="s">
        <v>585</v>
      </c>
      <c r="F252" s="198">
        <v>478.5</v>
      </c>
      <c r="G252" s="170"/>
      <c r="H252" s="170">
        <v>442</v>
      </c>
      <c r="I252" s="171">
        <v>613</v>
      </c>
      <c r="J252" s="172" t="s">
        <v>727</v>
      </c>
      <c r="K252" s="173">
        <f>H252-F252</f>
        <v>-36.5</v>
      </c>
      <c r="L252" s="174">
        <f>K252/F252</f>
        <v>-7.6280041797283177E-2</v>
      </c>
      <c r="M252" s="170" t="s">
        <v>567</v>
      </c>
      <c r="N252" s="167">
        <v>43762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66">
        <v>112</v>
      </c>
      <c r="B253" s="167">
        <v>43194</v>
      </c>
      <c r="C253" s="167"/>
      <c r="D253" s="168" t="s">
        <v>728</v>
      </c>
      <c r="E253" s="169" t="s">
        <v>585</v>
      </c>
      <c r="F253" s="170">
        <f>141.5-7.3</f>
        <v>134.19999999999999</v>
      </c>
      <c r="G253" s="170"/>
      <c r="H253" s="171">
        <v>77</v>
      </c>
      <c r="I253" s="171">
        <v>180</v>
      </c>
      <c r="J253" s="172" t="s">
        <v>729</v>
      </c>
      <c r="K253" s="173">
        <f>H253-F253</f>
        <v>-57.199999999999989</v>
      </c>
      <c r="L253" s="174">
        <f>K253/F253</f>
        <v>-0.42622950819672129</v>
      </c>
      <c r="M253" s="170" t="s">
        <v>567</v>
      </c>
      <c r="N253" s="167">
        <v>43522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66">
        <v>113</v>
      </c>
      <c r="B254" s="167">
        <v>43209</v>
      </c>
      <c r="C254" s="167"/>
      <c r="D254" s="168" t="s">
        <v>730</v>
      </c>
      <c r="E254" s="169" t="s">
        <v>585</v>
      </c>
      <c r="F254" s="170">
        <v>430</v>
      </c>
      <c r="G254" s="170"/>
      <c r="H254" s="171">
        <v>220</v>
      </c>
      <c r="I254" s="171">
        <v>537</v>
      </c>
      <c r="J254" s="172" t="s">
        <v>731</v>
      </c>
      <c r="K254" s="173">
        <f>H254-F254</f>
        <v>-210</v>
      </c>
      <c r="L254" s="174">
        <f>K254/F254</f>
        <v>-0.48837209302325579</v>
      </c>
      <c r="M254" s="170" t="s">
        <v>567</v>
      </c>
      <c r="N254" s="167">
        <v>43252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114</v>
      </c>
      <c r="B255" s="188">
        <v>43220</v>
      </c>
      <c r="C255" s="188"/>
      <c r="D255" s="189" t="s">
        <v>377</v>
      </c>
      <c r="E255" s="190" t="s">
        <v>585</v>
      </c>
      <c r="F255" s="190">
        <v>153.5</v>
      </c>
      <c r="G255" s="190"/>
      <c r="H255" s="190">
        <v>196</v>
      </c>
      <c r="I255" s="192">
        <v>196</v>
      </c>
      <c r="J255" s="162" t="s">
        <v>732</v>
      </c>
      <c r="K255" s="163">
        <f>H255-F255</f>
        <v>42.5</v>
      </c>
      <c r="L255" s="164">
        <f>K255/F255</f>
        <v>0.27687296416938112</v>
      </c>
      <c r="M255" s="159" t="s">
        <v>555</v>
      </c>
      <c r="N255" s="165">
        <v>43605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66">
        <v>115</v>
      </c>
      <c r="B256" s="167">
        <v>43306</v>
      </c>
      <c r="C256" s="167"/>
      <c r="D256" s="168" t="s">
        <v>702</v>
      </c>
      <c r="E256" s="169" t="s">
        <v>585</v>
      </c>
      <c r="F256" s="170">
        <v>27.5</v>
      </c>
      <c r="G256" s="170"/>
      <c r="H256" s="171">
        <v>13.1</v>
      </c>
      <c r="I256" s="171">
        <v>60</v>
      </c>
      <c r="J256" s="172" t="s">
        <v>733</v>
      </c>
      <c r="K256" s="173">
        <v>-14.4</v>
      </c>
      <c r="L256" s="174">
        <v>-0.52363636363636401</v>
      </c>
      <c r="M256" s="170" t="s">
        <v>567</v>
      </c>
      <c r="N256" s="167">
        <v>43138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6">
        <v>116</v>
      </c>
      <c r="B257" s="197">
        <v>43318</v>
      </c>
      <c r="C257" s="197"/>
      <c r="D257" s="175" t="s">
        <v>734</v>
      </c>
      <c r="E257" s="170" t="s">
        <v>585</v>
      </c>
      <c r="F257" s="170">
        <v>148.5</v>
      </c>
      <c r="G257" s="170"/>
      <c r="H257" s="170">
        <v>102</v>
      </c>
      <c r="I257" s="171">
        <v>182</v>
      </c>
      <c r="J257" s="172" t="s">
        <v>735</v>
      </c>
      <c r="K257" s="173">
        <f>H257-F257</f>
        <v>-46.5</v>
      </c>
      <c r="L257" s="174">
        <f>K257/F257</f>
        <v>-0.31313131313131315</v>
      </c>
      <c r="M257" s="170" t="s">
        <v>567</v>
      </c>
      <c r="N257" s="167">
        <v>43661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6">
        <v>117</v>
      </c>
      <c r="B258" s="157">
        <v>43335</v>
      </c>
      <c r="C258" s="157"/>
      <c r="D258" s="158" t="s">
        <v>736</v>
      </c>
      <c r="E258" s="159" t="s">
        <v>585</v>
      </c>
      <c r="F258" s="190">
        <v>285</v>
      </c>
      <c r="G258" s="159"/>
      <c r="H258" s="159">
        <v>355</v>
      </c>
      <c r="I258" s="161">
        <v>364</v>
      </c>
      <c r="J258" s="162" t="s">
        <v>737</v>
      </c>
      <c r="K258" s="163">
        <v>70</v>
      </c>
      <c r="L258" s="164">
        <v>0.24561403508771901</v>
      </c>
      <c r="M258" s="159" t="s">
        <v>555</v>
      </c>
      <c r="N258" s="165">
        <v>43455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6">
        <v>118</v>
      </c>
      <c r="B259" s="157">
        <v>43341</v>
      </c>
      <c r="C259" s="157"/>
      <c r="D259" s="158" t="s">
        <v>365</v>
      </c>
      <c r="E259" s="159" t="s">
        <v>585</v>
      </c>
      <c r="F259" s="190">
        <v>525</v>
      </c>
      <c r="G259" s="159"/>
      <c r="H259" s="159">
        <v>585</v>
      </c>
      <c r="I259" s="161">
        <v>635</v>
      </c>
      <c r="J259" s="162" t="s">
        <v>738</v>
      </c>
      <c r="K259" s="163">
        <f t="shared" ref="K259:K276" si="132">H259-F259</f>
        <v>60</v>
      </c>
      <c r="L259" s="164">
        <f t="shared" ref="L259:L276" si="133">K259/F259</f>
        <v>0.11428571428571428</v>
      </c>
      <c r="M259" s="159" t="s">
        <v>555</v>
      </c>
      <c r="N259" s="165">
        <v>43662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6">
        <v>119</v>
      </c>
      <c r="B260" s="157">
        <v>43395</v>
      </c>
      <c r="C260" s="157"/>
      <c r="D260" s="158" t="s">
        <v>353</v>
      </c>
      <c r="E260" s="159" t="s">
        <v>585</v>
      </c>
      <c r="F260" s="190">
        <v>475</v>
      </c>
      <c r="G260" s="159"/>
      <c r="H260" s="159">
        <v>574</v>
      </c>
      <c r="I260" s="161">
        <v>570</v>
      </c>
      <c r="J260" s="162" t="s">
        <v>643</v>
      </c>
      <c r="K260" s="163">
        <f t="shared" si="132"/>
        <v>99</v>
      </c>
      <c r="L260" s="164">
        <f t="shared" si="133"/>
        <v>0.20842105263157895</v>
      </c>
      <c r="M260" s="159" t="s">
        <v>555</v>
      </c>
      <c r="N260" s="165">
        <v>43403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120</v>
      </c>
      <c r="B261" s="188">
        <v>43397</v>
      </c>
      <c r="C261" s="188"/>
      <c r="D261" s="189" t="s">
        <v>372</v>
      </c>
      <c r="E261" s="190" t="s">
        <v>585</v>
      </c>
      <c r="F261" s="190">
        <v>707.5</v>
      </c>
      <c r="G261" s="190"/>
      <c r="H261" s="190">
        <v>872</v>
      </c>
      <c r="I261" s="192">
        <v>872</v>
      </c>
      <c r="J261" s="193" t="s">
        <v>643</v>
      </c>
      <c r="K261" s="163">
        <f t="shared" si="132"/>
        <v>164.5</v>
      </c>
      <c r="L261" s="194">
        <f t="shared" si="133"/>
        <v>0.23250883392226149</v>
      </c>
      <c r="M261" s="190" t="s">
        <v>555</v>
      </c>
      <c r="N261" s="195">
        <v>43482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121</v>
      </c>
      <c r="B262" s="188">
        <v>43398</v>
      </c>
      <c r="C262" s="188"/>
      <c r="D262" s="189" t="s">
        <v>739</v>
      </c>
      <c r="E262" s="190" t="s">
        <v>585</v>
      </c>
      <c r="F262" s="190">
        <v>162</v>
      </c>
      <c r="G262" s="190"/>
      <c r="H262" s="190">
        <v>204</v>
      </c>
      <c r="I262" s="192">
        <v>209</v>
      </c>
      <c r="J262" s="193" t="s">
        <v>740</v>
      </c>
      <c r="K262" s="163">
        <f t="shared" si="132"/>
        <v>42</v>
      </c>
      <c r="L262" s="194">
        <f t="shared" si="133"/>
        <v>0.25925925925925924</v>
      </c>
      <c r="M262" s="190" t="s">
        <v>555</v>
      </c>
      <c r="N262" s="195">
        <v>43539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122</v>
      </c>
      <c r="B263" s="188">
        <v>43399</v>
      </c>
      <c r="C263" s="188"/>
      <c r="D263" s="189" t="s">
        <v>456</v>
      </c>
      <c r="E263" s="190" t="s">
        <v>585</v>
      </c>
      <c r="F263" s="190">
        <v>240</v>
      </c>
      <c r="G263" s="190"/>
      <c r="H263" s="190">
        <v>297</v>
      </c>
      <c r="I263" s="192">
        <v>297</v>
      </c>
      <c r="J263" s="193" t="s">
        <v>643</v>
      </c>
      <c r="K263" s="199">
        <f t="shared" si="132"/>
        <v>57</v>
      </c>
      <c r="L263" s="194">
        <f t="shared" si="133"/>
        <v>0.23749999999999999</v>
      </c>
      <c r="M263" s="190" t="s">
        <v>555</v>
      </c>
      <c r="N263" s="195">
        <v>43417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6">
        <v>123</v>
      </c>
      <c r="B264" s="157">
        <v>43439</v>
      </c>
      <c r="C264" s="157"/>
      <c r="D264" s="158" t="s">
        <v>741</v>
      </c>
      <c r="E264" s="159" t="s">
        <v>585</v>
      </c>
      <c r="F264" s="159">
        <v>202.5</v>
      </c>
      <c r="G264" s="159"/>
      <c r="H264" s="159">
        <v>255</v>
      </c>
      <c r="I264" s="161">
        <v>252</v>
      </c>
      <c r="J264" s="162" t="s">
        <v>643</v>
      </c>
      <c r="K264" s="163">
        <f t="shared" si="132"/>
        <v>52.5</v>
      </c>
      <c r="L264" s="164">
        <f t="shared" si="133"/>
        <v>0.25925925925925924</v>
      </c>
      <c r="M264" s="159" t="s">
        <v>555</v>
      </c>
      <c r="N264" s="165">
        <v>43542</v>
      </c>
      <c r="O264" s="1"/>
      <c r="P264" s="1"/>
      <c r="Q264" s="1"/>
      <c r="R264" s="6" t="s">
        <v>742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124</v>
      </c>
      <c r="B265" s="188">
        <v>43465</v>
      </c>
      <c r="C265" s="157"/>
      <c r="D265" s="189" t="s">
        <v>402</v>
      </c>
      <c r="E265" s="190" t="s">
        <v>585</v>
      </c>
      <c r="F265" s="190">
        <v>710</v>
      </c>
      <c r="G265" s="190"/>
      <c r="H265" s="190">
        <v>866</v>
      </c>
      <c r="I265" s="192">
        <v>866</v>
      </c>
      <c r="J265" s="193" t="s">
        <v>643</v>
      </c>
      <c r="K265" s="163">
        <f t="shared" si="132"/>
        <v>156</v>
      </c>
      <c r="L265" s="164">
        <f t="shared" si="133"/>
        <v>0.21971830985915494</v>
      </c>
      <c r="M265" s="159" t="s">
        <v>555</v>
      </c>
      <c r="N265" s="165">
        <v>43553</v>
      </c>
      <c r="O265" s="1"/>
      <c r="P265" s="1"/>
      <c r="Q265" s="1"/>
      <c r="R265" s="6" t="s">
        <v>742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125</v>
      </c>
      <c r="B266" s="188">
        <v>43522</v>
      </c>
      <c r="C266" s="188"/>
      <c r="D266" s="189" t="s">
        <v>152</v>
      </c>
      <c r="E266" s="190" t="s">
        <v>585</v>
      </c>
      <c r="F266" s="190">
        <v>337.25</v>
      </c>
      <c r="G266" s="190"/>
      <c r="H266" s="190">
        <v>398.5</v>
      </c>
      <c r="I266" s="192">
        <v>411</v>
      </c>
      <c r="J266" s="162" t="s">
        <v>743</v>
      </c>
      <c r="K266" s="163">
        <f t="shared" si="132"/>
        <v>61.25</v>
      </c>
      <c r="L266" s="164">
        <f t="shared" si="133"/>
        <v>0.1816160118606375</v>
      </c>
      <c r="M266" s="159" t="s">
        <v>555</v>
      </c>
      <c r="N266" s="165">
        <v>43760</v>
      </c>
      <c r="O266" s="1"/>
      <c r="P266" s="1"/>
      <c r="Q266" s="1"/>
      <c r="R266" s="6" t="s">
        <v>742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0">
        <v>126</v>
      </c>
      <c r="B267" s="201">
        <v>43559</v>
      </c>
      <c r="C267" s="201"/>
      <c r="D267" s="202" t="s">
        <v>744</v>
      </c>
      <c r="E267" s="203" t="s">
        <v>585</v>
      </c>
      <c r="F267" s="203">
        <v>130</v>
      </c>
      <c r="G267" s="203"/>
      <c r="H267" s="203">
        <v>65</v>
      </c>
      <c r="I267" s="204">
        <v>158</v>
      </c>
      <c r="J267" s="172" t="s">
        <v>745</v>
      </c>
      <c r="K267" s="173">
        <f t="shared" si="132"/>
        <v>-65</v>
      </c>
      <c r="L267" s="174">
        <f t="shared" si="133"/>
        <v>-0.5</v>
      </c>
      <c r="M267" s="170" t="s">
        <v>567</v>
      </c>
      <c r="N267" s="167">
        <v>43726</v>
      </c>
      <c r="O267" s="1"/>
      <c r="P267" s="1"/>
      <c r="Q267" s="1"/>
      <c r="R267" s="6" t="s">
        <v>746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127</v>
      </c>
      <c r="B268" s="188">
        <v>43017</v>
      </c>
      <c r="C268" s="188"/>
      <c r="D268" s="189" t="s">
        <v>184</v>
      </c>
      <c r="E268" s="190" t="s">
        <v>585</v>
      </c>
      <c r="F268" s="190">
        <v>141.5</v>
      </c>
      <c r="G268" s="190"/>
      <c r="H268" s="190">
        <v>183.5</v>
      </c>
      <c r="I268" s="192">
        <v>210</v>
      </c>
      <c r="J268" s="162" t="s">
        <v>740</v>
      </c>
      <c r="K268" s="163">
        <f t="shared" si="132"/>
        <v>42</v>
      </c>
      <c r="L268" s="164">
        <f t="shared" si="133"/>
        <v>0.29681978798586572</v>
      </c>
      <c r="M268" s="159" t="s">
        <v>555</v>
      </c>
      <c r="N268" s="165">
        <v>43042</v>
      </c>
      <c r="O268" s="1"/>
      <c r="P268" s="1"/>
      <c r="Q268" s="1"/>
      <c r="R268" s="6" t="s">
        <v>746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0">
        <v>128</v>
      </c>
      <c r="B269" s="201">
        <v>43074</v>
      </c>
      <c r="C269" s="201"/>
      <c r="D269" s="202" t="s">
        <v>747</v>
      </c>
      <c r="E269" s="203" t="s">
        <v>585</v>
      </c>
      <c r="F269" s="198">
        <v>172</v>
      </c>
      <c r="G269" s="203"/>
      <c r="H269" s="203">
        <v>155.25</v>
      </c>
      <c r="I269" s="204">
        <v>230</v>
      </c>
      <c r="J269" s="172" t="s">
        <v>748</v>
      </c>
      <c r="K269" s="173">
        <f t="shared" si="132"/>
        <v>-16.75</v>
      </c>
      <c r="L269" s="174">
        <f t="shared" si="133"/>
        <v>-9.7383720930232565E-2</v>
      </c>
      <c r="M269" s="170" t="s">
        <v>567</v>
      </c>
      <c r="N269" s="167">
        <v>43787</v>
      </c>
      <c r="O269" s="1"/>
      <c r="P269" s="1"/>
      <c r="Q269" s="1"/>
      <c r="R269" s="6" t="s">
        <v>746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129</v>
      </c>
      <c r="B270" s="188">
        <v>43398</v>
      </c>
      <c r="C270" s="188"/>
      <c r="D270" s="189" t="s">
        <v>107</v>
      </c>
      <c r="E270" s="190" t="s">
        <v>585</v>
      </c>
      <c r="F270" s="190">
        <v>698.5</v>
      </c>
      <c r="G270" s="190"/>
      <c r="H270" s="190">
        <v>890</v>
      </c>
      <c r="I270" s="192">
        <v>890</v>
      </c>
      <c r="J270" s="162" t="s">
        <v>814</v>
      </c>
      <c r="K270" s="163">
        <f t="shared" si="132"/>
        <v>191.5</v>
      </c>
      <c r="L270" s="164">
        <f t="shared" si="133"/>
        <v>0.27415891195418757</v>
      </c>
      <c r="M270" s="159" t="s">
        <v>555</v>
      </c>
      <c r="N270" s="165">
        <v>44328</v>
      </c>
      <c r="O270" s="1"/>
      <c r="P270" s="1"/>
      <c r="Q270" s="1"/>
      <c r="R270" s="6" t="s">
        <v>742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130</v>
      </c>
      <c r="B271" s="188">
        <v>42877</v>
      </c>
      <c r="C271" s="188"/>
      <c r="D271" s="189" t="s">
        <v>364</v>
      </c>
      <c r="E271" s="190" t="s">
        <v>585</v>
      </c>
      <c r="F271" s="190">
        <v>127.6</v>
      </c>
      <c r="G271" s="190"/>
      <c r="H271" s="190">
        <v>138</v>
      </c>
      <c r="I271" s="192">
        <v>190</v>
      </c>
      <c r="J271" s="162" t="s">
        <v>749</v>
      </c>
      <c r="K271" s="163">
        <f t="shared" si="132"/>
        <v>10.400000000000006</v>
      </c>
      <c r="L271" s="164">
        <f t="shared" si="133"/>
        <v>8.1504702194357417E-2</v>
      </c>
      <c r="M271" s="159" t="s">
        <v>555</v>
      </c>
      <c r="N271" s="165">
        <v>43774</v>
      </c>
      <c r="O271" s="1"/>
      <c r="P271" s="1"/>
      <c r="Q271" s="1"/>
      <c r="R271" s="6" t="s">
        <v>746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131</v>
      </c>
      <c r="B272" s="188">
        <v>43158</v>
      </c>
      <c r="C272" s="188"/>
      <c r="D272" s="189" t="s">
        <v>750</v>
      </c>
      <c r="E272" s="190" t="s">
        <v>585</v>
      </c>
      <c r="F272" s="190">
        <v>317</v>
      </c>
      <c r="G272" s="190"/>
      <c r="H272" s="190">
        <v>382.5</v>
      </c>
      <c r="I272" s="192">
        <v>398</v>
      </c>
      <c r="J272" s="162" t="s">
        <v>751</v>
      </c>
      <c r="K272" s="163">
        <f t="shared" si="132"/>
        <v>65.5</v>
      </c>
      <c r="L272" s="164">
        <f t="shared" si="133"/>
        <v>0.20662460567823343</v>
      </c>
      <c r="M272" s="159" t="s">
        <v>555</v>
      </c>
      <c r="N272" s="165">
        <v>44238</v>
      </c>
      <c r="O272" s="1"/>
      <c r="P272" s="1"/>
      <c r="Q272" s="1"/>
      <c r="R272" s="6" t="s">
        <v>746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0">
        <v>132</v>
      </c>
      <c r="B273" s="201">
        <v>43164</v>
      </c>
      <c r="C273" s="201"/>
      <c r="D273" s="202" t="s">
        <v>144</v>
      </c>
      <c r="E273" s="203" t="s">
        <v>585</v>
      </c>
      <c r="F273" s="198">
        <f>510-14.4</f>
        <v>495.6</v>
      </c>
      <c r="G273" s="203"/>
      <c r="H273" s="203">
        <v>350</v>
      </c>
      <c r="I273" s="204">
        <v>672</v>
      </c>
      <c r="J273" s="172" t="s">
        <v>752</v>
      </c>
      <c r="K273" s="173">
        <f t="shared" si="132"/>
        <v>-145.60000000000002</v>
      </c>
      <c r="L273" s="174">
        <f t="shared" si="133"/>
        <v>-0.29378531073446329</v>
      </c>
      <c r="M273" s="170" t="s">
        <v>567</v>
      </c>
      <c r="N273" s="167">
        <v>43887</v>
      </c>
      <c r="O273" s="1"/>
      <c r="P273" s="1"/>
      <c r="Q273" s="1"/>
      <c r="R273" s="6" t="s">
        <v>742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0">
        <v>133</v>
      </c>
      <c r="B274" s="201">
        <v>43237</v>
      </c>
      <c r="C274" s="201"/>
      <c r="D274" s="202" t="s">
        <v>448</v>
      </c>
      <c r="E274" s="203" t="s">
        <v>585</v>
      </c>
      <c r="F274" s="198">
        <v>230.3</v>
      </c>
      <c r="G274" s="203"/>
      <c r="H274" s="203">
        <v>102.5</v>
      </c>
      <c r="I274" s="204">
        <v>348</v>
      </c>
      <c r="J274" s="172" t="s">
        <v>753</v>
      </c>
      <c r="K274" s="173">
        <f t="shared" si="132"/>
        <v>-127.80000000000001</v>
      </c>
      <c r="L274" s="174">
        <f t="shared" si="133"/>
        <v>-0.55492835432045162</v>
      </c>
      <c r="M274" s="170" t="s">
        <v>567</v>
      </c>
      <c r="N274" s="167">
        <v>43896</v>
      </c>
      <c r="O274" s="1"/>
      <c r="P274" s="1"/>
      <c r="Q274" s="1"/>
      <c r="R274" s="6" t="s">
        <v>742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134</v>
      </c>
      <c r="B275" s="188">
        <v>43258</v>
      </c>
      <c r="C275" s="188"/>
      <c r="D275" s="189" t="s">
        <v>419</v>
      </c>
      <c r="E275" s="190" t="s">
        <v>585</v>
      </c>
      <c r="F275" s="190">
        <f>342.5-5.1</f>
        <v>337.4</v>
      </c>
      <c r="G275" s="190"/>
      <c r="H275" s="190">
        <v>412.5</v>
      </c>
      <c r="I275" s="192">
        <v>439</v>
      </c>
      <c r="J275" s="162" t="s">
        <v>754</v>
      </c>
      <c r="K275" s="163">
        <f t="shared" si="132"/>
        <v>75.100000000000023</v>
      </c>
      <c r="L275" s="164">
        <f t="shared" si="133"/>
        <v>0.22258446947243635</v>
      </c>
      <c r="M275" s="159" t="s">
        <v>555</v>
      </c>
      <c r="N275" s="165">
        <v>44230</v>
      </c>
      <c r="O275" s="1"/>
      <c r="P275" s="1"/>
      <c r="Q275" s="1"/>
      <c r="R275" s="6" t="s">
        <v>746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1">
        <v>135</v>
      </c>
      <c r="B276" s="180">
        <v>43285</v>
      </c>
      <c r="C276" s="180"/>
      <c r="D276" s="181" t="s">
        <v>55</v>
      </c>
      <c r="E276" s="182" t="s">
        <v>585</v>
      </c>
      <c r="F276" s="182">
        <f>127.5-5.53</f>
        <v>121.97</v>
      </c>
      <c r="G276" s="183"/>
      <c r="H276" s="183">
        <v>122.5</v>
      </c>
      <c r="I276" s="183">
        <v>170</v>
      </c>
      <c r="J276" s="184" t="s">
        <v>782</v>
      </c>
      <c r="K276" s="185">
        <f t="shared" si="132"/>
        <v>0.53000000000000114</v>
      </c>
      <c r="L276" s="186">
        <f t="shared" si="133"/>
        <v>4.3453308190538747E-3</v>
      </c>
      <c r="M276" s="182" t="s">
        <v>676</v>
      </c>
      <c r="N276" s="180">
        <v>44431</v>
      </c>
      <c r="O276" s="1"/>
      <c r="P276" s="1"/>
      <c r="Q276" s="1"/>
      <c r="R276" s="6" t="s">
        <v>742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0">
        <v>136</v>
      </c>
      <c r="B277" s="201">
        <v>43294</v>
      </c>
      <c r="C277" s="201"/>
      <c r="D277" s="202" t="s">
        <v>355</v>
      </c>
      <c r="E277" s="203" t="s">
        <v>585</v>
      </c>
      <c r="F277" s="198">
        <v>46.5</v>
      </c>
      <c r="G277" s="203"/>
      <c r="H277" s="203">
        <v>17</v>
      </c>
      <c r="I277" s="204">
        <v>59</v>
      </c>
      <c r="J277" s="172" t="s">
        <v>755</v>
      </c>
      <c r="K277" s="173">
        <f t="shared" ref="K277:K285" si="134">H277-F277</f>
        <v>-29.5</v>
      </c>
      <c r="L277" s="174">
        <f t="shared" ref="L277:L285" si="135">K277/F277</f>
        <v>-0.63440860215053763</v>
      </c>
      <c r="M277" s="170" t="s">
        <v>567</v>
      </c>
      <c r="N277" s="167">
        <v>43887</v>
      </c>
      <c r="O277" s="1"/>
      <c r="P277" s="1"/>
      <c r="Q277" s="1"/>
      <c r="R277" s="6" t="s">
        <v>742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137</v>
      </c>
      <c r="B278" s="188">
        <v>43396</v>
      </c>
      <c r="C278" s="188"/>
      <c r="D278" s="189" t="s">
        <v>404</v>
      </c>
      <c r="E278" s="190" t="s">
        <v>585</v>
      </c>
      <c r="F278" s="190">
        <v>156.5</v>
      </c>
      <c r="G278" s="190"/>
      <c r="H278" s="190">
        <v>207.5</v>
      </c>
      <c r="I278" s="192">
        <v>191</v>
      </c>
      <c r="J278" s="162" t="s">
        <v>643</v>
      </c>
      <c r="K278" s="163">
        <f t="shared" si="134"/>
        <v>51</v>
      </c>
      <c r="L278" s="164">
        <f t="shared" si="135"/>
        <v>0.32587859424920129</v>
      </c>
      <c r="M278" s="159" t="s">
        <v>555</v>
      </c>
      <c r="N278" s="165">
        <v>44369</v>
      </c>
      <c r="O278" s="1"/>
      <c r="P278" s="1"/>
      <c r="Q278" s="1"/>
      <c r="R278" s="6" t="s">
        <v>742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138</v>
      </c>
      <c r="B279" s="188">
        <v>43439</v>
      </c>
      <c r="C279" s="188"/>
      <c r="D279" s="189" t="s">
        <v>318</v>
      </c>
      <c r="E279" s="190" t="s">
        <v>585</v>
      </c>
      <c r="F279" s="190">
        <v>259.5</v>
      </c>
      <c r="G279" s="190"/>
      <c r="H279" s="190">
        <v>320</v>
      </c>
      <c r="I279" s="192">
        <v>320</v>
      </c>
      <c r="J279" s="162" t="s">
        <v>643</v>
      </c>
      <c r="K279" s="163">
        <f t="shared" si="134"/>
        <v>60.5</v>
      </c>
      <c r="L279" s="164">
        <f t="shared" si="135"/>
        <v>0.23314065510597304</v>
      </c>
      <c r="M279" s="159" t="s">
        <v>555</v>
      </c>
      <c r="N279" s="165">
        <v>44323</v>
      </c>
      <c r="O279" s="1"/>
      <c r="P279" s="1"/>
      <c r="Q279" s="1"/>
      <c r="R279" s="6" t="s">
        <v>742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0">
        <v>139</v>
      </c>
      <c r="B280" s="201">
        <v>43439</v>
      </c>
      <c r="C280" s="201"/>
      <c r="D280" s="202" t="s">
        <v>756</v>
      </c>
      <c r="E280" s="203" t="s">
        <v>585</v>
      </c>
      <c r="F280" s="203">
        <v>715</v>
      </c>
      <c r="G280" s="203"/>
      <c r="H280" s="203">
        <v>445</v>
      </c>
      <c r="I280" s="204">
        <v>840</v>
      </c>
      <c r="J280" s="172" t="s">
        <v>757</v>
      </c>
      <c r="K280" s="173">
        <f t="shared" si="134"/>
        <v>-270</v>
      </c>
      <c r="L280" s="174">
        <f t="shared" si="135"/>
        <v>-0.3776223776223776</v>
      </c>
      <c r="M280" s="170" t="s">
        <v>567</v>
      </c>
      <c r="N280" s="167">
        <v>43800</v>
      </c>
      <c r="O280" s="1"/>
      <c r="P280" s="1"/>
      <c r="Q280" s="1"/>
      <c r="R280" s="6" t="s">
        <v>742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140</v>
      </c>
      <c r="B281" s="188">
        <v>43469</v>
      </c>
      <c r="C281" s="188"/>
      <c r="D281" s="189" t="s">
        <v>157</v>
      </c>
      <c r="E281" s="190" t="s">
        <v>585</v>
      </c>
      <c r="F281" s="190">
        <v>875</v>
      </c>
      <c r="G281" s="190"/>
      <c r="H281" s="190">
        <v>1165</v>
      </c>
      <c r="I281" s="192">
        <v>1185</v>
      </c>
      <c r="J281" s="162" t="s">
        <v>758</v>
      </c>
      <c r="K281" s="163">
        <f t="shared" si="134"/>
        <v>290</v>
      </c>
      <c r="L281" s="164">
        <f t="shared" si="135"/>
        <v>0.33142857142857141</v>
      </c>
      <c r="M281" s="159" t="s">
        <v>555</v>
      </c>
      <c r="N281" s="165">
        <v>43847</v>
      </c>
      <c r="O281" s="1"/>
      <c r="P281" s="1"/>
      <c r="Q281" s="1"/>
      <c r="R281" s="6" t="s">
        <v>742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141</v>
      </c>
      <c r="B282" s="188">
        <v>43559</v>
      </c>
      <c r="C282" s="188"/>
      <c r="D282" s="189" t="s">
        <v>334</v>
      </c>
      <c r="E282" s="190" t="s">
        <v>585</v>
      </c>
      <c r="F282" s="190">
        <f>387-14.63</f>
        <v>372.37</v>
      </c>
      <c r="G282" s="190"/>
      <c r="H282" s="190">
        <v>490</v>
      </c>
      <c r="I282" s="192">
        <v>490</v>
      </c>
      <c r="J282" s="162" t="s">
        <v>643</v>
      </c>
      <c r="K282" s="163">
        <f t="shared" si="134"/>
        <v>117.63</v>
      </c>
      <c r="L282" s="164">
        <f t="shared" si="135"/>
        <v>0.31589548030185027</v>
      </c>
      <c r="M282" s="159" t="s">
        <v>555</v>
      </c>
      <c r="N282" s="165">
        <v>43850</v>
      </c>
      <c r="O282" s="1"/>
      <c r="P282" s="1"/>
      <c r="Q282" s="1"/>
      <c r="R282" s="6" t="s">
        <v>742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0">
        <v>142</v>
      </c>
      <c r="B283" s="201">
        <v>43578</v>
      </c>
      <c r="C283" s="201"/>
      <c r="D283" s="202" t="s">
        <v>759</v>
      </c>
      <c r="E283" s="203" t="s">
        <v>557</v>
      </c>
      <c r="F283" s="203">
        <v>220</v>
      </c>
      <c r="G283" s="203"/>
      <c r="H283" s="203">
        <v>127.5</v>
      </c>
      <c r="I283" s="204">
        <v>284</v>
      </c>
      <c r="J283" s="172" t="s">
        <v>760</v>
      </c>
      <c r="K283" s="173">
        <f t="shared" si="134"/>
        <v>-92.5</v>
      </c>
      <c r="L283" s="174">
        <f t="shared" si="135"/>
        <v>-0.42045454545454547</v>
      </c>
      <c r="M283" s="170" t="s">
        <v>567</v>
      </c>
      <c r="N283" s="167">
        <v>43896</v>
      </c>
      <c r="O283" s="1"/>
      <c r="P283" s="1"/>
      <c r="Q283" s="1"/>
      <c r="R283" s="6" t="s">
        <v>742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143</v>
      </c>
      <c r="B284" s="188">
        <v>43622</v>
      </c>
      <c r="C284" s="188"/>
      <c r="D284" s="189" t="s">
        <v>457</v>
      </c>
      <c r="E284" s="190" t="s">
        <v>557</v>
      </c>
      <c r="F284" s="190">
        <v>332.8</v>
      </c>
      <c r="G284" s="190"/>
      <c r="H284" s="190">
        <v>405</v>
      </c>
      <c r="I284" s="192">
        <v>419</v>
      </c>
      <c r="J284" s="162" t="s">
        <v>761</v>
      </c>
      <c r="K284" s="163">
        <f t="shared" si="134"/>
        <v>72.199999999999989</v>
      </c>
      <c r="L284" s="164">
        <f t="shared" si="135"/>
        <v>0.21694711538461534</v>
      </c>
      <c r="M284" s="159" t="s">
        <v>555</v>
      </c>
      <c r="N284" s="165">
        <v>43860</v>
      </c>
      <c r="O284" s="1"/>
      <c r="P284" s="1"/>
      <c r="Q284" s="1"/>
      <c r="R284" s="6" t="s">
        <v>746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1">
        <v>144</v>
      </c>
      <c r="B285" s="180">
        <v>43641</v>
      </c>
      <c r="C285" s="180"/>
      <c r="D285" s="181" t="s">
        <v>150</v>
      </c>
      <c r="E285" s="182" t="s">
        <v>585</v>
      </c>
      <c r="F285" s="182">
        <v>386</v>
      </c>
      <c r="G285" s="183"/>
      <c r="H285" s="183">
        <v>395</v>
      </c>
      <c r="I285" s="183">
        <v>452</v>
      </c>
      <c r="J285" s="184" t="s">
        <v>762</v>
      </c>
      <c r="K285" s="185">
        <f t="shared" si="134"/>
        <v>9</v>
      </c>
      <c r="L285" s="186">
        <f t="shared" si="135"/>
        <v>2.3316062176165803E-2</v>
      </c>
      <c r="M285" s="182" t="s">
        <v>676</v>
      </c>
      <c r="N285" s="180">
        <v>43868</v>
      </c>
      <c r="O285" s="1"/>
      <c r="P285" s="1"/>
      <c r="Q285" s="1"/>
      <c r="R285" s="6" t="s">
        <v>746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1">
        <v>145</v>
      </c>
      <c r="B286" s="180">
        <v>43707</v>
      </c>
      <c r="C286" s="180"/>
      <c r="D286" s="181" t="s">
        <v>130</v>
      </c>
      <c r="E286" s="182" t="s">
        <v>585</v>
      </c>
      <c r="F286" s="182">
        <v>137.5</v>
      </c>
      <c r="G286" s="183"/>
      <c r="H286" s="183">
        <v>138.5</v>
      </c>
      <c r="I286" s="183">
        <v>190</v>
      </c>
      <c r="J286" s="184" t="s">
        <v>781</v>
      </c>
      <c r="K286" s="185">
        <f>H286-F286</f>
        <v>1</v>
      </c>
      <c r="L286" s="186">
        <f>K286/F286</f>
        <v>7.2727272727272727E-3</v>
      </c>
      <c r="M286" s="182" t="s">
        <v>676</v>
      </c>
      <c r="N286" s="180">
        <v>44432</v>
      </c>
      <c r="O286" s="1"/>
      <c r="P286" s="1"/>
      <c r="Q286" s="1"/>
      <c r="R286" s="6" t="s">
        <v>742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146</v>
      </c>
      <c r="B287" s="188">
        <v>43731</v>
      </c>
      <c r="C287" s="188"/>
      <c r="D287" s="189" t="s">
        <v>412</v>
      </c>
      <c r="E287" s="190" t="s">
        <v>585</v>
      </c>
      <c r="F287" s="190">
        <v>235</v>
      </c>
      <c r="G287" s="190"/>
      <c r="H287" s="190">
        <v>295</v>
      </c>
      <c r="I287" s="192">
        <v>296</v>
      </c>
      <c r="J287" s="162" t="s">
        <v>763</v>
      </c>
      <c r="K287" s="163">
        <f t="shared" ref="K287:K293" si="136">H287-F287</f>
        <v>60</v>
      </c>
      <c r="L287" s="164">
        <f t="shared" ref="L287:L293" si="137">K287/F287</f>
        <v>0.25531914893617019</v>
      </c>
      <c r="M287" s="159" t="s">
        <v>555</v>
      </c>
      <c r="N287" s="165">
        <v>43844</v>
      </c>
      <c r="O287" s="1"/>
      <c r="P287" s="1"/>
      <c r="Q287" s="1"/>
      <c r="R287" s="6" t="s">
        <v>746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147</v>
      </c>
      <c r="B288" s="188">
        <v>43752</v>
      </c>
      <c r="C288" s="188"/>
      <c r="D288" s="189" t="s">
        <v>764</v>
      </c>
      <c r="E288" s="190" t="s">
        <v>585</v>
      </c>
      <c r="F288" s="190">
        <v>277.5</v>
      </c>
      <c r="G288" s="190"/>
      <c r="H288" s="190">
        <v>333</v>
      </c>
      <c r="I288" s="192">
        <v>333</v>
      </c>
      <c r="J288" s="162" t="s">
        <v>765</v>
      </c>
      <c r="K288" s="163">
        <f t="shared" si="136"/>
        <v>55.5</v>
      </c>
      <c r="L288" s="164">
        <f t="shared" si="137"/>
        <v>0.2</v>
      </c>
      <c r="M288" s="159" t="s">
        <v>555</v>
      </c>
      <c r="N288" s="165">
        <v>43846</v>
      </c>
      <c r="O288" s="1"/>
      <c r="P288" s="1"/>
      <c r="Q288" s="1"/>
      <c r="R288" s="6" t="s">
        <v>742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148</v>
      </c>
      <c r="B289" s="188">
        <v>43752</v>
      </c>
      <c r="C289" s="188"/>
      <c r="D289" s="189" t="s">
        <v>766</v>
      </c>
      <c r="E289" s="190" t="s">
        <v>585</v>
      </c>
      <c r="F289" s="190">
        <v>930</v>
      </c>
      <c r="G289" s="190"/>
      <c r="H289" s="190">
        <v>1165</v>
      </c>
      <c r="I289" s="192">
        <v>1200</v>
      </c>
      <c r="J289" s="162" t="s">
        <v>767</v>
      </c>
      <c r="K289" s="163">
        <f t="shared" si="136"/>
        <v>235</v>
      </c>
      <c r="L289" s="164">
        <f t="shared" si="137"/>
        <v>0.25268817204301075</v>
      </c>
      <c r="M289" s="159" t="s">
        <v>555</v>
      </c>
      <c r="N289" s="165">
        <v>43847</v>
      </c>
      <c r="O289" s="1"/>
      <c r="P289" s="1"/>
      <c r="Q289" s="1"/>
      <c r="R289" s="6" t="s">
        <v>746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149</v>
      </c>
      <c r="B290" s="188">
        <v>43753</v>
      </c>
      <c r="C290" s="188"/>
      <c r="D290" s="189" t="s">
        <v>768</v>
      </c>
      <c r="E290" s="190" t="s">
        <v>585</v>
      </c>
      <c r="F290" s="160">
        <v>111</v>
      </c>
      <c r="G290" s="190"/>
      <c r="H290" s="190">
        <v>141</v>
      </c>
      <c r="I290" s="192">
        <v>141</v>
      </c>
      <c r="J290" s="162" t="s">
        <v>570</v>
      </c>
      <c r="K290" s="163">
        <f t="shared" si="136"/>
        <v>30</v>
      </c>
      <c r="L290" s="164">
        <f t="shared" si="137"/>
        <v>0.27027027027027029</v>
      </c>
      <c r="M290" s="159" t="s">
        <v>555</v>
      </c>
      <c r="N290" s="165">
        <v>44328</v>
      </c>
      <c r="O290" s="1"/>
      <c r="P290" s="1"/>
      <c r="Q290" s="1"/>
      <c r="R290" s="6" t="s">
        <v>746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150</v>
      </c>
      <c r="B291" s="188">
        <v>43753</v>
      </c>
      <c r="C291" s="188"/>
      <c r="D291" s="189" t="s">
        <v>769</v>
      </c>
      <c r="E291" s="190" t="s">
        <v>585</v>
      </c>
      <c r="F291" s="160">
        <v>296</v>
      </c>
      <c r="G291" s="190"/>
      <c r="H291" s="190">
        <v>370</v>
      </c>
      <c r="I291" s="192">
        <v>370</v>
      </c>
      <c r="J291" s="162" t="s">
        <v>643</v>
      </c>
      <c r="K291" s="163">
        <f t="shared" si="136"/>
        <v>74</v>
      </c>
      <c r="L291" s="164">
        <f t="shared" si="137"/>
        <v>0.25</v>
      </c>
      <c r="M291" s="159" t="s">
        <v>555</v>
      </c>
      <c r="N291" s="165">
        <v>43853</v>
      </c>
      <c r="O291" s="1"/>
      <c r="P291" s="1"/>
      <c r="Q291" s="1"/>
      <c r="R291" s="6" t="s">
        <v>746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151</v>
      </c>
      <c r="B292" s="188">
        <v>43754</v>
      </c>
      <c r="C292" s="188"/>
      <c r="D292" s="189" t="s">
        <v>770</v>
      </c>
      <c r="E292" s="190" t="s">
        <v>585</v>
      </c>
      <c r="F292" s="160">
        <v>300</v>
      </c>
      <c r="G292" s="190"/>
      <c r="H292" s="190">
        <v>382.5</v>
      </c>
      <c r="I292" s="192">
        <v>344</v>
      </c>
      <c r="J292" s="162" t="s">
        <v>818</v>
      </c>
      <c r="K292" s="163">
        <f t="shared" si="136"/>
        <v>82.5</v>
      </c>
      <c r="L292" s="164">
        <f t="shared" si="137"/>
        <v>0.27500000000000002</v>
      </c>
      <c r="M292" s="159" t="s">
        <v>555</v>
      </c>
      <c r="N292" s="165">
        <v>44238</v>
      </c>
      <c r="O292" s="1"/>
      <c r="P292" s="1"/>
      <c r="Q292" s="1"/>
      <c r="R292" s="6" t="s">
        <v>746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152</v>
      </c>
      <c r="B293" s="188">
        <v>43832</v>
      </c>
      <c r="C293" s="188"/>
      <c r="D293" s="189" t="s">
        <v>771</v>
      </c>
      <c r="E293" s="190" t="s">
        <v>585</v>
      </c>
      <c r="F293" s="160">
        <v>495</v>
      </c>
      <c r="G293" s="190"/>
      <c r="H293" s="190">
        <v>595</v>
      </c>
      <c r="I293" s="192">
        <v>590</v>
      </c>
      <c r="J293" s="162" t="s">
        <v>817</v>
      </c>
      <c r="K293" s="163">
        <f t="shared" si="136"/>
        <v>100</v>
      </c>
      <c r="L293" s="164">
        <f t="shared" si="137"/>
        <v>0.20202020202020202</v>
      </c>
      <c r="M293" s="159" t="s">
        <v>555</v>
      </c>
      <c r="N293" s="165">
        <v>44589</v>
      </c>
      <c r="O293" s="1"/>
      <c r="P293" s="1"/>
      <c r="Q293" s="1"/>
      <c r="R293" s="6" t="s">
        <v>746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153</v>
      </c>
      <c r="B294" s="188">
        <v>43966</v>
      </c>
      <c r="C294" s="188"/>
      <c r="D294" s="189" t="s">
        <v>71</v>
      </c>
      <c r="E294" s="190" t="s">
        <v>585</v>
      </c>
      <c r="F294" s="160">
        <v>67.5</v>
      </c>
      <c r="G294" s="190"/>
      <c r="H294" s="190">
        <v>86</v>
      </c>
      <c r="I294" s="192">
        <v>86</v>
      </c>
      <c r="J294" s="162" t="s">
        <v>772</v>
      </c>
      <c r="K294" s="163">
        <f t="shared" ref="K294:K301" si="138">H294-F294</f>
        <v>18.5</v>
      </c>
      <c r="L294" s="164">
        <f t="shared" ref="L294:L301" si="139">K294/F294</f>
        <v>0.27407407407407408</v>
      </c>
      <c r="M294" s="159" t="s">
        <v>555</v>
      </c>
      <c r="N294" s="165">
        <v>44008</v>
      </c>
      <c r="O294" s="1"/>
      <c r="P294" s="1"/>
      <c r="Q294" s="1"/>
      <c r="R294" s="6" t="s">
        <v>746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7">
        <v>154</v>
      </c>
      <c r="B295" s="188">
        <v>44035</v>
      </c>
      <c r="C295" s="188"/>
      <c r="D295" s="189" t="s">
        <v>456</v>
      </c>
      <c r="E295" s="190" t="s">
        <v>585</v>
      </c>
      <c r="F295" s="160">
        <v>231</v>
      </c>
      <c r="G295" s="190"/>
      <c r="H295" s="190">
        <v>281</v>
      </c>
      <c r="I295" s="192">
        <v>281</v>
      </c>
      <c r="J295" s="162" t="s">
        <v>643</v>
      </c>
      <c r="K295" s="163">
        <f t="shared" si="138"/>
        <v>50</v>
      </c>
      <c r="L295" s="164">
        <f t="shared" si="139"/>
        <v>0.21645021645021645</v>
      </c>
      <c r="M295" s="159" t="s">
        <v>555</v>
      </c>
      <c r="N295" s="165">
        <v>44358</v>
      </c>
      <c r="O295" s="1"/>
      <c r="P295" s="1"/>
      <c r="Q295" s="1"/>
      <c r="R295" s="6" t="s">
        <v>746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7">
        <v>155</v>
      </c>
      <c r="B296" s="188">
        <v>44092</v>
      </c>
      <c r="C296" s="188"/>
      <c r="D296" s="189" t="s">
        <v>394</v>
      </c>
      <c r="E296" s="190" t="s">
        <v>585</v>
      </c>
      <c r="F296" s="190">
        <v>206</v>
      </c>
      <c r="G296" s="190"/>
      <c r="H296" s="190">
        <v>248</v>
      </c>
      <c r="I296" s="192">
        <v>248</v>
      </c>
      <c r="J296" s="162" t="s">
        <v>643</v>
      </c>
      <c r="K296" s="163">
        <f t="shared" si="138"/>
        <v>42</v>
      </c>
      <c r="L296" s="164">
        <f t="shared" si="139"/>
        <v>0.20388349514563106</v>
      </c>
      <c r="M296" s="159" t="s">
        <v>555</v>
      </c>
      <c r="N296" s="165">
        <v>44214</v>
      </c>
      <c r="O296" s="1"/>
      <c r="P296" s="1"/>
      <c r="Q296" s="1"/>
      <c r="R296" s="6" t="s">
        <v>746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7">
        <v>156</v>
      </c>
      <c r="B297" s="188">
        <v>44140</v>
      </c>
      <c r="C297" s="188"/>
      <c r="D297" s="189" t="s">
        <v>394</v>
      </c>
      <c r="E297" s="190" t="s">
        <v>585</v>
      </c>
      <c r="F297" s="190">
        <v>182.5</v>
      </c>
      <c r="G297" s="190"/>
      <c r="H297" s="190">
        <v>248</v>
      </c>
      <c r="I297" s="192">
        <v>248</v>
      </c>
      <c r="J297" s="162" t="s">
        <v>643</v>
      </c>
      <c r="K297" s="163">
        <f t="shared" si="138"/>
        <v>65.5</v>
      </c>
      <c r="L297" s="164">
        <f t="shared" si="139"/>
        <v>0.35890410958904112</v>
      </c>
      <c r="M297" s="159" t="s">
        <v>555</v>
      </c>
      <c r="N297" s="165">
        <v>44214</v>
      </c>
      <c r="O297" s="1"/>
      <c r="P297" s="1"/>
      <c r="Q297" s="1"/>
      <c r="R297" s="6" t="s">
        <v>746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7">
        <v>157</v>
      </c>
      <c r="B298" s="188">
        <v>44140</v>
      </c>
      <c r="C298" s="188"/>
      <c r="D298" s="189" t="s">
        <v>318</v>
      </c>
      <c r="E298" s="190" t="s">
        <v>585</v>
      </c>
      <c r="F298" s="190">
        <v>247.5</v>
      </c>
      <c r="G298" s="190"/>
      <c r="H298" s="190">
        <v>320</v>
      </c>
      <c r="I298" s="192">
        <v>320</v>
      </c>
      <c r="J298" s="162" t="s">
        <v>643</v>
      </c>
      <c r="K298" s="163">
        <f t="shared" si="138"/>
        <v>72.5</v>
      </c>
      <c r="L298" s="164">
        <f t="shared" si="139"/>
        <v>0.29292929292929293</v>
      </c>
      <c r="M298" s="159" t="s">
        <v>555</v>
      </c>
      <c r="N298" s="165">
        <v>44323</v>
      </c>
      <c r="O298" s="1"/>
      <c r="P298" s="1"/>
      <c r="Q298" s="1"/>
      <c r="R298" s="6" t="s">
        <v>746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7">
        <v>158</v>
      </c>
      <c r="B299" s="188">
        <v>44140</v>
      </c>
      <c r="C299" s="188"/>
      <c r="D299" s="189" t="s">
        <v>270</v>
      </c>
      <c r="E299" s="190" t="s">
        <v>585</v>
      </c>
      <c r="F299" s="160">
        <v>925</v>
      </c>
      <c r="G299" s="190"/>
      <c r="H299" s="190">
        <v>1095</v>
      </c>
      <c r="I299" s="192">
        <v>1093</v>
      </c>
      <c r="J299" s="162" t="s">
        <v>773</v>
      </c>
      <c r="K299" s="163">
        <f t="shared" si="138"/>
        <v>170</v>
      </c>
      <c r="L299" s="164">
        <f t="shared" si="139"/>
        <v>0.18378378378378379</v>
      </c>
      <c r="M299" s="159" t="s">
        <v>555</v>
      </c>
      <c r="N299" s="165">
        <v>44201</v>
      </c>
      <c r="O299" s="1"/>
      <c r="P299" s="1"/>
      <c r="Q299" s="1"/>
      <c r="R299" s="6" t="s">
        <v>746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7">
        <v>159</v>
      </c>
      <c r="B300" s="188">
        <v>44140</v>
      </c>
      <c r="C300" s="188"/>
      <c r="D300" s="189" t="s">
        <v>334</v>
      </c>
      <c r="E300" s="190" t="s">
        <v>585</v>
      </c>
      <c r="F300" s="160">
        <v>332.5</v>
      </c>
      <c r="G300" s="190"/>
      <c r="H300" s="190">
        <v>393</v>
      </c>
      <c r="I300" s="192">
        <v>406</v>
      </c>
      <c r="J300" s="162" t="s">
        <v>774</v>
      </c>
      <c r="K300" s="163">
        <f t="shared" si="138"/>
        <v>60.5</v>
      </c>
      <c r="L300" s="164">
        <f t="shared" si="139"/>
        <v>0.18195488721804512</v>
      </c>
      <c r="M300" s="159" t="s">
        <v>555</v>
      </c>
      <c r="N300" s="165">
        <v>44256</v>
      </c>
      <c r="O300" s="1"/>
      <c r="P300" s="1"/>
      <c r="Q300" s="1"/>
      <c r="R300" s="6" t="s">
        <v>746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7">
        <v>160</v>
      </c>
      <c r="B301" s="188">
        <v>44141</v>
      </c>
      <c r="C301" s="188"/>
      <c r="D301" s="189" t="s">
        <v>456</v>
      </c>
      <c r="E301" s="190" t="s">
        <v>585</v>
      </c>
      <c r="F301" s="160">
        <v>231</v>
      </c>
      <c r="G301" s="190"/>
      <c r="H301" s="190">
        <v>281</v>
      </c>
      <c r="I301" s="192">
        <v>281</v>
      </c>
      <c r="J301" s="162" t="s">
        <v>643</v>
      </c>
      <c r="K301" s="163">
        <f t="shared" si="138"/>
        <v>50</v>
      </c>
      <c r="L301" s="164">
        <f t="shared" si="139"/>
        <v>0.21645021645021645</v>
      </c>
      <c r="M301" s="159" t="s">
        <v>555</v>
      </c>
      <c r="N301" s="165">
        <v>44358</v>
      </c>
      <c r="O301" s="1"/>
      <c r="P301" s="1"/>
      <c r="Q301" s="1"/>
      <c r="R301" s="6" t="s">
        <v>746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3">
        <v>161</v>
      </c>
      <c r="B302" s="206">
        <v>44187</v>
      </c>
      <c r="C302" s="206"/>
      <c r="D302" s="207" t="s">
        <v>431</v>
      </c>
      <c r="E302" s="53" t="s">
        <v>585</v>
      </c>
      <c r="F302" s="208" t="s">
        <v>775</v>
      </c>
      <c r="G302" s="53"/>
      <c r="H302" s="53"/>
      <c r="I302" s="209">
        <v>239</v>
      </c>
      <c r="J302" s="205" t="s">
        <v>558</v>
      </c>
      <c r="K302" s="205"/>
      <c r="L302" s="210"/>
      <c r="M302" s="211"/>
      <c r="N302" s="212"/>
      <c r="O302" s="1"/>
      <c r="P302" s="1"/>
      <c r="Q302" s="1"/>
      <c r="R302" s="6" t="s">
        <v>746</v>
      </c>
    </row>
    <row r="303" spans="1:26" ht="12.75" customHeight="1">
      <c r="A303" s="187">
        <v>162</v>
      </c>
      <c r="B303" s="188">
        <v>44258</v>
      </c>
      <c r="C303" s="188"/>
      <c r="D303" s="189" t="s">
        <v>771</v>
      </c>
      <c r="E303" s="190" t="s">
        <v>585</v>
      </c>
      <c r="F303" s="160">
        <v>495</v>
      </c>
      <c r="G303" s="190"/>
      <c r="H303" s="190">
        <v>595</v>
      </c>
      <c r="I303" s="192">
        <v>590</v>
      </c>
      <c r="J303" s="162" t="s">
        <v>817</v>
      </c>
      <c r="K303" s="163">
        <f t="shared" ref="K303:K310" si="140">H303-F303</f>
        <v>100</v>
      </c>
      <c r="L303" s="164">
        <f t="shared" ref="L303:L310" si="141">K303/F303</f>
        <v>0.20202020202020202</v>
      </c>
      <c r="M303" s="159" t="s">
        <v>555</v>
      </c>
      <c r="N303" s="165">
        <v>44589</v>
      </c>
      <c r="O303" s="1"/>
      <c r="P303" s="1"/>
      <c r="R303" s="6" t="s">
        <v>746</v>
      </c>
    </row>
    <row r="304" spans="1:26" ht="12.75" customHeight="1">
      <c r="A304" s="187">
        <v>163</v>
      </c>
      <c r="B304" s="188">
        <v>44274</v>
      </c>
      <c r="C304" s="188"/>
      <c r="D304" s="189" t="s">
        <v>334</v>
      </c>
      <c r="E304" s="190" t="s">
        <v>585</v>
      </c>
      <c r="F304" s="160">
        <v>355</v>
      </c>
      <c r="G304" s="190"/>
      <c r="H304" s="190">
        <v>422.5</v>
      </c>
      <c r="I304" s="192">
        <v>420</v>
      </c>
      <c r="J304" s="162" t="s">
        <v>776</v>
      </c>
      <c r="K304" s="163">
        <f t="shared" si="140"/>
        <v>67.5</v>
      </c>
      <c r="L304" s="164">
        <f t="shared" si="141"/>
        <v>0.19014084507042253</v>
      </c>
      <c r="M304" s="159" t="s">
        <v>555</v>
      </c>
      <c r="N304" s="165">
        <v>44361</v>
      </c>
      <c r="O304" s="1"/>
      <c r="R304" s="214" t="s">
        <v>746</v>
      </c>
      <c r="S304" s="1"/>
      <c r="T304" s="1"/>
      <c r="U304" s="1"/>
      <c r="V304" s="1"/>
      <c r="W304" s="1"/>
      <c r="X304" s="1"/>
      <c r="Y304" s="1"/>
      <c r="Z304" s="1"/>
    </row>
    <row r="305" spans="1:18" ht="12.75" customHeight="1">
      <c r="A305" s="187">
        <v>164</v>
      </c>
      <c r="B305" s="188">
        <v>44295</v>
      </c>
      <c r="C305" s="188"/>
      <c r="D305" s="189" t="s">
        <v>777</v>
      </c>
      <c r="E305" s="190" t="s">
        <v>585</v>
      </c>
      <c r="F305" s="160">
        <v>555</v>
      </c>
      <c r="G305" s="190"/>
      <c r="H305" s="190">
        <v>663</v>
      </c>
      <c r="I305" s="192">
        <v>663</v>
      </c>
      <c r="J305" s="162" t="s">
        <v>778</v>
      </c>
      <c r="K305" s="163">
        <f t="shared" si="140"/>
        <v>108</v>
      </c>
      <c r="L305" s="164">
        <f t="shared" si="141"/>
        <v>0.19459459459459461</v>
      </c>
      <c r="M305" s="159" t="s">
        <v>555</v>
      </c>
      <c r="N305" s="165">
        <v>44321</v>
      </c>
      <c r="O305" s="1"/>
      <c r="P305" s="1"/>
      <c r="Q305" s="1"/>
      <c r="R305" s="214" t="s">
        <v>746</v>
      </c>
    </row>
    <row r="306" spans="1:18" ht="12.75" customHeight="1">
      <c r="A306" s="187">
        <v>165</v>
      </c>
      <c r="B306" s="188">
        <v>44308</v>
      </c>
      <c r="C306" s="188"/>
      <c r="D306" s="189" t="s">
        <v>364</v>
      </c>
      <c r="E306" s="190" t="s">
        <v>585</v>
      </c>
      <c r="F306" s="160">
        <v>126.5</v>
      </c>
      <c r="G306" s="190"/>
      <c r="H306" s="190">
        <v>155</v>
      </c>
      <c r="I306" s="192">
        <v>155</v>
      </c>
      <c r="J306" s="162" t="s">
        <v>643</v>
      </c>
      <c r="K306" s="163">
        <f t="shared" si="140"/>
        <v>28.5</v>
      </c>
      <c r="L306" s="164">
        <f t="shared" si="141"/>
        <v>0.22529644268774704</v>
      </c>
      <c r="M306" s="159" t="s">
        <v>555</v>
      </c>
      <c r="N306" s="165">
        <v>44362</v>
      </c>
      <c r="O306" s="1"/>
      <c r="R306" s="214" t="s">
        <v>746</v>
      </c>
    </row>
    <row r="307" spans="1:18" ht="12.75" customHeight="1">
      <c r="A307" s="243">
        <v>166</v>
      </c>
      <c r="B307" s="244">
        <v>44368</v>
      </c>
      <c r="C307" s="244"/>
      <c r="D307" s="245" t="s">
        <v>382</v>
      </c>
      <c r="E307" s="246" t="s">
        <v>585</v>
      </c>
      <c r="F307" s="247">
        <v>287.5</v>
      </c>
      <c r="G307" s="246"/>
      <c r="H307" s="246">
        <v>245</v>
      </c>
      <c r="I307" s="248">
        <v>344</v>
      </c>
      <c r="J307" s="172" t="s">
        <v>812</v>
      </c>
      <c r="K307" s="173">
        <f t="shared" si="140"/>
        <v>-42.5</v>
      </c>
      <c r="L307" s="174">
        <f t="shared" si="141"/>
        <v>-0.14782608695652175</v>
      </c>
      <c r="M307" s="170" t="s">
        <v>567</v>
      </c>
      <c r="N307" s="167">
        <v>44508</v>
      </c>
      <c r="O307" s="1"/>
      <c r="R307" s="214" t="s">
        <v>746</v>
      </c>
    </row>
    <row r="308" spans="1:18" ht="12.75" customHeight="1">
      <c r="A308" s="187">
        <v>167</v>
      </c>
      <c r="B308" s="188">
        <v>44368</v>
      </c>
      <c r="C308" s="188"/>
      <c r="D308" s="189" t="s">
        <v>456</v>
      </c>
      <c r="E308" s="190" t="s">
        <v>585</v>
      </c>
      <c r="F308" s="160">
        <v>241</v>
      </c>
      <c r="G308" s="190"/>
      <c r="H308" s="190">
        <v>298</v>
      </c>
      <c r="I308" s="192">
        <v>320</v>
      </c>
      <c r="J308" s="162" t="s">
        <v>643</v>
      </c>
      <c r="K308" s="163">
        <f t="shared" si="140"/>
        <v>57</v>
      </c>
      <c r="L308" s="164">
        <f t="shared" si="141"/>
        <v>0.23651452282157676</v>
      </c>
      <c r="M308" s="159" t="s">
        <v>555</v>
      </c>
      <c r="N308" s="165">
        <v>44802</v>
      </c>
      <c r="O308" s="41"/>
      <c r="R308" s="214" t="s">
        <v>746</v>
      </c>
    </row>
    <row r="309" spans="1:18" ht="12.75" customHeight="1">
      <c r="A309" s="187">
        <v>168</v>
      </c>
      <c r="B309" s="188">
        <v>44406</v>
      </c>
      <c r="C309" s="188"/>
      <c r="D309" s="189" t="s">
        <v>364</v>
      </c>
      <c r="E309" s="190" t="s">
        <v>585</v>
      </c>
      <c r="F309" s="160">
        <v>162.5</v>
      </c>
      <c r="G309" s="190"/>
      <c r="H309" s="190">
        <v>200</v>
      </c>
      <c r="I309" s="192">
        <v>200</v>
      </c>
      <c r="J309" s="162" t="s">
        <v>643</v>
      </c>
      <c r="K309" s="163">
        <f t="shared" si="140"/>
        <v>37.5</v>
      </c>
      <c r="L309" s="164">
        <f t="shared" si="141"/>
        <v>0.23076923076923078</v>
      </c>
      <c r="M309" s="159" t="s">
        <v>555</v>
      </c>
      <c r="N309" s="165">
        <v>44802</v>
      </c>
      <c r="O309" s="1"/>
      <c r="R309" s="214" t="s">
        <v>746</v>
      </c>
    </row>
    <row r="310" spans="1:18" ht="12.75" customHeight="1">
      <c r="A310" s="187">
        <v>169</v>
      </c>
      <c r="B310" s="188">
        <v>44462</v>
      </c>
      <c r="C310" s="188"/>
      <c r="D310" s="189" t="s">
        <v>783</v>
      </c>
      <c r="E310" s="190" t="s">
        <v>585</v>
      </c>
      <c r="F310" s="160">
        <v>1235</v>
      </c>
      <c r="G310" s="190"/>
      <c r="H310" s="190">
        <v>1505</v>
      </c>
      <c r="I310" s="192">
        <v>1500</v>
      </c>
      <c r="J310" s="162" t="s">
        <v>643</v>
      </c>
      <c r="K310" s="163">
        <f t="shared" si="140"/>
        <v>270</v>
      </c>
      <c r="L310" s="164">
        <f t="shared" si="141"/>
        <v>0.21862348178137653</v>
      </c>
      <c r="M310" s="159" t="s">
        <v>555</v>
      </c>
      <c r="N310" s="165">
        <v>44564</v>
      </c>
      <c r="O310" s="1"/>
      <c r="R310" s="214" t="s">
        <v>746</v>
      </c>
    </row>
    <row r="311" spans="1:18" ht="12.75" customHeight="1">
      <c r="A311" s="227">
        <v>170</v>
      </c>
      <c r="B311" s="228">
        <v>44480</v>
      </c>
      <c r="C311" s="228"/>
      <c r="D311" s="229" t="s">
        <v>785</v>
      </c>
      <c r="E311" s="230" t="s">
        <v>585</v>
      </c>
      <c r="F311" s="231" t="s">
        <v>789</v>
      </c>
      <c r="G311" s="230"/>
      <c r="H311" s="230"/>
      <c r="I311" s="230">
        <v>145</v>
      </c>
      <c r="J311" s="232" t="s">
        <v>558</v>
      </c>
      <c r="K311" s="227"/>
      <c r="L311" s="228"/>
      <c r="M311" s="228"/>
      <c r="N311" s="229"/>
      <c r="O311" s="41"/>
      <c r="R311" s="214" t="s">
        <v>746</v>
      </c>
    </row>
    <row r="312" spans="1:18" ht="12.75" customHeight="1">
      <c r="A312" s="233">
        <v>171</v>
      </c>
      <c r="B312" s="234">
        <v>44481</v>
      </c>
      <c r="C312" s="234"/>
      <c r="D312" s="235" t="s">
        <v>259</v>
      </c>
      <c r="E312" s="236" t="s">
        <v>585</v>
      </c>
      <c r="F312" s="237" t="s">
        <v>787</v>
      </c>
      <c r="G312" s="236"/>
      <c r="H312" s="236"/>
      <c r="I312" s="236">
        <v>380</v>
      </c>
      <c r="J312" s="238" t="s">
        <v>558</v>
      </c>
      <c r="K312" s="233"/>
      <c r="L312" s="234"/>
      <c r="M312" s="234"/>
      <c r="N312" s="235"/>
      <c r="O312" s="41"/>
      <c r="R312" s="214" t="s">
        <v>746</v>
      </c>
    </row>
    <row r="313" spans="1:18" ht="12.75" customHeight="1">
      <c r="A313" s="233">
        <v>172</v>
      </c>
      <c r="B313" s="234">
        <v>44481</v>
      </c>
      <c r="C313" s="234"/>
      <c r="D313" s="235" t="s">
        <v>389</v>
      </c>
      <c r="E313" s="236" t="s">
        <v>585</v>
      </c>
      <c r="F313" s="237" t="s">
        <v>788</v>
      </c>
      <c r="G313" s="236"/>
      <c r="H313" s="236"/>
      <c r="I313" s="236">
        <v>56</v>
      </c>
      <c r="J313" s="238" t="s">
        <v>558</v>
      </c>
      <c r="K313" s="233"/>
      <c r="L313" s="234"/>
      <c r="M313" s="234"/>
      <c r="N313" s="235"/>
      <c r="O313" s="41"/>
      <c r="R313" s="214"/>
    </row>
    <row r="314" spans="1:18" ht="12.75" customHeight="1">
      <c r="A314" s="187">
        <v>173</v>
      </c>
      <c r="B314" s="188">
        <v>44551</v>
      </c>
      <c r="C314" s="188"/>
      <c r="D314" s="189" t="s">
        <v>118</v>
      </c>
      <c r="E314" s="190" t="s">
        <v>585</v>
      </c>
      <c r="F314" s="160">
        <v>2300</v>
      </c>
      <c r="G314" s="190"/>
      <c r="H314" s="190">
        <f>(2820+2200)/2</f>
        <v>2510</v>
      </c>
      <c r="I314" s="192">
        <v>3000</v>
      </c>
      <c r="J314" s="162" t="s">
        <v>826</v>
      </c>
      <c r="K314" s="163">
        <f>H314-F314</f>
        <v>210</v>
      </c>
      <c r="L314" s="164">
        <f>K314/F314</f>
        <v>9.1304347826086957E-2</v>
      </c>
      <c r="M314" s="159" t="s">
        <v>555</v>
      </c>
      <c r="N314" s="165">
        <v>44649</v>
      </c>
      <c r="O314" s="1"/>
      <c r="R314" s="214"/>
    </row>
    <row r="315" spans="1:18" ht="12.75" customHeight="1">
      <c r="A315" s="239">
        <v>174</v>
      </c>
      <c r="B315" s="234">
        <v>44606</v>
      </c>
      <c r="C315" s="239"/>
      <c r="D315" s="239" t="s">
        <v>410</v>
      </c>
      <c r="E315" s="236" t="s">
        <v>585</v>
      </c>
      <c r="F315" s="236" t="s">
        <v>820</v>
      </c>
      <c r="G315" s="236"/>
      <c r="H315" s="236"/>
      <c r="I315" s="236">
        <v>764</v>
      </c>
      <c r="J315" s="236" t="s">
        <v>558</v>
      </c>
      <c r="K315" s="236"/>
      <c r="L315" s="236"/>
      <c r="M315" s="236"/>
      <c r="N315" s="239"/>
      <c r="O315" s="41"/>
      <c r="R315" s="214"/>
    </row>
    <row r="316" spans="1:18" ht="12.75" customHeight="1">
      <c r="A316" s="239">
        <v>175</v>
      </c>
      <c r="B316" s="234">
        <v>44613</v>
      </c>
      <c r="C316" s="239"/>
      <c r="D316" s="239" t="s">
        <v>783</v>
      </c>
      <c r="E316" s="236" t="s">
        <v>585</v>
      </c>
      <c r="F316" s="236" t="s">
        <v>821</v>
      </c>
      <c r="G316" s="236"/>
      <c r="H316" s="236"/>
      <c r="I316" s="236">
        <v>1510</v>
      </c>
      <c r="J316" s="236" t="s">
        <v>558</v>
      </c>
      <c r="K316" s="236"/>
      <c r="L316" s="236"/>
      <c r="M316" s="236"/>
      <c r="N316" s="239"/>
      <c r="O316" s="41"/>
      <c r="R316" s="214"/>
    </row>
    <row r="317" spans="1:18" ht="12.75" customHeight="1">
      <c r="A317">
        <v>176</v>
      </c>
      <c r="B317" s="234">
        <v>44670</v>
      </c>
      <c r="C317" s="234"/>
      <c r="D317" s="239" t="s">
        <v>519</v>
      </c>
      <c r="E317" s="285" t="s">
        <v>585</v>
      </c>
      <c r="F317" s="236" t="s">
        <v>828</v>
      </c>
      <c r="G317" s="236"/>
      <c r="H317" s="236"/>
      <c r="I317" s="236">
        <v>553</v>
      </c>
      <c r="J317" s="236" t="s">
        <v>558</v>
      </c>
      <c r="K317" s="236"/>
      <c r="L317" s="236"/>
      <c r="M317" s="236"/>
      <c r="N317" s="236"/>
      <c r="O317" s="41"/>
      <c r="R317" s="214"/>
    </row>
    <row r="318" spans="1:18" ht="12.75" customHeight="1">
      <c r="A318" s="187">
        <v>177</v>
      </c>
      <c r="B318" s="188">
        <v>44746</v>
      </c>
      <c r="C318" s="188"/>
      <c r="D318" s="189" t="s">
        <v>863</v>
      </c>
      <c r="E318" s="190" t="s">
        <v>585</v>
      </c>
      <c r="F318" s="160">
        <v>207.5</v>
      </c>
      <c r="G318" s="190"/>
      <c r="H318" s="190">
        <v>254</v>
      </c>
      <c r="I318" s="192">
        <v>254</v>
      </c>
      <c r="J318" s="162" t="s">
        <v>643</v>
      </c>
      <c r="K318" s="163">
        <f>H318-F318</f>
        <v>46.5</v>
      </c>
      <c r="L318" s="164">
        <f>K318/F318</f>
        <v>0.22409638554216868</v>
      </c>
      <c r="M318" s="159" t="s">
        <v>555</v>
      </c>
      <c r="N318" s="165">
        <v>44792</v>
      </c>
      <c r="O318" s="1"/>
      <c r="R318" s="214"/>
    </row>
    <row r="319" spans="1:18" ht="12.75" customHeight="1">
      <c r="A319" s="213">
        <v>178</v>
      </c>
      <c r="B319" s="234">
        <v>44775</v>
      </c>
      <c r="D319" s="324" t="s">
        <v>458</v>
      </c>
      <c r="E319" s="323" t="s">
        <v>585</v>
      </c>
      <c r="F319" s="236" t="s">
        <v>864</v>
      </c>
      <c r="G319" s="236"/>
      <c r="H319" s="236"/>
      <c r="I319" s="236">
        <v>38</v>
      </c>
      <c r="J319" s="236" t="s">
        <v>558</v>
      </c>
      <c r="K319" s="236"/>
      <c r="L319" s="236"/>
      <c r="M319" s="236"/>
      <c r="N319" s="236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1:18" ht="12.75" customHeight="1">
      <c r="B321" s="215" t="s">
        <v>779</v>
      </c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1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1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A328" s="216"/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A329" s="216"/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A330" s="53"/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</sheetData>
  <autoFilter ref="R1:R326"/>
  <mergeCells count="3">
    <mergeCell ref="J110:J111"/>
    <mergeCell ref="B110:B111"/>
    <mergeCell ref="A110:A111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02 K105 L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2022-09-16T02:32:30Z</dcterms:modified>
</cp:coreProperties>
</file>