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definedNames>
    <definedName name="_xlnm._FilterDatabase" localSheetId="5" hidden="1">'Call Tracker (Equity)'!$A$53:$B$264</definedName>
  </definedNames>
  <calcPr calcId="162913"/>
</workbook>
</file>

<file path=xl/calcChain.xml><?xml version="1.0" encoding="utf-8"?>
<calcChain xmlns="http://schemas.openxmlformats.org/spreadsheetml/2006/main">
  <c r="K12" i="7" l="1"/>
  <c r="M12" i="7" s="1"/>
  <c r="K11" i="7"/>
  <c r="M11" i="7" s="1"/>
  <c r="K10" i="7"/>
  <c r="M10" i="7" s="1"/>
  <c r="L15" i="6" l="1"/>
  <c r="K15" i="6"/>
  <c r="M15" i="6" s="1"/>
  <c r="L29" i="6"/>
  <c r="K29" i="6"/>
  <c r="P45" i="6"/>
  <c r="M29" i="6" l="1"/>
  <c r="K257" i="6"/>
  <c r="L257" i="6" s="1"/>
  <c r="P31" i="6"/>
  <c r="L22" i="6"/>
  <c r="K22" i="6"/>
  <c r="P30" i="6"/>
  <c r="M22" i="6" l="1"/>
  <c r="P28" i="6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M19" i="6" s="1"/>
  <c r="P25" i="6"/>
  <c r="P23" i="6"/>
  <c r="L12" i="6" l="1"/>
  <c r="K12" i="6"/>
  <c r="L10" i="6"/>
  <c r="K10" i="6"/>
  <c r="M10" i="6" l="1"/>
  <c r="M12" i="6"/>
  <c r="P18" i="6"/>
  <c r="P14" i="6"/>
  <c r="L17" i="6" l="1"/>
  <c r="K17" i="6"/>
  <c r="L21" i="6"/>
  <c r="K21" i="6"/>
  <c r="M21" i="6" s="1"/>
  <c r="M17" i="6" l="1"/>
  <c r="L16" i="6"/>
  <c r="K16" i="6"/>
  <c r="M16" i="6" l="1"/>
  <c r="P44" i="6"/>
  <c r="K11" i="6"/>
  <c r="L11" i="6"/>
  <c r="M11" i="6" l="1"/>
  <c r="K269" i="6" l="1"/>
  <c r="L269" i="6" s="1"/>
  <c r="K267" i="6" l="1"/>
  <c r="L267" i="6" s="1"/>
  <c r="K253" i="6" l="1"/>
  <c r="L253" i="6" s="1"/>
  <c r="K268" i="6" l="1"/>
  <c r="L268" i="6" s="1"/>
  <c r="K265" i="6" l="1"/>
  <c r="L265" i="6" s="1"/>
  <c r="K242" i="6" l="1"/>
  <c r="L242" i="6" s="1"/>
  <c r="K263" i="6" l="1"/>
  <c r="L263" i="6" s="1"/>
  <c r="K264" i="6" l="1"/>
  <c r="L264" i="6" s="1"/>
  <c r="K230" i="6" l="1"/>
  <c r="L230" i="6" s="1"/>
  <c r="K249" i="6" l="1"/>
  <c r="L249" i="6" s="1"/>
  <c r="K255" i="6" l="1"/>
  <c r="L255" i="6" s="1"/>
  <c r="K261" i="6" l="1"/>
  <c r="L261" i="6" s="1"/>
  <c r="P43" i="6" l="1"/>
  <c r="K240" i="6" l="1"/>
  <c r="L240" i="6" s="1"/>
  <c r="K250" i="6" l="1"/>
  <c r="L250" i="6" s="1"/>
  <c r="K256" i="6" l="1"/>
  <c r="L256" i="6" s="1"/>
  <c r="K224" i="6" l="1"/>
  <c r="L224" i="6" s="1"/>
  <c r="K225" i="6" l="1"/>
  <c r="L225" i="6" s="1"/>
  <c r="K251" i="6" l="1"/>
  <c r="L251" i="6" s="1"/>
  <c r="K243" i="6" l="1"/>
  <c r="L243" i="6" s="1"/>
  <c r="K247" i="6" l="1"/>
  <c r="L247" i="6" s="1"/>
  <c r="K252" i="6" l="1"/>
  <c r="L252" i="6" s="1"/>
  <c r="K244" i="6" l="1"/>
  <c r="L244" i="6" s="1"/>
  <c r="K238" i="6"/>
  <c r="L238" i="6" s="1"/>
  <c r="K246" i="6" l="1"/>
  <c r="L246" i="6" s="1"/>
  <c r="K234" i="6" l="1"/>
  <c r="L234" i="6" s="1"/>
  <c r="K235" i="6" l="1"/>
  <c r="L235" i="6" s="1"/>
  <c r="K228" i="6"/>
  <c r="L228" i="6" s="1"/>
  <c r="K245" i="6" l="1"/>
  <c r="L245" i="6" s="1"/>
  <c r="K239" i="6"/>
  <c r="L239" i="6" s="1"/>
  <c r="K241" i="6" l="1"/>
  <c r="L241" i="6" s="1"/>
  <c r="L6" i="2" l="1"/>
  <c r="K6" i="3"/>
  <c r="D7" i="5" l="1"/>
  <c r="M7" i="6"/>
  <c r="K236" i="6" l="1"/>
  <c r="L236" i="6" s="1"/>
  <c r="K233" i="6" l="1"/>
  <c r="L233" i="6" s="1"/>
  <c r="K237" i="6" l="1"/>
  <c r="L237" i="6" s="1"/>
  <c r="K232" i="6"/>
  <c r="L232" i="6" s="1"/>
  <c r="K231" i="6"/>
  <c r="L231" i="6" s="1"/>
  <c r="K229" i="6"/>
  <c r="L229" i="6" s="1"/>
  <c r="H227" i="6"/>
  <c r="K227" i="6" s="1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F195" i="6"/>
  <c r="K195" i="6" s="1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F189" i="6"/>
  <c r="K189" i="6" s="1"/>
  <c r="L189" i="6" s="1"/>
  <c r="F188" i="6"/>
  <c r="K188" i="6" s="1"/>
  <c r="L188" i="6" s="1"/>
  <c r="K187" i="6"/>
  <c r="L187" i="6" s="1"/>
  <c r="F186" i="6"/>
  <c r="K186" i="6" s="1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8" i="6"/>
  <c r="L168" i="6" s="1"/>
  <c r="K167" i="6"/>
  <c r="L167" i="6" s="1"/>
  <c r="F166" i="6"/>
  <c r="K166" i="6" s="1"/>
  <c r="L166" i="6" s="1"/>
  <c r="K165" i="6"/>
  <c r="L165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0" i="6"/>
  <c r="L140" i="6" s="1"/>
  <c r="K138" i="6"/>
  <c r="L138" i="6" s="1"/>
  <c r="K136" i="6"/>
  <c r="L136" i="6" s="1"/>
  <c r="K134" i="6"/>
  <c r="L134" i="6" s="1"/>
  <c r="K133" i="6"/>
  <c r="L133" i="6" s="1"/>
  <c r="K132" i="6"/>
  <c r="L132" i="6" s="1"/>
  <c r="K130" i="6"/>
  <c r="L130" i="6" s="1"/>
  <c r="K129" i="6"/>
  <c r="L129" i="6" s="1"/>
  <c r="K128" i="6"/>
  <c r="L128" i="6" s="1"/>
  <c r="K127" i="6"/>
  <c r="K126" i="6"/>
  <c r="L126" i="6" s="1"/>
  <c r="K125" i="6"/>
  <c r="L125" i="6" s="1"/>
  <c r="K123" i="6"/>
  <c r="L123" i="6" s="1"/>
  <c r="K122" i="6"/>
  <c r="L122" i="6" s="1"/>
  <c r="K121" i="6"/>
  <c r="L121" i="6" s="1"/>
  <c r="K120" i="6"/>
  <c r="L120" i="6" s="1"/>
  <c r="K119" i="6"/>
  <c r="L119" i="6" s="1"/>
  <c r="F118" i="6"/>
  <c r="K118" i="6" s="1"/>
  <c r="L118" i="6" s="1"/>
  <c r="H117" i="6"/>
  <c r="K117" i="6" s="1"/>
  <c r="L117" i="6" s="1"/>
  <c r="K114" i="6"/>
  <c r="L114" i="6" s="1"/>
  <c r="K113" i="6"/>
  <c r="L113" i="6" s="1"/>
  <c r="K112" i="6"/>
  <c r="L112" i="6" s="1"/>
  <c r="K111" i="6"/>
  <c r="L111" i="6" s="1"/>
  <c r="K110" i="6"/>
  <c r="L110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H83" i="6"/>
  <c r="K83" i="6" s="1"/>
  <c r="L83" i="6" s="1"/>
  <c r="F82" i="6"/>
  <c r="K82" i="6" s="1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58" i="6"/>
  <c r="L58" i="6" s="1"/>
  <c r="K57" i="6"/>
  <c r="L57" i="6" s="1"/>
  <c r="K56" i="6"/>
  <c r="L56" i="6" s="1"/>
  <c r="K55" i="6"/>
  <c r="L55" i="6" s="1"/>
  <c r="K6" i="4"/>
</calcChain>
</file>

<file path=xl/sharedStrings.xml><?xml version="1.0" encoding="utf-8"?>
<sst xmlns="http://schemas.openxmlformats.org/spreadsheetml/2006/main" count="3395" uniqueCount="1184">
  <si>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</si>
  <si>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</si>
  <si>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</si>
  <si>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</si>
  <si>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</si>
  <si>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</si>
  <si>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</si>
  <si>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</si>
  <si>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</si>
  <si>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</si>
  <si>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</si>
  <si>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</si>
  <si>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</si>
  <si>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</si>
  <si>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</si>
  <si>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</si>
  <si>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</si>
  <si>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</si>
  <si>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</si>
  <si>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</si>
  <si>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</si>
  <si>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</si>
  <si>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</si>
  <si>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</si>
  <si>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</si>
  <si>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</si>
  <si>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</si>
  <si>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</si>
  <si>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</si>
  <si>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</si>
  <si>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</si>
  <si>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</si>
  <si>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</si>
  <si>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</si>
  <si>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</si>
  <si>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</si>
  <si>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</si>
  <si>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</si>
  <si>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</si>
  <si>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</si>
  <si>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</si>
  <si>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</si>
  <si>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</si>
  <si>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</si>
  <si>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</si>
  <si>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</si>
  <si>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</si>
  <si>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</si>
  <si>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</si>
  <si>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</si>
  <si>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</si>
  <si>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</si>
  <si>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</si>
  <si>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</si>
  <si>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</si>
  <si>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</si>
  <si>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</si>
  <si>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</si>
  <si>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</si>
  <si>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</si>
  <si>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</si>
  <si>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</si>
  <si>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</si>
  <si>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</si>
  <si>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</si>
  <si>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</si>
  <si>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</si>
  <si>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</si>
  <si>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</si>
  <si>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</si>
  <si>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</si>
  <si>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</si>
  <si>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</si>
  <si>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</si>
  <si>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</si>
  <si>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</si>
  <si>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</si>
  <si>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</si>
  <si>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</si>
  <si>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</si>
  <si>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</si>
  <si>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</si>
  <si>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</si>
  <si>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</si>
  <si>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</si>
  <si>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</si>
  <si>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</si>
  <si>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</si>
  <si>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</si>
  <si>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</si>
  <si>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</si>
  <si>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</si>
  <si>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</si>
  <si>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</si>
  <si>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</si>
  <si>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</si>
  <si>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</si>
  <si>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</si>
  <si>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</si>
  <si>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</si>
  <si>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</si>
  <si>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</si>
  <si>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</si>
  <si>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</si>
  <si>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</si>
  <si>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</si>
  <si>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</si>
  <si>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</si>
  <si>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</si>
  <si>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</si>
  <si>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</si>
  <si>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</si>
  <si>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</si>
  <si>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</si>
  <si>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</si>
  <si>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</si>
  <si>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</si>
  <si>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</si>
  <si>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</si>
  <si>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</si>
  <si>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</si>
  <si>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</si>
  <si>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</si>
  <si>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</si>
  <si>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</si>
  <si>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</si>
  <si>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</si>
  <si>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</si>
  <si>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</si>
  <si>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</si>
  <si>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</si>
  <si>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</si>
  <si>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</si>
  <si>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</si>
  <si>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</si>
  <si>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</si>
  <si>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</si>
  <si>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</si>
  <si>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</si>
  <si>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</si>
  <si>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</si>
  <si>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</si>
  <si>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</si>
  <si>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</si>
  <si>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</si>
  <si>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</si>
  <si>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</si>
  <si>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</si>
  <si>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</si>
  <si>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</si>
  <si>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</si>
  <si>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</si>
  <si>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</si>
  <si>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</si>
  <si>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</si>
  <si>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</si>
  <si>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</si>
  <si>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</si>
  <si>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</si>
  <si>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</si>
  <si>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</si>
  <si>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</si>
  <si>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</si>
  <si>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</si>
  <si>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</si>
  <si>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</si>
  <si>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</si>
  <si>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</si>
  <si>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</si>
  <si>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</si>
  <si>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</si>
  <si>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</si>
  <si>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</si>
  <si>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</si>
  <si>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</si>
  <si>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</si>
  <si>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</si>
  <si>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</si>
  <si>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</si>
  <si>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</si>
  <si>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</si>
  <si>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</si>
  <si>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</si>
  <si>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</si>
  <si>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</si>
  <si>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</si>
  <si>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</si>
  <si>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</si>
  <si>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</si>
  <si>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</si>
  <si>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</si>
  <si>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</si>
  <si>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</si>
  <si>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</si>
  <si>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</si>
  <si>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</si>
  <si>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</si>
  <si>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</si>
  <si>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</si>
  <si>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</si>
  <si>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</si>
  <si>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</si>
  <si>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</si>
  <si>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</si>
  <si>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</si>
  <si>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</si>
  <si>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</si>
  <si>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</si>
  <si>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</si>
  <si>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</si>
  <si>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</si>
  <si>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</si>
  <si>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</si>
  <si>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</si>
  <si>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</si>
  <si>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</si>
  <si>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</si>
  <si>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</si>
  <si>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</si>
  <si>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</si>
  <si>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</si>
  <si>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</si>
  <si>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</si>
  <si>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</si>
  <si>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</si>
  <si>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</si>
  <si>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</si>
  <si>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</si>
  <si>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</si>
  <si>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</si>
  <si>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</si>
  <si>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</si>
  <si>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</si>
  <si>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</si>
  <si>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</si>
  <si>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</si>
  <si>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</si>
  <si>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</si>
  <si>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</si>
  <si>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</si>
  <si>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</si>
  <si>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</si>
  <si>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</si>
  <si>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</si>
  <si>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</si>
  <si>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</si>
  <si>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</si>
  <si>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</si>
  <si>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</si>
  <si>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</si>
  <si>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</si>
  <si>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</si>
  <si>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</si>
  <si>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</si>
  <si>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</si>
  <si>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</si>
  <si>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</si>
  <si>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</si>
  <si>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</si>
  <si>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</si>
  <si>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</si>
  <si>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</si>
  <si>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</si>
  <si>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</si>
  <si>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</si>
  <si>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</si>
  <si>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</si>
  <si>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</si>
  <si>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</si>
  <si>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</si>
  <si>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</si>
  <si>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</si>
  <si>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</si>
  <si>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</si>
  <si>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</si>
  <si>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</si>
  <si>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</si>
  <si>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</si>
  <si>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</si>
  <si>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</si>
  <si>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</si>
  <si>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</si>
  <si>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</si>
  <si>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</si>
  <si>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</si>
  <si>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</si>
  <si>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</si>
  <si>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</si>
  <si>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</si>
  <si>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</si>
  <si>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</si>
  <si>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</si>
  <si>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</si>
  <si>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</si>
  <si>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</si>
  <si>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</si>
  <si>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</si>
  <si>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</si>
  <si>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</si>
  <si>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</si>
  <si>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</si>
  <si>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</si>
  <si>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</si>
  <si>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</si>
  <si>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</si>
  <si>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</si>
  <si>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</si>
  <si>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</si>
  <si>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</si>
  <si>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</si>
  <si>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</si>
  <si>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</si>
  <si>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</si>
  <si>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</si>
  <si>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</si>
  <si>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</si>
  <si>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</si>
  <si>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</si>
  <si>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</si>
  <si>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</si>
  <si>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</si>
  <si>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</si>
  <si>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</si>
  <si>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</si>
  <si>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</si>
  <si>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</si>
  <si>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</si>
  <si>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</si>
  <si>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</si>
  <si>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</si>
  <si>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</si>
  <si>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</si>
  <si>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</si>
  <si>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</si>
  <si>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</si>
  <si>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</si>
  <si>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</si>
  <si>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</si>
  <si>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</si>
  <si>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</si>
  <si>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</si>
  <si>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</si>
  <si>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</si>
  <si>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</si>
  <si>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</si>
  <si>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</si>
  <si>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</si>
  <si>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</si>
  <si>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</si>
  <si>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</si>
  <si>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</si>
  <si>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</si>
  <si>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</si>
  <si>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</si>
  <si>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</si>
  <si>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</si>
  <si>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</si>
  <si>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</si>
  <si>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</si>
  <si>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</si>
  <si>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</si>
  <si>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</si>
  <si>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</si>
  <si>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</si>
  <si>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</si>
  <si>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</si>
  <si>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</si>
  <si>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</si>
  <si>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</si>
  <si>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</si>
  <si>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</si>
  <si>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</si>
  <si>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</si>
  <si>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</si>
  <si>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</si>
  <si>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</si>
  <si>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</si>
  <si>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</si>
  <si>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</si>
  <si>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</si>
  <si>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</si>
  <si>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</si>
  <si>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</si>
  <si>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</si>
  <si>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</si>
  <si>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</si>
  <si>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</si>
  <si>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</si>
  <si>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</si>
  <si>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</si>
  <si>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</si>
  <si>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</si>
  <si>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</si>
  <si>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</si>
  <si>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</si>
  <si>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</si>
  <si>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</si>
  <si>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</si>
  <si>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</si>
  <si>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</si>
  <si>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</si>
  <si>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</si>
  <si>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</si>
  <si>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</si>
  <si>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</si>
  <si>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</si>
  <si>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</si>
  <si>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</si>
  <si>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</si>
  <si>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</si>
  <si>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</si>
  <si>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</si>
  <si>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</si>
  <si>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</si>
  <si>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</si>
  <si>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</si>
  <si>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</si>
  <si>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</si>
  <si>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</si>
  <si>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</si>
  <si>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</si>
  <si>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</si>
  <si>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</si>
  <si>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</si>
  <si>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</si>
  <si>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</si>
  <si>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</si>
  <si>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</si>
  <si>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</si>
  <si>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</si>
  <si>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</si>
  <si>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</si>
  <si>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</si>
  <si>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</si>
  <si>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</si>
  <si>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</si>
  <si>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</si>
  <si>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</si>
  <si>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</si>
  <si>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</si>
  <si>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</si>
  <si>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</si>
  <si>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</si>
  <si>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</si>
  <si>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</si>
  <si>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</si>
  <si>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</si>
  <si>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</si>
  <si>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</si>
  <si>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</si>
  <si>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</si>
  <si>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</si>
  <si>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</si>
  <si>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</si>
  <si>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</si>
  <si>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</si>
  <si>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</si>
  <si>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</si>
  <si>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</si>
  <si>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</si>
  <si>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</si>
  <si>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</si>
  <si>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</si>
  <si>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</si>
  <si>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</si>
  <si>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</si>
  <si>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</si>
  <si>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</si>
  <si>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</si>
  <si>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</si>
  <si>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</si>
  <si>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</si>
  <si>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</si>
  <si>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</si>
  <si>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</si>
  <si>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</si>
  <si>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</si>
  <si>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</si>
  <si>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</si>
  <si>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</si>
  <si>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</si>
  <si>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</si>
  <si>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</si>
  <si>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</si>
  <si>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</si>
  <si>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</si>
  <si>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</si>
  <si>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</si>
  <si>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</si>
  <si>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</si>
  <si>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</si>
  <si>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</si>
  <si>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</si>
  <si>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</si>
  <si>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</si>
  <si>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</si>
  <si>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</si>
  <si>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</si>
  <si>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</si>
  <si>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</si>
  <si>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</si>
  <si>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</si>
  <si>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</si>
  <si>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</si>
  <si>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</si>
  <si>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</si>
  <si>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</si>
  <si>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</si>
  <si>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</si>
  <si>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</si>
  <si>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</si>
  <si>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</si>
  <si>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</si>
  <si>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</si>
  <si>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</si>
  <si>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</si>
  <si>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</si>
  <si>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</si>
  <si>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</si>
  <si>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</si>
  <si>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</si>
  <si>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</si>
  <si>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</si>
  <si>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</si>
  <si>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</si>
  <si>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</si>
  <si>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</si>
  <si>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</si>
  <si>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</si>
  <si>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</si>
  <si>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</si>
  <si>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</si>
  <si>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</si>
  <si>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</si>
  <si>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</si>
  <si>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</si>
  <si>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</si>
  <si>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</si>
  <si>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</si>
  <si>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</si>
  <si>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</si>
  <si>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</si>
  <si>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</si>
  <si>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</si>
  <si>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</si>
  <si>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</si>
  <si>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</si>
  <si>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</si>
  <si>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</si>
  <si>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</si>
  <si>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</si>
  <si>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</si>
  <si>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</si>
  <si>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</si>
  <si>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</si>
  <si>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</si>
  <si>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</si>
  <si>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</si>
  <si>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</si>
  <si>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</si>
  <si>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</si>
  <si>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</si>
  <si>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</si>
  <si>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</si>
  <si>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</si>
  <si>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</si>
  <si>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</si>
  <si>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</si>
  <si>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</si>
  <si>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</si>
  <si>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</si>
  <si>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</si>
  <si>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</si>
  <si>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</si>
  <si>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</si>
  <si>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</si>
  <si>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</si>
  <si>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</si>
  <si>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</si>
  <si>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</si>
  <si>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</si>
  <si>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</si>
  <si>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</si>
  <si>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</si>
  <si>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</si>
  <si>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</si>
  <si>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</si>
  <si>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</si>
  <si>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</si>
  <si>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</si>
  <si>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</si>
  <si>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</si>
  <si>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</si>
  <si>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</si>
  <si>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</si>
  <si>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</si>
  <si>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</si>
  <si>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</si>
  <si>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</si>
  <si>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</si>
  <si>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</si>
  <si>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</si>
  <si>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</si>
  <si>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</si>
  <si>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</si>
  <si>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</si>
  <si>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</si>
  <si>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</si>
  <si>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</si>
  <si>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</si>
  <si>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</si>
  <si>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</si>
  <si>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</si>
  <si>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</si>
  <si>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</si>
  <si>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</si>
  <si>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</si>
  <si>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</si>
  <si>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</si>
  <si>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</si>
  <si>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</si>
  <si>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</si>
  <si>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</si>
  <si>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</si>
  <si>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</si>
  <si>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</si>
  <si>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</si>
  <si>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</si>
  <si>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</si>
  <si>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</si>
  <si>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</si>
  <si>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</si>
  <si>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</si>
  <si>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</si>
  <si>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</si>
  <si>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</si>
  <si>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</si>
  <si>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</si>
  <si>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</si>
  <si>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</si>
  <si>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</si>
  <si>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</si>
  <si>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</si>
  <si>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</si>
  <si>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</si>
  <si>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</si>
  <si>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</si>
  <si>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</si>
  <si>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</si>
  <si>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</si>
  <si>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</si>
  <si>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</si>
  <si>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</si>
  <si>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</si>
  <si>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</si>
  <si>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</si>
  <si>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</si>
  <si>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</si>
  <si>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</si>
  <si>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</si>
  <si>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</si>
  <si>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</si>
  <si>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</si>
  <si>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</si>
  <si>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</si>
  <si>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</si>
  <si>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</si>
  <si>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</si>
  <si>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</si>
  <si>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</si>
  <si>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</si>
  <si>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</si>
  <si>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</si>
  <si>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</si>
  <si>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</si>
  <si>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</si>
  <si>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</si>
  <si>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</si>
  <si>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</si>
  <si>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</si>
  <si>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</si>
  <si>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</si>
  <si>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</si>
  <si>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</si>
  <si>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</si>
  <si>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</si>
  <si>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</si>
  <si>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</si>
  <si>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</si>
  <si>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</si>
  <si>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</si>
  <si>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</si>
  <si>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</si>
  <si>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</si>
  <si>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</si>
  <si>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</si>
  <si>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</si>
  <si>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</si>
  <si>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</si>
  <si>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</si>
  <si>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</si>
  <si>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</si>
  <si>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</si>
  <si>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</si>
  <si>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</si>
  <si>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</si>
  <si>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</si>
  <si>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</si>
  <si>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</si>
  <si>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</si>
  <si>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</si>
  <si>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</si>
  <si>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</si>
  <si>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</si>
  <si>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</si>
  <si>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</si>
  <si>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</si>
  <si>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</si>
  <si>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</si>
  <si>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</si>
  <si>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</si>
  <si>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</si>
  <si>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</si>
  <si>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</si>
  <si>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</si>
  <si>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</si>
  <si>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</si>
  <si>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</si>
  <si>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</si>
  <si>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</si>
  <si>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</si>
  <si>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</si>
  <si>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</si>
  <si>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</si>
  <si>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</si>
  <si>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</si>
  <si>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</si>
  <si>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</si>
  <si>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</si>
  <si>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</si>
  <si>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</si>
  <si>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</si>
  <si>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</si>
  <si>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</si>
  <si>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</si>
  <si>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</si>
  <si>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</si>
  <si>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</si>
  <si>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</si>
  <si>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</si>
  <si>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</si>
  <si>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</si>
  <si>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</si>
  <si>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</si>
  <si>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</si>
  <si>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</si>
  <si>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</si>
  <si>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</si>
  <si>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</si>
  <si>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</si>
  <si>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</si>
  <si>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</si>
  <si>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</si>
  <si>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</si>
  <si>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</si>
  <si>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</si>
  <si>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</si>
  <si>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</si>
  <si>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</si>
  <si>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</si>
  <si>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</si>
  <si>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</si>
  <si>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</si>
  <si>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</si>
  <si>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</si>
  <si>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</si>
  <si>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</si>
  <si>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</si>
  <si>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</si>
  <si>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</si>
  <si>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</si>
  <si>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</si>
  <si>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</si>
  <si>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</si>
  <si>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</si>
  <si>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</si>
  <si>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</si>
  <si>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</si>
  <si>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</si>
  <si>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</si>
  <si>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</si>
  <si>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</si>
  <si>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</si>
  <si>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</si>
  <si>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</si>
  <si>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</si>
  <si>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</si>
  <si>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</si>
  <si>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</si>
  <si>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</si>
  <si>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</si>
  <si>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</si>
  <si>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</si>
  <si>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</si>
  <si>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</si>
  <si>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</si>
  <si>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</si>
  <si>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</si>
  <si>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</si>
  <si>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</si>
  <si>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</si>
  <si>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</si>
  <si>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</si>
  <si>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</si>
  <si>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</si>
  <si>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</si>
  <si>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</si>
  <si>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</si>
  <si>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</si>
  <si>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</si>
  <si>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</si>
  <si>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</si>
  <si>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</si>
  <si>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</si>
  <si>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</si>
  <si>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</si>
  <si>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</si>
  <si>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</si>
  <si>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</si>
  <si>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</si>
  <si>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</si>
  <si>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</si>
  <si>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</si>
  <si>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</si>
  <si>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</si>
  <si>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</si>
  <si>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</si>
  <si>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</si>
  <si>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</si>
  <si>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</si>
  <si>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</si>
  <si>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</si>
  <si>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</si>
  <si>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</si>
  <si>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</si>
  <si>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</si>
  <si>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</si>
  <si>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</si>
  <si>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</si>
  <si>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</si>
  <si>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</si>
  <si>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</si>
  <si>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</si>
  <si>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</si>
  <si>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</si>
  <si>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</si>
  <si>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</si>
  <si>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</si>
  <si>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</si>
  <si>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</si>
  <si>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</si>
  <si>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</si>
  <si>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</si>
  <si>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</si>
  <si>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</si>
  <si>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</si>
  <si>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</si>
  <si>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</si>
  <si>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</si>
  <si>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</si>
  <si>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</si>
  <si>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</si>
  <si>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</si>
  <si>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</si>
  <si>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</si>
  <si>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</si>
  <si>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</si>
  <si>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</si>
  <si>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</si>
  <si>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</si>
  <si>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</si>
  <si>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</si>
  <si>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</si>
  <si>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</si>
  <si>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</si>
  <si>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</si>
  <si>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</si>
  <si>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</si>
  <si>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</si>
  <si>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</si>
  <si>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</si>
  <si>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</si>
  <si>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</si>
  <si>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</si>
  <si>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</si>
  <si>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</si>
  <si>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</si>
  <si>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</si>
  <si>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</si>
  <si>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</si>
  <si>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</si>
  <si>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</si>
  <si>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</si>
  <si>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</si>
  <si>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</si>
  <si>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</si>
  <si>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</si>
  <si>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</si>
  <si>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</si>
  <si>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</si>
  <si>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</si>
  <si>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</si>
  <si>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</si>
  <si>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</si>
  <si>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</si>
  <si>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</si>
  <si>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</si>
  <si>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</si>
  <si>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</si>
  <si>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</si>
  <si>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</si>
  <si>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</si>
  <si>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</si>
  <si>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</si>
  <si>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</si>
  <si>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</si>
  <si>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</si>
  <si>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</si>
  <si>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</si>
  <si>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</si>
  <si>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</si>
  <si>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</si>
  <si>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</si>
  <si>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</si>
  <si>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</si>
  <si>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</si>
  <si>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</si>
  <si>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QE SECURITIES LLP</t>
  </si>
  <si>
    <t>SAKUMA</t>
  </si>
  <si>
    <t>Sakuma Exports Limited</t>
  </si>
  <si>
    <t>MITTAL RIMPY</t>
  </si>
  <si>
    <t>BANKNIFTY 50800 CE 14 AUG</t>
  </si>
  <si>
    <t>280-290</t>
  </si>
  <si>
    <t>Loss of Rs.82.5/-</t>
  </si>
  <si>
    <t>2200-2350</t>
  </si>
  <si>
    <t>2650-2730</t>
  </si>
  <si>
    <t>3000-3290</t>
  </si>
  <si>
    <t>6710-6890</t>
  </si>
  <si>
    <t>7350-7750</t>
  </si>
  <si>
    <t>AMITINT</t>
  </si>
  <si>
    <t>BFLAFL</t>
  </si>
  <si>
    <t>RELICAB</t>
  </si>
  <si>
    <t>SAROJDEVI S KABRA</t>
  </si>
  <si>
    <t>KANDARP</t>
  </si>
  <si>
    <t>Kandarp Dg Smart Bpo Ltd</t>
  </si>
  <si>
    <t>URBAN</t>
  </si>
  <si>
    <t>Urban Enviro Waste Mgmt L</t>
  </si>
  <si>
    <t>NIRAV KANUBHAI PANDYA</t>
  </si>
  <si>
    <t>SOMAAGRAWAL</t>
  </si>
  <si>
    <t>CTLLAB</t>
  </si>
  <si>
    <t>ASHWINI NIRAJ SINGH</t>
  </si>
  <si>
    <t>MEHAI</t>
  </si>
  <si>
    <t>F3 ADVISORS PRIVATE LIMITED</t>
  </si>
  <si>
    <t>GREEN PEAKS ENTERPRISES LLP</t>
  </si>
  <si>
    <t>PADAMCO</t>
  </si>
  <si>
    <t>REKHA GUPTA .</t>
  </si>
  <si>
    <t>SABRIYA FISHERIES LLP</t>
  </si>
  <si>
    <t>APPLE EQUIFIN PVT LTD</t>
  </si>
  <si>
    <t>SK GROWTH FUND PRIVATE LIMITED</t>
  </si>
  <si>
    <t>SHUBHAM ASHOKBHAI PATEL</t>
  </si>
  <si>
    <t>SERVOTEACH</t>
  </si>
  <si>
    <t>VIVEK KANDA</t>
  </si>
  <si>
    <t>SHANGAR</t>
  </si>
  <si>
    <t>NOBLE POLYMERS LIMITED NOBLE</t>
  </si>
  <si>
    <t>SHIVAEXPO</t>
  </si>
  <si>
    <t>ABHINAV UPADHYAY</t>
  </si>
  <si>
    <t>IRA CHATTERJI</t>
  </si>
  <si>
    <t>STARLENT</t>
  </si>
  <si>
    <t>SETU SECURITIES PVT. LTD.</t>
  </si>
  <si>
    <t>DHRUV GANJI</t>
  </si>
  <si>
    <t>SUUMAYA</t>
  </si>
  <si>
    <t>TARINI</t>
  </si>
  <si>
    <t>UNIECOM</t>
  </si>
  <si>
    <t>ANNAPURNA</t>
  </si>
  <si>
    <t>Annapurna Swadisht Ltd</t>
  </si>
  <si>
    <t>KANODIA STOCK BROKING PVT.LTD.</t>
  </si>
  <si>
    <t>KHAICHEM</t>
  </si>
  <si>
    <t>Khaitan Chem &amp; Fert Ltd</t>
  </si>
  <si>
    <t>RAMESH LAL</t>
  </si>
  <si>
    <t>KTL</t>
  </si>
  <si>
    <t>Kalahridhaan Trendz Ltd</t>
  </si>
  <si>
    <t>MADHAV</t>
  </si>
  <si>
    <t>Madhav Marbles and Granit</t>
  </si>
  <si>
    <t>Unicommerce Esolutions L</t>
  </si>
  <si>
    <t>DIAMONDYD</t>
  </si>
  <si>
    <t>Prataap Snacks Limited</t>
  </si>
  <si>
    <t>ISHAN</t>
  </si>
  <si>
    <t>Ishan International Ltd</t>
  </si>
  <si>
    <t>MAHADEV MANUBHAI MAKVANA</t>
  </si>
  <si>
    <t>S K GROWTH FUND PVT.LTD.</t>
  </si>
  <si>
    <t>BANKNIFTY 50200 PE 14 AUG</t>
  </si>
  <si>
    <t>Profit of Rs.90/-</t>
  </si>
  <si>
    <t>4195-4325</t>
  </si>
  <si>
    <t>4800-5000</t>
  </si>
  <si>
    <t>Loss of Rs.10/-</t>
  </si>
  <si>
    <t>BANKNIFTY 49800 PE 14 AUG</t>
  </si>
  <si>
    <t>Loss of Rs.22.5/-</t>
  </si>
  <si>
    <t>AARVEEDEN</t>
  </si>
  <si>
    <t>PANKIL KALPESHBHAI SHAH</t>
  </si>
  <si>
    <t>KAUSHAL HITESHBHAI PARIKH</t>
  </si>
  <si>
    <t>ALEXANDER</t>
  </si>
  <si>
    <t>ANIL ARORA</t>
  </si>
  <si>
    <t>SMITHA POLINENI</t>
  </si>
  <si>
    <t>ANSALHSG</t>
  </si>
  <si>
    <t>ASHIS</t>
  </si>
  <si>
    <t>SANJAY JAIN</t>
  </si>
  <si>
    <t>SHREE GIRIRAJ SECURITIES PRIVATE LIMITED</t>
  </si>
  <si>
    <t>ANKIT JASHWANTBHAI PATEL</t>
  </si>
  <si>
    <t>QUANTSEYE AI PRIVATE LIMITED</t>
  </si>
  <si>
    <t>MENCHUS FINANCE PRIVATE LIMITED</t>
  </si>
  <si>
    <t>CHANDNIMACH</t>
  </si>
  <si>
    <t>SHAH DIPAK KANAYALAL</t>
  </si>
  <si>
    <t>JIGAM SHASHIKANT GANDHI</t>
  </si>
  <si>
    <t>DDIL</t>
  </si>
  <si>
    <t>YMD FINANCIAL CONSULTANCY PRIVATE LIMITED</t>
  </si>
  <si>
    <t>PRABHU LAL MEENA</t>
  </si>
  <si>
    <t>JAI KUMAR BAID</t>
  </si>
  <si>
    <t>EPIC</t>
  </si>
  <si>
    <t>FAALCON</t>
  </si>
  <si>
    <t>FONE4</t>
  </si>
  <si>
    <t>ANSARI NAMRA FIRDAUS AAMIR ANJUM</t>
  </si>
  <si>
    <t>GLOBALCA</t>
  </si>
  <si>
    <t>CHANDAN CHAURASIYA</t>
  </si>
  <si>
    <t>HARISH</t>
  </si>
  <si>
    <t>MAMTAJAIN</t>
  </si>
  <si>
    <t>HEERAISP</t>
  </si>
  <si>
    <t>VINAY PADMAKAR BHOSEKAR</t>
  </si>
  <si>
    <t>RADHIKA VINAY BHOSEKAR</t>
  </si>
  <si>
    <t>JACKSON</t>
  </si>
  <si>
    <t>AKASH DUTTA</t>
  </si>
  <si>
    <t>BLUESKY INFRA DEVELOPERS PRIVATE LIMITED</t>
  </si>
  <si>
    <t>KAMANWALA</t>
  </si>
  <si>
    <t>SAROJDEVI SATYANARAYAN KABRA</t>
  </si>
  <si>
    <t>MACH</t>
  </si>
  <si>
    <t>MANISH SATYANARAYAN NUWAL</t>
  </si>
  <si>
    <t>SEEMA MANISH NUWAL</t>
  </si>
  <si>
    <t>CHIRAG D BHANUSHALI HUF</t>
  </si>
  <si>
    <t>MARSONS</t>
  </si>
  <si>
    <t>VAB VENTURES LIMITED</t>
  </si>
  <si>
    <t>PREMIER FISCAL SERVICES PRIVATE LIMITED</t>
  </si>
  <si>
    <t>GREAT FAMILY COMMODITIES PRIVATE LIMITED</t>
  </si>
  <si>
    <t>KISHAN GOPAL MOHTA</t>
  </si>
  <si>
    <t>GINNI FINANCE PVT. LTD.</t>
  </si>
  <si>
    <t>MOHAN NAIK RAMAVATH</t>
  </si>
  <si>
    <t>MYSORPETRO</t>
  </si>
  <si>
    <t>VINCENT INDIA LTD</t>
  </si>
  <si>
    <t>H P DHANUKA INVESTMENTS</t>
  </si>
  <si>
    <t>ONTIC</t>
  </si>
  <si>
    <t>PUSHPABEN SURESHKUMAR SHAH</t>
  </si>
  <si>
    <t>SECPL ENGINEERING CONSTRUCTION PRIVATE LIMITED</t>
  </si>
  <si>
    <t>BIPIN BHANUDAS CHARHOLIKAR</t>
  </si>
  <si>
    <t>RAJNISH</t>
  </si>
  <si>
    <t>GAURI NANDAN TRADERS</t>
  </si>
  <si>
    <t>BHUTORIA SUNIL</t>
  </si>
  <si>
    <t>SEIL</t>
  </si>
  <si>
    <t>LGOF GLOBAL OPPORTUNITIES LIMITED</t>
  </si>
  <si>
    <t>LEGENDS GLOBAL OPPORTUNITIES (SINGAPORE) PTE. LTD.</t>
  </si>
  <si>
    <t>AMIGANGA INFRASTRUCTURE LIMITED .</t>
  </si>
  <si>
    <t>SRIND</t>
  </si>
  <si>
    <t>SRUSTEELS</t>
  </si>
  <si>
    <t>RAJESWARI AYYAGARI</t>
  </si>
  <si>
    <t>N L RUNGTA (HUF)</t>
  </si>
  <si>
    <t>SUNRETAIL</t>
  </si>
  <si>
    <t>NEHA SACHIN MANE</t>
  </si>
  <si>
    <t>ROHITBHAI MAHENDRABHAI DESAI</t>
  </si>
  <si>
    <t>IRIS COMPUTERS LIMITED</t>
  </si>
  <si>
    <t>SVJ</t>
  </si>
  <si>
    <t>DHANRAJ SHARADCHANDRA SHAH</t>
  </si>
  <si>
    <t>TIGLOB</t>
  </si>
  <si>
    <t>DEEPINDER SINGH POONIAN</t>
  </si>
  <si>
    <t>TOYAMSL</t>
  </si>
  <si>
    <t>PARAG COMMOSALES</t>
  </si>
  <si>
    <t>TRINITYLEA</t>
  </si>
  <si>
    <t>VISAGAR</t>
  </si>
  <si>
    <t>DEVEN</t>
  </si>
  <si>
    <t>Aarvee Denims &amp; Exports L</t>
  </si>
  <si>
    <t>JAIMIN KAILASH GUPTA</t>
  </si>
  <si>
    <t>SANJEEVKUMAR TAPARIA</t>
  </si>
  <si>
    <t>SUMICKSHA BANSAL</t>
  </si>
  <si>
    <t>PROGNOSIS SECURITIES PVT. LTD</t>
  </si>
  <si>
    <t>ASHAPURMIN</t>
  </si>
  <si>
    <t>Ashapura Minechem Ltd</t>
  </si>
  <si>
    <t>GRIFFIN GROWTH FUND VCC</t>
  </si>
  <si>
    <t>BHANDARI</t>
  </si>
  <si>
    <t>Bhandari Hosiery Exp Ltd</t>
  </si>
  <si>
    <t>CRONY VYAPAR PVT LTD</t>
  </si>
  <si>
    <t>CAPACITE</t>
  </si>
  <si>
    <t>Capacite Infraproject Ltd</t>
  </si>
  <si>
    <t>PARTH INFIN BROKERS PVT LTD</t>
  </si>
  <si>
    <t>DHTL</t>
  </si>
  <si>
    <t>Docmode Health Tech Ltd</t>
  </si>
  <si>
    <t>RAMESH JAIN HUF</t>
  </si>
  <si>
    <t>EPL Limited</t>
  </si>
  <si>
    <t>GATECH</t>
  </si>
  <si>
    <t>GACM Technologies Limited</t>
  </si>
  <si>
    <t>MAKVANA MITESH</t>
  </si>
  <si>
    <t>GRETEX</t>
  </si>
  <si>
    <t>Gretex Industries Ltd.</t>
  </si>
  <si>
    <t>SHIV PARVATI LEASING PRIVATE LIMITED</t>
  </si>
  <si>
    <t>ZETA GLOBAL FUNDS (OEIC) PCC LIMITED - ZETA SERIES A FUND PC</t>
  </si>
  <si>
    <t>GSMFOILS</t>
  </si>
  <si>
    <t>GSM Foils Limited</t>
  </si>
  <si>
    <t>ABHAYADEEP SINGH</t>
  </si>
  <si>
    <t>SANDEEP SINGH</t>
  </si>
  <si>
    <t>KAMOPAINTS</t>
  </si>
  <si>
    <t>Kamdhenu Ventures Limited</t>
  </si>
  <si>
    <t>SKSE SECURITIES LTD</t>
  </si>
  <si>
    <t>COMFORT CAPITAL PRIVATE LIMITED</t>
  </si>
  <si>
    <t>KIRIINDUS</t>
  </si>
  <si>
    <t>Kiri Industries Limited</t>
  </si>
  <si>
    <t>SETU SECURITIES PVT LTD</t>
  </si>
  <si>
    <t>EVERMORE SHARE BROKING PRIVATE LIMITED</t>
  </si>
  <si>
    <t>MAXPOSURE</t>
  </si>
  <si>
    <t>Maxposure Limited</t>
  </si>
  <si>
    <t>SAHASTRAA ADVISORS PRIVATE LIMITED</t>
  </si>
  <si>
    <t>MTNL</t>
  </si>
  <si>
    <t>Maha Tel Nigam Ltd.</t>
  </si>
  <si>
    <t>NDLVENTURE</t>
  </si>
  <si>
    <t>NDL Ventures Limited</t>
  </si>
  <si>
    <t>NIRMAN-RE</t>
  </si>
  <si>
    <t>Nirman Agri Genetics Ltd-</t>
  </si>
  <si>
    <t>KENIL JAYSUKHBHAI THATHAGAR</t>
  </si>
  <si>
    <t>JAYSUKHBHAI  THATHAGAR</t>
  </si>
  <si>
    <t>SHOBHIT JAIN</t>
  </si>
  <si>
    <t>ANKUR AGGARWAL</t>
  </si>
  <si>
    <t>NXST</t>
  </si>
  <si>
    <t>Nexus Select Trust</t>
  </si>
  <si>
    <t>MORGAN STANLEY ASIA (SINGAPORE) PTE. - ODI</t>
  </si>
  <si>
    <t>VANGUARD GROUP</t>
  </si>
  <si>
    <t>PANACEABIO</t>
  </si>
  <si>
    <t>Panacea Biotec Ltd.</t>
  </si>
  <si>
    <t>POKARNA</t>
  </si>
  <si>
    <t>Pokarna Limited</t>
  </si>
  <si>
    <t>PPL</t>
  </si>
  <si>
    <t>Prakash Pipes Limited</t>
  </si>
  <si>
    <t>PRITIKA</t>
  </si>
  <si>
    <t>Pritika Eng Compo Ltd</t>
  </si>
  <si>
    <t>SPRING VENTURES</t>
  </si>
  <si>
    <t>Time Technoplast Limited</t>
  </si>
  <si>
    <t>TRU</t>
  </si>
  <si>
    <t>TruCap Finance Limited</t>
  </si>
  <si>
    <t>UNIVASTU</t>
  </si>
  <si>
    <t>Univastu India Limited</t>
  </si>
  <si>
    <t>VAISHALI</t>
  </si>
  <si>
    <t>Vaishali Pharma Limited</t>
  </si>
  <si>
    <t>FORTUNE GILTS PVT. LTD.</t>
  </si>
  <si>
    <t>VETO</t>
  </si>
  <si>
    <t>Veto Switchgear Cable Ltd</t>
  </si>
  <si>
    <t>ADROIT FINANCIAL SERVICES PVT LTD</t>
  </si>
  <si>
    <t>PRRSAAR COMMODITIES PVT LTD</t>
  </si>
  <si>
    <t>VLINFRA</t>
  </si>
  <si>
    <t>V.L.Infraprojects Limited</t>
  </si>
  <si>
    <t>ASHWIN STOCKS AND INVESTMENT PRIVATE LIMITED</t>
  </si>
  <si>
    <t>ANUJ ASHISH SHAH</t>
  </si>
  <si>
    <t>LTS INVESTMENT FUND LTD</t>
  </si>
  <si>
    <t>DCM</t>
  </si>
  <si>
    <t>DCM  Ltd</t>
  </si>
  <si>
    <t>M. G. SHARES AND STOCKS PVT. LTD.</t>
  </si>
  <si>
    <t>NITU TRADING COMPANY LIMITED</t>
  </si>
  <si>
    <t>NAVIN KUMAR GUPTA</t>
  </si>
  <si>
    <t>JIGNESH AMRUTLAL THOBHANI</t>
  </si>
  <si>
    <t>IITL</t>
  </si>
  <si>
    <t>Industrial Inv Trust Ltd</t>
  </si>
  <si>
    <t>LAND GLOBAL CAPITAL PRIVATE LIMITED</t>
  </si>
  <si>
    <t>MITESH  MAKVANA</t>
  </si>
  <si>
    <t>NEW LEAINA INVESTMENTS LIMITED</t>
  </si>
  <si>
    <t>PRANAV KAILAS BAGAL</t>
  </si>
  <si>
    <t>TARAPUR</t>
  </si>
  <si>
    <t>Tarapur Transformers Ltd</t>
  </si>
  <si>
    <t>SONARHAT PRIVATE LIMITED</t>
  </si>
  <si>
    <t>FORTUNE BROCKING INTERMEDIARY PVT LTD</t>
  </si>
  <si>
    <t>WALPAR</t>
  </si>
  <si>
    <t>Walpar Nutritions Limited</t>
  </si>
  <si>
    <t>SHRI BAJRANGBALI ASHOK CONSTRUCTION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</si>
</sst>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3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7" t="s">
        <v>16</v>
      </c>
      <c r="B9" s="329" t="s">
        <v>17</v>
      </c>
      <c r="C9" s="329" t="s">
        <v>18</v>
      </c>
      <c r="D9" s="329" t="s">
        <v>19</v>
      </c>
      <c r="E9" s="26" t="s">
        <v>20</v>
      </c>
      <c r="F9" s="26" t="s">
        <v>21</v>
      </c>
      <c r="G9" s="324" t="s">
        <v>22</v>
      </c>
      <c r="H9" s="325"/>
      <c r="I9" s="326"/>
      <c r="J9" s="324" t="s">
        <v>23</v>
      </c>
      <c r="K9" s="325"/>
      <c r="L9" s="326"/>
      <c r="M9" s="26"/>
      <c r="N9" s="27"/>
      <c r="O9" s="27"/>
      <c r="P9" s="27"/>
    </row>
    <row r="10" spans="1:16" ht="40.200000000000003">
      <c r="A10" s="328"/>
      <c r="B10" s="330"/>
      <c r="C10" s="330"/>
      <c r="D10" s="330"/>
      <c r="E10" s="28" t="s">
        <v>24</v>
      </c>
      <c r="F10" s="28" t="s">
        <v>24</v>
      </c>
      <c r="G10" s="201" t="s">
        <v>25</v>
      </c>
      <c r="H10" s="201" t="s">
        <v>26</v>
      </c>
      <c r="I10" s="201" t="s">
        <v>27</v>
      </c>
      <c r="J10" s="201" t="s">
        <v>28</v>
      </c>
      <c r="K10" s="201" t="s">
        <v>29</v>
      </c>
      <c r="L10" s="201" t="s">
        <v>30</v>
      </c>
      <c r="M10" s="201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08">
        <v>1</v>
      </c>
      <c r="B11" s="220" t="s">
        <v>34</v>
      </c>
      <c r="C11" s="199" t="s">
        <v>35</v>
      </c>
      <c r="D11" s="211">
        <v>45533</v>
      </c>
      <c r="E11" s="199">
        <v>24174.65</v>
      </c>
      <c r="F11" s="199">
        <v>24175.150000000005</v>
      </c>
      <c r="G11" s="198">
        <v>24121.650000000009</v>
      </c>
      <c r="H11" s="198">
        <v>24068.650000000005</v>
      </c>
      <c r="I11" s="198">
        <v>24015.150000000009</v>
      </c>
      <c r="J11" s="198">
        <v>24228.150000000009</v>
      </c>
      <c r="K11" s="198">
        <v>24281.65</v>
      </c>
      <c r="L11" s="198">
        <v>24334.650000000009</v>
      </c>
      <c r="M11" s="197">
        <v>24228.65</v>
      </c>
      <c r="N11" s="197">
        <v>24122.15</v>
      </c>
      <c r="O11" s="197">
        <v>13441950</v>
      </c>
      <c r="P11" s="200">
        <v>-3.2326686343675762E-2</v>
      </c>
    </row>
    <row r="12" spans="1:16" ht="12.75" customHeight="1">
      <c r="A12" s="208">
        <v>2</v>
      </c>
      <c r="B12" s="220" t="s">
        <v>34</v>
      </c>
      <c r="C12" s="199" t="s">
        <v>36</v>
      </c>
      <c r="D12" s="211">
        <v>45532</v>
      </c>
      <c r="E12" s="199">
        <v>49955.3</v>
      </c>
      <c r="F12" s="199">
        <v>50040.4</v>
      </c>
      <c r="G12" s="198">
        <v>49780.800000000003</v>
      </c>
      <c r="H12" s="198">
        <v>49606.3</v>
      </c>
      <c r="I12" s="198">
        <v>49346.700000000004</v>
      </c>
      <c r="J12" s="198">
        <v>50214.9</v>
      </c>
      <c r="K12" s="198">
        <v>50474.499999999993</v>
      </c>
      <c r="L12" s="198">
        <v>50649</v>
      </c>
      <c r="M12" s="197">
        <v>50300</v>
      </c>
      <c r="N12" s="197">
        <v>49865.9</v>
      </c>
      <c r="O12" s="197">
        <v>3977940</v>
      </c>
      <c r="P12" s="200">
        <v>4.6187590734078139E-2</v>
      </c>
    </row>
    <row r="13" spans="1:16" ht="12.75" customHeight="1">
      <c r="A13" s="208">
        <v>3</v>
      </c>
      <c r="B13" s="220" t="s">
        <v>34</v>
      </c>
      <c r="C13" s="219" t="s">
        <v>37</v>
      </c>
      <c r="D13" s="213">
        <v>45531</v>
      </c>
      <c r="E13" s="212">
        <v>22694.3</v>
      </c>
      <c r="F13" s="212">
        <v>22668.116666666669</v>
      </c>
      <c r="G13" s="214">
        <v>22626.233333333337</v>
      </c>
      <c r="H13" s="214">
        <v>22558.166666666668</v>
      </c>
      <c r="I13" s="214">
        <v>22516.283333333336</v>
      </c>
      <c r="J13" s="214">
        <v>22736.183333333338</v>
      </c>
      <c r="K13" s="214">
        <v>22778.066666666669</v>
      </c>
      <c r="L13" s="214">
        <v>22846.133333333339</v>
      </c>
      <c r="M13" s="215">
        <v>22710</v>
      </c>
      <c r="N13" s="215">
        <v>22600.05</v>
      </c>
      <c r="O13" s="215">
        <v>131575</v>
      </c>
      <c r="P13" s="216">
        <v>1.4847666795217894E-2</v>
      </c>
    </row>
    <row r="14" spans="1:16" ht="12.75" customHeight="1">
      <c r="A14" s="208">
        <v>4</v>
      </c>
      <c r="B14" s="220" t="s">
        <v>34</v>
      </c>
      <c r="C14" s="219" t="s">
        <v>38</v>
      </c>
      <c r="D14" s="213">
        <v>45530</v>
      </c>
      <c r="E14" s="212">
        <v>12543.95</v>
      </c>
      <c r="F14" s="212">
        <v>12548.033333333333</v>
      </c>
      <c r="G14" s="214">
        <v>12488.566666666666</v>
      </c>
      <c r="H14" s="214">
        <v>12433.183333333332</v>
      </c>
      <c r="I14" s="214">
        <v>12373.716666666665</v>
      </c>
      <c r="J14" s="214">
        <v>12603.416666666666</v>
      </c>
      <c r="K14" s="214">
        <v>12662.883333333333</v>
      </c>
      <c r="L14" s="214">
        <v>12718.266666666666</v>
      </c>
      <c r="M14" s="215">
        <v>12607.5</v>
      </c>
      <c r="N14" s="215">
        <v>12492.65</v>
      </c>
      <c r="O14" s="215">
        <v>2338750</v>
      </c>
      <c r="P14" s="216">
        <v>3.4108460614381327E-3</v>
      </c>
    </row>
    <row r="15" spans="1:16" ht="12.75" customHeight="1">
      <c r="A15" s="208">
        <v>5</v>
      </c>
      <c r="B15" s="272" t="s">
        <v>34</v>
      </c>
      <c r="C15" s="212" t="s">
        <v>849</v>
      </c>
      <c r="D15" s="213">
        <v>45534</v>
      </c>
      <c r="E15" s="212">
        <v>71776.800000000003</v>
      </c>
      <c r="F15" s="212">
        <v>71719.46666666666</v>
      </c>
      <c r="G15" s="214">
        <v>71388.93333333332</v>
      </c>
      <c r="H15" s="214">
        <v>71001.066666666666</v>
      </c>
      <c r="I15" s="214">
        <v>70670.533333333326</v>
      </c>
      <c r="J15" s="214">
        <v>72107.333333333314</v>
      </c>
      <c r="K15" s="214">
        <v>72437.866666666669</v>
      </c>
      <c r="L15" s="214">
        <v>72825.733333333308</v>
      </c>
      <c r="M15" s="215">
        <v>72050</v>
      </c>
      <c r="N15" s="215">
        <v>71331.600000000006</v>
      </c>
      <c r="O15" s="215">
        <v>13910</v>
      </c>
      <c r="P15" s="216">
        <v>5.2193645990922848E-2</v>
      </c>
    </row>
    <row r="16" spans="1:16" ht="12.75" customHeight="1">
      <c r="A16" s="208">
        <v>6</v>
      </c>
      <c r="B16" s="220" t="s">
        <v>837</v>
      </c>
      <c r="C16" s="217" t="s">
        <v>39</v>
      </c>
      <c r="D16" s="213">
        <v>45533</v>
      </c>
      <c r="E16" s="212">
        <v>599.54999999999995</v>
      </c>
      <c r="F16" s="212">
        <v>606.38333333333333</v>
      </c>
      <c r="G16" s="214">
        <v>586.56666666666661</v>
      </c>
      <c r="H16" s="214">
        <v>573.58333333333326</v>
      </c>
      <c r="I16" s="214">
        <v>553.76666666666654</v>
      </c>
      <c r="J16" s="214">
        <v>619.36666666666667</v>
      </c>
      <c r="K16" s="214">
        <v>639.18333333333351</v>
      </c>
      <c r="L16" s="214">
        <v>652.16666666666674</v>
      </c>
      <c r="M16" s="215">
        <v>626.20000000000005</v>
      </c>
      <c r="N16" s="215">
        <v>593.4</v>
      </c>
      <c r="O16" s="215">
        <v>17290000</v>
      </c>
      <c r="P16" s="216">
        <v>-0.13868685862309454</v>
      </c>
    </row>
    <row r="17" spans="1:16" ht="12.75" customHeight="1">
      <c r="A17" s="208">
        <v>7</v>
      </c>
      <c r="B17" s="220" t="s">
        <v>40</v>
      </c>
      <c r="C17" s="217" t="s">
        <v>41</v>
      </c>
      <c r="D17" s="213">
        <v>45533</v>
      </c>
      <c r="E17" s="212">
        <v>7767.5</v>
      </c>
      <c r="F17" s="212">
        <v>7682.6833333333343</v>
      </c>
      <c r="G17" s="214">
        <v>7549.4166666666688</v>
      </c>
      <c r="H17" s="214">
        <v>7331.3333333333348</v>
      </c>
      <c r="I17" s="214">
        <v>7198.0666666666693</v>
      </c>
      <c r="J17" s="214">
        <v>7900.7666666666682</v>
      </c>
      <c r="K17" s="214">
        <v>8034.0333333333347</v>
      </c>
      <c r="L17" s="214">
        <v>8252.1166666666686</v>
      </c>
      <c r="M17" s="215">
        <v>7815.95</v>
      </c>
      <c r="N17" s="215">
        <v>7464.6</v>
      </c>
      <c r="O17" s="215">
        <v>1855375</v>
      </c>
      <c r="P17" s="216">
        <v>-4.7976396639086649E-2</v>
      </c>
    </row>
    <row r="18" spans="1:16" ht="12.75" customHeight="1">
      <c r="A18" s="208">
        <v>8</v>
      </c>
      <c r="B18" s="220" t="s">
        <v>42</v>
      </c>
      <c r="C18" s="218" t="s">
        <v>43</v>
      </c>
      <c r="D18" s="213">
        <v>45533</v>
      </c>
      <c r="E18" s="212">
        <v>27077</v>
      </c>
      <c r="F18" s="212">
        <v>27188.916666666668</v>
      </c>
      <c r="G18" s="214">
        <v>26888.083333333336</v>
      </c>
      <c r="H18" s="214">
        <v>26699.166666666668</v>
      </c>
      <c r="I18" s="214">
        <v>26398.333333333336</v>
      </c>
      <c r="J18" s="214">
        <v>27377.833333333336</v>
      </c>
      <c r="K18" s="214">
        <v>27678.666666666672</v>
      </c>
      <c r="L18" s="214">
        <v>27867.583333333336</v>
      </c>
      <c r="M18" s="215">
        <v>27489.75</v>
      </c>
      <c r="N18" s="215">
        <v>27000</v>
      </c>
      <c r="O18" s="215">
        <v>148980</v>
      </c>
      <c r="P18" s="216">
        <v>-1.5724101479915435E-2</v>
      </c>
    </row>
    <row r="19" spans="1:16" ht="12.75" customHeight="1">
      <c r="A19" s="208">
        <v>9</v>
      </c>
      <c r="B19" s="220" t="s">
        <v>66</v>
      </c>
      <c r="C19" s="215" t="s">
        <v>44</v>
      </c>
      <c r="D19" s="213">
        <v>45533</v>
      </c>
      <c r="E19" s="212">
        <v>204.38</v>
      </c>
      <c r="F19" s="212">
        <v>205.95333333333335</v>
      </c>
      <c r="G19" s="214">
        <v>201.4266666666667</v>
      </c>
      <c r="H19" s="214">
        <v>198.47333333333336</v>
      </c>
      <c r="I19" s="214">
        <v>193.94666666666672</v>
      </c>
      <c r="J19" s="214">
        <v>208.90666666666669</v>
      </c>
      <c r="K19" s="214">
        <v>213.43333333333334</v>
      </c>
      <c r="L19" s="214">
        <v>216.38666666666668</v>
      </c>
      <c r="M19" s="215">
        <v>210.48</v>
      </c>
      <c r="N19" s="215">
        <v>203</v>
      </c>
      <c r="O19" s="215">
        <v>79066800</v>
      </c>
      <c r="P19" s="216">
        <v>-1.1477180664326223E-2</v>
      </c>
    </row>
    <row r="20" spans="1:16" ht="12.75" customHeight="1">
      <c r="A20" s="208">
        <v>10</v>
      </c>
      <c r="B20" s="220" t="s">
        <v>45</v>
      </c>
      <c r="C20" s="212" t="s">
        <v>46</v>
      </c>
      <c r="D20" s="213">
        <v>45533</v>
      </c>
      <c r="E20" s="212">
        <v>312.95</v>
      </c>
      <c r="F20" s="212">
        <v>313.34999999999997</v>
      </c>
      <c r="G20" s="214">
        <v>309.84999999999991</v>
      </c>
      <c r="H20" s="214">
        <v>306.74999999999994</v>
      </c>
      <c r="I20" s="214">
        <v>303.24999999999989</v>
      </c>
      <c r="J20" s="214">
        <v>316.44999999999993</v>
      </c>
      <c r="K20" s="214">
        <v>319.95000000000005</v>
      </c>
      <c r="L20" s="214">
        <v>323.04999999999995</v>
      </c>
      <c r="M20" s="215">
        <v>316.85000000000002</v>
      </c>
      <c r="N20" s="215">
        <v>310.25</v>
      </c>
      <c r="O20" s="215">
        <v>48705800</v>
      </c>
      <c r="P20" s="216">
        <v>-5.1513542219861919E-3</v>
      </c>
    </row>
    <row r="21" spans="1:16" ht="12.75" customHeight="1">
      <c r="A21" s="208">
        <v>11</v>
      </c>
      <c r="B21" s="220" t="s">
        <v>47</v>
      </c>
      <c r="C21" s="212" t="s">
        <v>48</v>
      </c>
      <c r="D21" s="213">
        <v>45533</v>
      </c>
      <c r="E21" s="212">
        <v>2283.5</v>
      </c>
      <c r="F21" s="212">
        <v>2292.2333333333336</v>
      </c>
      <c r="G21" s="214">
        <v>2259.666666666667</v>
      </c>
      <c r="H21" s="214">
        <v>2235.8333333333335</v>
      </c>
      <c r="I21" s="214">
        <v>2203.2666666666669</v>
      </c>
      <c r="J21" s="214">
        <v>2316.0666666666671</v>
      </c>
      <c r="K21" s="214">
        <v>2348.6333333333337</v>
      </c>
      <c r="L21" s="214">
        <v>2372.4666666666672</v>
      </c>
      <c r="M21" s="215">
        <v>2324.8000000000002</v>
      </c>
      <c r="N21" s="215">
        <v>2268.4</v>
      </c>
      <c r="O21" s="215">
        <v>5160000</v>
      </c>
      <c r="P21" s="216">
        <v>-1.8570102135561746E-3</v>
      </c>
    </row>
    <row r="22" spans="1:16" ht="12.75" customHeight="1">
      <c r="A22" s="208">
        <v>12</v>
      </c>
      <c r="B22" s="220" t="s">
        <v>114</v>
      </c>
      <c r="C22" s="212" t="s">
        <v>49</v>
      </c>
      <c r="D22" s="213">
        <v>45533</v>
      </c>
      <c r="E22" s="212">
        <v>3041.2</v>
      </c>
      <c r="F22" s="212">
        <v>3055.1</v>
      </c>
      <c r="G22" s="214">
        <v>3017.85</v>
      </c>
      <c r="H22" s="214">
        <v>2994.5</v>
      </c>
      <c r="I22" s="214">
        <v>2957.25</v>
      </c>
      <c r="J22" s="214">
        <v>3078.45</v>
      </c>
      <c r="K22" s="214">
        <v>3115.7</v>
      </c>
      <c r="L22" s="214">
        <v>3139.0499999999997</v>
      </c>
      <c r="M22" s="215">
        <v>3092.35</v>
      </c>
      <c r="N22" s="215">
        <v>3031.75</v>
      </c>
      <c r="O22" s="215">
        <v>21758400</v>
      </c>
      <c r="P22" s="216">
        <v>2.0845355891170633E-2</v>
      </c>
    </row>
    <row r="23" spans="1:16" ht="12.75" customHeight="1">
      <c r="A23" s="208">
        <v>13</v>
      </c>
      <c r="B23" s="220" t="s">
        <v>114</v>
      </c>
      <c r="C23" s="212" t="s">
        <v>50</v>
      </c>
      <c r="D23" s="213">
        <v>45533</v>
      </c>
      <c r="E23" s="212">
        <v>1462.65</v>
      </c>
      <c r="F23" s="212">
        <v>1469.5666666666668</v>
      </c>
      <c r="G23" s="214">
        <v>1446.4333333333336</v>
      </c>
      <c r="H23" s="214">
        <v>1430.2166666666667</v>
      </c>
      <c r="I23" s="214">
        <v>1407.0833333333335</v>
      </c>
      <c r="J23" s="214">
        <v>1485.7833333333338</v>
      </c>
      <c r="K23" s="214">
        <v>1508.916666666667</v>
      </c>
      <c r="L23" s="214">
        <v>1525.1333333333339</v>
      </c>
      <c r="M23" s="215">
        <v>1492.7</v>
      </c>
      <c r="N23" s="215">
        <v>1453.35</v>
      </c>
      <c r="O23" s="215">
        <v>29706000</v>
      </c>
      <c r="P23" s="216">
        <v>-1.4974666419078441E-2</v>
      </c>
    </row>
    <row r="24" spans="1:16" ht="12.75" customHeight="1">
      <c r="A24" s="208">
        <v>14</v>
      </c>
      <c r="B24" s="220" t="s">
        <v>42</v>
      </c>
      <c r="C24" s="212" t="s">
        <v>51</v>
      </c>
      <c r="D24" s="213">
        <v>45533</v>
      </c>
      <c r="E24" s="212">
        <v>5685.75</v>
      </c>
      <c r="F24" s="212">
        <v>5727.55</v>
      </c>
      <c r="G24" s="214">
        <v>5630.75</v>
      </c>
      <c r="H24" s="214">
        <v>5575.75</v>
      </c>
      <c r="I24" s="214">
        <v>5478.95</v>
      </c>
      <c r="J24" s="214">
        <v>5782.55</v>
      </c>
      <c r="K24" s="214">
        <v>5879.3500000000013</v>
      </c>
      <c r="L24" s="214">
        <v>5934.35</v>
      </c>
      <c r="M24" s="215">
        <v>5824.35</v>
      </c>
      <c r="N24" s="215">
        <v>5672.55</v>
      </c>
      <c r="O24" s="215">
        <v>2058400</v>
      </c>
      <c r="P24" s="216">
        <v>-1.5355178187036593E-2</v>
      </c>
    </row>
    <row r="25" spans="1:16" ht="12.75" customHeight="1">
      <c r="A25" s="208">
        <v>15</v>
      </c>
      <c r="B25" s="220" t="s">
        <v>47</v>
      </c>
      <c r="C25" s="212" t="s">
        <v>52</v>
      </c>
      <c r="D25" s="213">
        <v>45533</v>
      </c>
      <c r="E25" s="212">
        <v>624</v>
      </c>
      <c r="F25" s="212">
        <v>623.81666666666672</v>
      </c>
      <c r="G25" s="214">
        <v>618.23333333333346</v>
      </c>
      <c r="H25" s="214">
        <v>612.4666666666667</v>
      </c>
      <c r="I25" s="214">
        <v>606.88333333333344</v>
      </c>
      <c r="J25" s="214">
        <v>629.58333333333348</v>
      </c>
      <c r="K25" s="214">
        <v>635.16666666666674</v>
      </c>
      <c r="L25" s="214">
        <v>640.93333333333351</v>
      </c>
      <c r="M25" s="215">
        <v>629.4</v>
      </c>
      <c r="N25" s="215">
        <v>618.04999999999995</v>
      </c>
      <c r="O25" s="215">
        <v>32545800</v>
      </c>
      <c r="P25" s="216">
        <v>-2.6201836886670161E-3</v>
      </c>
    </row>
    <row r="26" spans="1:16" ht="12.75" customHeight="1">
      <c r="A26" s="208">
        <v>16</v>
      </c>
      <c r="B26" s="220" t="s">
        <v>42</v>
      </c>
      <c r="C26" s="212" t="s">
        <v>53</v>
      </c>
      <c r="D26" s="213">
        <v>45533</v>
      </c>
      <c r="E26" s="212">
        <v>6515.6</v>
      </c>
      <c r="F26" s="212">
        <v>6621.1166666666659</v>
      </c>
      <c r="G26" s="214">
        <v>6363.7833333333319</v>
      </c>
      <c r="H26" s="214">
        <v>6211.9666666666662</v>
      </c>
      <c r="I26" s="214">
        <v>5954.6333333333323</v>
      </c>
      <c r="J26" s="214">
        <v>6772.9333333333316</v>
      </c>
      <c r="K26" s="214">
        <v>7030.2666666666655</v>
      </c>
      <c r="L26" s="214">
        <v>7182.0833333333312</v>
      </c>
      <c r="M26" s="215">
        <v>6878.45</v>
      </c>
      <c r="N26" s="215">
        <v>6469.3</v>
      </c>
      <c r="O26" s="215">
        <v>1721750</v>
      </c>
      <c r="P26" s="216">
        <v>0.13525096843319873</v>
      </c>
    </row>
    <row r="27" spans="1:16" ht="12.75" customHeight="1">
      <c r="A27" s="208">
        <v>17</v>
      </c>
      <c r="B27" s="220" t="s">
        <v>54</v>
      </c>
      <c r="C27" s="212" t="s">
        <v>55</v>
      </c>
      <c r="D27" s="213">
        <v>45533</v>
      </c>
      <c r="E27" s="212">
        <v>480.3</v>
      </c>
      <c r="F27" s="212">
        <v>480.83333333333331</v>
      </c>
      <c r="G27" s="214">
        <v>476.31666666666661</v>
      </c>
      <c r="H27" s="214">
        <v>472.33333333333331</v>
      </c>
      <c r="I27" s="214">
        <v>467.81666666666661</v>
      </c>
      <c r="J27" s="214">
        <v>484.81666666666661</v>
      </c>
      <c r="K27" s="214">
        <v>489.33333333333337</v>
      </c>
      <c r="L27" s="214">
        <v>493.31666666666661</v>
      </c>
      <c r="M27" s="215">
        <v>485.35</v>
      </c>
      <c r="N27" s="215">
        <v>476.85</v>
      </c>
      <c r="O27" s="215">
        <v>15971500</v>
      </c>
      <c r="P27" s="216">
        <v>-4.0284108979115867E-3</v>
      </c>
    </row>
    <row r="28" spans="1:16" ht="12.75" customHeight="1">
      <c r="A28" s="208">
        <v>18</v>
      </c>
      <c r="B28" s="220" t="s">
        <v>54</v>
      </c>
      <c r="C28" s="212" t="s">
        <v>56</v>
      </c>
      <c r="D28" s="213">
        <v>45533</v>
      </c>
      <c r="E28" s="212">
        <v>247.2</v>
      </c>
      <c r="F28" s="212">
        <v>248.86666666666667</v>
      </c>
      <c r="G28" s="214">
        <v>244.73333333333335</v>
      </c>
      <c r="H28" s="214">
        <v>242.26666666666668</v>
      </c>
      <c r="I28" s="214">
        <v>238.13333333333335</v>
      </c>
      <c r="J28" s="214">
        <v>251.33333333333334</v>
      </c>
      <c r="K28" s="214">
        <v>255.46666666666667</v>
      </c>
      <c r="L28" s="214">
        <v>257.93333333333334</v>
      </c>
      <c r="M28" s="215">
        <v>253</v>
      </c>
      <c r="N28" s="215">
        <v>246.4</v>
      </c>
      <c r="O28" s="215">
        <v>55910000</v>
      </c>
      <c r="P28" s="216">
        <v>7.2966399423475365E-3</v>
      </c>
    </row>
    <row r="29" spans="1:16" ht="12.75" customHeight="1">
      <c r="A29" s="208">
        <v>19</v>
      </c>
      <c r="B29" s="220" t="s">
        <v>57</v>
      </c>
      <c r="C29" s="212" t="s">
        <v>58</v>
      </c>
      <c r="D29" s="213">
        <v>45533</v>
      </c>
      <c r="E29" s="212">
        <v>3033.75</v>
      </c>
      <c r="F29" s="212">
        <v>3025.5</v>
      </c>
      <c r="G29" s="214">
        <v>3013.7</v>
      </c>
      <c r="H29" s="214">
        <v>2993.6499999999996</v>
      </c>
      <c r="I29" s="214">
        <v>2981.8499999999995</v>
      </c>
      <c r="J29" s="214">
        <v>3045.55</v>
      </c>
      <c r="K29" s="214">
        <v>3057.3500000000004</v>
      </c>
      <c r="L29" s="214">
        <v>3077.4000000000005</v>
      </c>
      <c r="M29" s="215">
        <v>3037.3</v>
      </c>
      <c r="N29" s="215">
        <v>3005.45</v>
      </c>
      <c r="O29" s="215">
        <v>10869200</v>
      </c>
      <c r="P29" s="216">
        <v>-8.7911286204129281E-3</v>
      </c>
    </row>
    <row r="30" spans="1:16" ht="12.75" customHeight="1">
      <c r="A30" s="208">
        <v>20</v>
      </c>
      <c r="B30" s="220" t="s">
        <v>40</v>
      </c>
      <c r="C30" s="217" t="s">
        <v>59</v>
      </c>
      <c r="D30" s="213">
        <v>45533</v>
      </c>
      <c r="E30" s="212">
        <v>1868.2</v>
      </c>
      <c r="F30" s="212">
        <v>1883.4000000000003</v>
      </c>
      <c r="G30" s="214">
        <v>1847.4000000000005</v>
      </c>
      <c r="H30" s="214">
        <v>1826.6000000000001</v>
      </c>
      <c r="I30" s="214">
        <v>1790.6000000000004</v>
      </c>
      <c r="J30" s="214">
        <v>1904.2000000000007</v>
      </c>
      <c r="K30" s="214">
        <v>1940.2000000000003</v>
      </c>
      <c r="L30" s="214">
        <v>1961.0000000000009</v>
      </c>
      <c r="M30" s="215">
        <v>1919.4</v>
      </c>
      <c r="N30" s="215">
        <v>1862.6</v>
      </c>
      <c r="O30" s="215">
        <v>4644752</v>
      </c>
      <c r="P30" s="216">
        <v>4.6469323631552838E-2</v>
      </c>
    </row>
    <row r="31" spans="1:16" ht="12.75" customHeight="1">
      <c r="A31" s="208">
        <v>21</v>
      </c>
      <c r="B31" s="220" t="s">
        <v>837</v>
      </c>
      <c r="C31" s="212" t="s">
        <v>60</v>
      </c>
      <c r="D31" s="213">
        <v>45533</v>
      </c>
      <c r="E31" s="212">
        <v>7720.6</v>
      </c>
      <c r="F31" s="212">
        <v>7717.3</v>
      </c>
      <c r="G31" s="214">
        <v>7618.3</v>
      </c>
      <c r="H31" s="214">
        <v>7516</v>
      </c>
      <c r="I31" s="214">
        <v>7417</v>
      </c>
      <c r="J31" s="214">
        <v>7819.6</v>
      </c>
      <c r="K31" s="214">
        <v>7918.6</v>
      </c>
      <c r="L31" s="214">
        <v>8020.9000000000005</v>
      </c>
      <c r="M31" s="215">
        <v>7816.3</v>
      </c>
      <c r="N31" s="215">
        <v>7615</v>
      </c>
      <c r="O31" s="215">
        <v>854300</v>
      </c>
      <c r="P31" s="216">
        <v>1.4728590093835373E-2</v>
      </c>
    </row>
    <row r="32" spans="1:16" ht="12.75" customHeight="1">
      <c r="A32" s="208">
        <v>22</v>
      </c>
      <c r="B32" s="220" t="s">
        <v>61</v>
      </c>
      <c r="C32" s="212" t="s">
        <v>62</v>
      </c>
      <c r="D32" s="213">
        <v>45533</v>
      </c>
      <c r="E32" s="212">
        <v>604.4</v>
      </c>
      <c r="F32" s="212">
        <v>607.65</v>
      </c>
      <c r="G32" s="214">
        <v>598.65</v>
      </c>
      <c r="H32" s="214">
        <v>592.9</v>
      </c>
      <c r="I32" s="214">
        <v>583.9</v>
      </c>
      <c r="J32" s="214">
        <v>613.4</v>
      </c>
      <c r="K32" s="214">
        <v>622.4</v>
      </c>
      <c r="L32" s="214">
        <v>628.15</v>
      </c>
      <c r="M32" s="215">
        <v>616.65</v>
      </c>
      <c r="N32" s="215">
        <v>601.9</v>
      </c>
      <c r="O32" s="215">
        <v>26349000</v>
      </c>
      <c r="P32" s="216">
        <v>4.418641515415709E-2</v>
      </c>
    </row>
    <row r="33" spans="1:16" ht="12.75" customHeight="1">
      <c r="A33" s="208">
        <v>23</v>
      </c>
      <c r="B33" s="220" t="s">
        <v>42</v>
      </c>
      <c r="C33" s="212" t="s">
        <v>63</v>
      </c>
      <c r="D33" s="213">
        <v>45533</v>
      </c>
      <c r="E33" s="212">
        <v>1519.75</v>
      </c>
      <c r="F33" s="212">
        <v>1508.2</v>
      </c>
      <c r="G33" s="214">
        <v>1490.8000000000002</v>
      </c>
      <c r="H33" s="214">
        <v>1461.8500000000001</v>
      </c>
      <c r="I33" s="214">
        <v>1444.4500000000003</v>
      </c>
      <c r="J33" s="214">
        <v>1537.15</v>
      </c>
      <c r="K33" s="214">
        <v>1554.5500000000002</v>
      </c>
      <c r="L33" s="214">
        <v>1583.5</v>
      </c>
      <c r="M33" s="215">
        <v>1525.6</v>
      </c>
      <c r="N33" s="215">
        <v>1479.25</v>
      </c>
      <c r="O33" s="215">
        <v>11714450</v>
      </c>
      <c r="P33" s="216">
        <v>-4.9236675296848498E-2</v>
      </c>
    </row>
    <row r="34" spans="1:16" ht="12.75" customHeight="1">
      <c r="A34" s="208">
        <v>24</v>
      </c>
      <c r="B34" s="220" t="s">
        <v>61</v>
      </c>
      <c r="C34" s="212" t="s">
        <v>64</v>
      </c>
      <c r="D34" s="213">
        <v>45533</v>
      </c>
      <c r="E34" s="212">
        <v>1156.95</v>
      </c>
      <c r="F34" s="212">
        <v>1156.6666666666667</v>
      </c>
      <c r="G34" s="214">
        <v>1152.3333333333335</v>
      </c>
      <c r="H34" s="214">
        <v>1147.7166666666667</v>
      </c>
      <c r="I34" s="214">
        <v>1143.3833333333334</v>
      </c>
      <c r="J34" s="214">
        <v>1161.2833333333335</v>
      </c>
      <c r="K34" s="214">
        <v>1165.616666666667</v>
      </c>
      <c r="L34" s="214">
        <v>1170.2333333333336</v>
      </c>
      <c r="M34" s="215">
        <v>1161</v>
      </c>
      <c r="N34" s="215">
        <v>1152.05</v>
      </c>
      <c r="O34" s="215">
        <v>59344375</v>
      </c>
      <c r="P34" s="216">
        <v>2.7430315096952908E-2</v>
      </c>
    </row>
    <row r="35" spans="1:16" ht="12.75" customHeight="1">
      <c r="A35" s="208">
        <v>25</v>
      </c>
      <c r="B35" s="220" t="s">
        <v>54</v>
      </c>
      <c r="C35" s="212" t="s">
        <v>65</v>
      </c>
      <c r="D35" s="213">
        <v>45533</v>
      </c>
      <c r="E35" s="212">
        <v>9753.1</v>
      </c>
      <c r="F35" s="212">
        <v>9750.3666666666668</v>
      </c>
      <c r="G35" s="214">
        <v>9690.7333333333336</v>
      </c>
      <c r="H35" s="214">
        <v>9628.3666666666668</v>
      </c>
      <c r="I35" s="214">
        <v>9568.7333333333336</v>
      </c>
      <c r="J35" s="214">
        <v>9812.7333333333336</v>
      </c>
      <c r="K35" s="214">
        <v>9872.3666666666686</v>
      </c>
      <c r="L35" s="214">
        <v>9934.7333333333336</v>
      </c>
      <c r="M35" s="215">
        <v>9810</v>
      </c>
      <c r="N35" s="215">
        <v>9688</v>
      </c>
      <c r="O35" s="215">
        <v>1374300</v>
      </c>
      <c r="P35" s="216">
        <v>-5.5356561380657766E-3</v>
      </c>
    </row>
    <row r="36" spans="1:16" ht="12.75" customHeight="1">
      <c r="A36" s="208">
        <v>26</v>
      </c>
      <c r="B36" s="220" t="s">
        <v>66</v>
      </c>
      <c r="C36" s="212" t="s">
        <v>67</v>
      </c>
      <c r="D36" s="213">
        <v>45533</v>
      </c>
      <c r="E36" s="212">
        <v>1531.75</v>
      </c>
      <c r="F36" s="212">
        <v>1537.2666666666667</v>
      </c>
      <c r="G36" s="214">
        <v>1522.8833333333332</v>
      </c>
      <c r="H36" s="214">
        <v>1514.0166666666667</v>
      </c>
      <c r="I36" s="214">
        <v>1499.6333333333332</v>
      </c>
      <c r="J36" s="214">
        <v>1546.1333333333332</v>
      </c>
      <c r="K36" s="214">
        <v>1560.5166666666669</v>
      </c>
      <c r="L36" s="214">
        <v>1569.3833333333332</v>
      </c>
      <c r="M36" s="215">
        <v>1551.65</v>
      </c>
      <c r="N36" s="215">
        <v>1528.4</v>
      </c>
      <c r="O36" s="215">
        <v>13194000</v>
      </c>
      <c r="P36" s="216">
        <v>1.4041212857197069E-3</v>
      </c>
    </row>
    <row r="37" spans="1:16" ht="12.75" customHeight="1">
      <c r="A37" s="208">
        <v>27</v>
      </c>
      <c r="B37" s="220" t="s">
        <v>66</v>
      </c>
      <c r="C37" s="212" t="s">
        <v>68</v>
      </c>
      <c r="D37" s="213">
        <v>45533</v>
      </c>
      <c r="E37" s="212">
        <v>6474.1</v>
      </c>
      <c r="F37" s="212">
        <v>6473.9333333333334</v>
      </c>
      <c r="G37" s="214">
        <v>6447.8666666666668</v>
      </c>
      <c r="H37" s="214">
        <v>6421.6333333333332</v>
      </c>
      <c r="I37" s="214">
        <v>6395.5666666666666</v>
      </c>
      <c r="J37" s="214">
        <v>6500.166666666667</v>
      </c>
      <c r="K37" s="214">
        <v>6526.2333333333345</v>
      </c>
      <c r="L37" s="214">
        <v>6552.4666666666672</v>
      </c>
      <c r="M37" s="215">
        <v>6500</v>
      </c>
      <c r="N37" s="215">
        <v>6447.7</v>
      </c>
      <c r="O37" s="215">
        <v>10507875</v>
      </c>
      <c r="P37" s="216">
        <v>1.076135051943055E-2</v>
      </c>
    </row>
    <row r="38" spans="1:16" ht="12.75" customHeight="1">
      <c r="A38" s="208">
        <v>28</v>
      </c>
      <c r="B38" s="220" t="s">
        <v>54</v>
      </c>
      <c r="C38" s="218" t="s">
        <v>69</v>
      </c>
      <c r="D38" s="213">
        <v>45533</v>
      </c>
      <c r="E38" s="212">
        <v>2787.4</v>
      </c>
      <c r="F38" s="212">
        <v>2784.9833333333336</v>
      </c>
      <c r="G38" s="214">
        <v>2762.916666666667</v>
      </c>
      <c r="H38" s="214">
        <v>2738.4333333333334</v>
      </c>
      <c r="I38" s="214">
        <v>2716.3666666666668</v>
      </c>
      <c r="J38" s="214">
        <v>2809.4666666666672</v>
      </c>
      <c r="K38" s="214">
        <v>2831.5333333333338</v>
      </c>
      <c r="L38" s="214">
        <v>2856.0166666666673</v>
      </c>
      <c r="M38" s="215">
        <v>2807.05</v>
      </c>
      <c r="N38" s="215">
        <v>2760.5</v>
      </c>
      <c r="O38" s="215">
        <v>2142300</v>
      </c>
      <c r="P38" s="216">
        <v>-4.0446304044630408E-3</v>
      </c>
    </row>
    <row r="39" spans="1:16" ht="12.75" customHeight="1">
      <c r="A39" s="208">
        <v>29</v>
      </c>
      <c r="B39" s="220" t="s">
        <v>57</v>
      </c>
      <c r="C39" s="212" t="s">
        <v>70</v>
      </c>
      <c r="D39" s="213">
        <v>45533</v>
      </c>
      <c r="E39" s="212">
        <v>502.2</v>
      </c>
      <c r="F39" s="212">
        <v>508.36666666666662</v>
      </c>
      <c r="G39" s="214">
        <v>494.83333333333326</v>
      </c>
      <c r="H39" s="214">
        <v>487.46666666666664</v>
      </c>
      <c r="I39" s="214">
        <v>473.93333333333328</v>
      </c>
      <c r="J39" s="214">
        <v>515.73333333333323</v>
      </c>
      <c r="K39" s="214">
        <v>529.26666666666665</v>
      </c>
      <c r="L39" s="214">
        <v>536.63333333333321</v>
      </c>
      <c r="M39" s="215">
        <v>521.9</v>
      </c>
      <c r="N39" s="215">
        <v>501</v>
      </c>
      <c r="O39" s="215">
        <v>8123200</v>
      </c>
      <c r="P39" s="216">
        <v>3.0235389610389612E-2</v>
      </c>
    </row>
    <row r="40" spans="1:16" ht="12.75" customHeight="1">
      <c r="A40" s="208">
        <v>30</v>
      </c>
      <c r="B40" s="220" t="s">
        <v>61</v>
      </c>
      <c r="C40" s="212" t="s">
        <v>71</v>
      </c>
      <c r="D40" s="213">
        <v>45533</v>
      </c>
      <c r="E40" s="212">
        <v>191.04</v>
      </c>
      <c r="F40" s="212">
        <v>191.26333333333332</v>
      </c>
      <c r="G40" s="214">
        <v>188.77666666666664</v>
      </c>
      <c r="H40" s="214">
        <v>186.51333333333332</v>
      </c>
      <c r="I40" s="214">
        <v>184.02666666666664</v>
      </c>
      <c r="J40" s="214">
        <v>193.52666666666664</v>
      </c>
      <c r="K40" s="214">
        <v>196.01333333333332</v>
      </c>
      <c r="L40" s="214">
        <v>198.27666666666664</v>
      </c>
      <c r="M40" s="215">
        <v>193.75</v>
      </c>
      <c r="N40" s="215">
        <v>189</v>
      </c>
      <c r="O40" s="215">
        <v>103633600</v>
      </c>
      <c r="P40" s="216">
        <v>-2.095016400380912E-2</v>
      </c>
    </row>
    <row r="41" spans="1:16" ht="12.75" customHeight="1">
      <c r="A41" s="208">
        <v>31</v>
      </c>
      <c r="B41" s="220" t="s">
        <v>61</v>
      </c>
      <c r="C41" s="212" t="s">
        <v>72</v>
      </c>
      <c r="D41" s="213">
        <v>45533</v>
      </c>
      <c r="E41" s="212">
        <v>240.4</v>
      </c>
      <c r="F41" s="212">
        <v>241.31666666666669</v>
      </c>
      <c r="G41" s="214">
        <v>238.38333333333338</v>
      </c>
      <c r="H41" s="214">
        <v>236.3666666666667</v>
      </c>
      <c r="I41" s="214">
        <v>233.43333333333339</v>
      </c>
      <c r="J41" s="214">
        <v>243.33333333333337</v>
      </c>
      <c r="K41" s="214">
        <v>246.26666666666671</v>
      </c>
      <c r="L41" s="214">
        <v>248.28333333333336</v>
      </c>
      <c r="M41" s="215">
        <v>244.25</v>
      </c>
      <c r="N41" s="215">
        <v>239.3</v>
      </c>
      <c r="O41" s="215">
        <v>187925400</v>
      </c>
      <c r="P41" s="216">
        <v>5.2100445904717206E-3</v>
      </c>
    </row>
    <row r="42" spans="1:16" ht="12.75" customHeight="1">
      <c r="A42" s="208">
        <v>32</v>
      </c>
      <c r="B42" s="220" t="s">
        <v>57</v>
      </c>
      <c r="C42" s="212" t="s">
        <v>73</v>
      </c>
      <c r="D42" s="213">
        <v>45533</v>
      </c>
      <c r="E42" s="212">
        <v>1379.3</v>
      </c>
      <c r="F42" s="212">
        <v>1383.1333333333332</v>
      </c>
      <c r="G42" s="214">
        <v>1369.9166666666665</v>
      </c>
      <c r="H42" s="214">
        <v>1360.5333333333333</v>
      </c>
      <c r="I42" s="214">
        <v>1347.3166666666666</v>
      </c>
      <c r="J42" s="214">
        <v>1392.5166666666664</v>
      </c>
      <c r="K42" s="214">
        <v>1405.7333333333331</v>
      </c>
      <c r="L42" s="214">
        <v>1415.1166666666663</v>
      </c>
      <c r="M42" s="215">
        <v>1396.35</v>
      </c>
      <c r="N42" s="215">
        <v>1373.75</v>
      </c>
      <c r="O42" s="215">
        <v>4155375</v>
      </c>
      <c r="P42" s="216">
        <v>-1.4418311255294223E-3</v>
      </c>
    </row>
    <row r="43" spans="1:16" ht="12.75" customHeight="1">
      <c r="A43" s="208">
        <v>33</v>
      </c>
      <c r="B43" s="220" t="s">
        <v>40</v>
      </c>
      <c r="C43" s="212" t="s">
        <v>74</v>
      </c>
      <c r="D43" s="213">
        <v>45533</v>
      </c>
      <c r="E43" s="212">
        <v>294.64999999999998</v>
      </c>
      <c r="F43" s="212">
        <v>294.55</v>
      </c>
      <c r="G43" s="214">
        <v>291.45000000000005</v>
      </c>
      <c r="H43" s="214">
        <v>288.25000000000006</v>
      </c>
      <c r="I43" s="214">
        <v>285.15000000000009</v>
      </c>
      <c r="J43" s="214">
        <v>297.75</v>
      </c>
      <c r="K43" s="214">
        <v>300.85000000000002</v>
      </c>
      <c r="L43" s="214">
        <v>304.04999999999995</v>
      </c>
      <c r="M43" s="215">
        <v>297.64999999999998</v>
      </c>
      <c r="N43" s="215">
        <v>291.35000000000002</v>
      </c>
      <c r="O43" s="215">
        <v>151255200</v>
      </c>
      <c r="P43" s="216">
        <v>-1.0423076205925677E-2</v>
      </c>
    </row>
    <row r="44" spans="1:16" ht="12.75" customHeight="1">
      <c r="A44" s="208">
        <v>34</v>
      </c>
      <c r="B44" s="220" t="s">
        <v>57</v>
      </c>
      <c r="C44" s="212" t="s">
        <v>75</v>
      </c>
      <c r="D44" s="213">
        <v>45533</v>
      </c>
      <c r="E44" s="212">
        <v>547.54999999999995</v>
      </c>
      <c r="F44" s="212">
        <v>543.06666666666672</v>
      </c>
      <c r="G44" s="214">
        <v>535.03333333333342</v>
      </c>
      <c r="H44" s="214">
        <v>522.51666666666665</v>
      </c>
      <c r="I44" s="214">
        <v>514.48333333333335</v>
      </c>
      <c r="J44" s="214">
        <v>555.58333333333348</v>
      </c>
      <c r="K44" s="214">
        <v>563.61666666666679</v>
      </c>
      <c r="L44" s="214">
        <v>576.13333333333355</v>
      </c>
      <c r="M44" s="215">
        <v>551.1</v>
      </c>
      <c r="N44" s="215">
        <v>530.54999999999995</v>
      </c>
      <c r="O44" s="215">
        <v>15960120</v>
      </c>
      <c r="P44" s="216">
        <v>-3.3106757297081166E-2</v>
      </c>
    </row>
    <row r="45" spans="1:16" ht="12.75" customHeight="1">
      <c r="A45" s="208">
        <v>35</v>
      </c>
      <c r="B45" s="220" t="s">
        <v>54</v>
      </c>
      <c r="C45" s="212" t="s">
        <v>76</v>
      </c>
      <c r="D45" s="213">
        <v>45533</v>
      </c>
      <c r="E45" s="212">
        <v>1572.9</v>
      </c>
      <c r="F45" s="212">
        <v>1573.0833333333333</v>
      </c>
      <c r="G45" s="214">
        <v>1558.7666666666664</v>
      </c>
      <c r="H45" s="214">
        <v>1544.6333333333332</v>
      </c>
      <c r="I45" s="214">
        <v>1530.3166666666664</v>
      </c>
      <c r="J45" s="214">
        <v>1587.2166666666665</v>
      </c>
      <c r="K45" s="214">
        <v>1601.5333333333335</v>
      </c>
      <c r="L45" s="214">
        <v>1615.6666666666665</v>
      </c>
      <c r="M45" s="215">
        <v>1587.4</v>
      </c>
      <c r="N45" s="215">
        <v>1558.95</v>
      </c>
      <c r="O45" s="215">
        <v>7961500</v>
      </c>
      <c r="P45" s="216">
        <v>-6.7989021956087825E-3</v>
      </c>
    </row>
    <row r="46" spans="1:16" ht="12.75" customHeight="1">
      <c r="A46" s="208">
        <v>36</v>
      </c>
      <c r="B46" s="220" t="s">
        <v>77</v>
      </c>
      <c r="C46" s="212" t="s">
        <v>78</v>
      </c>
      <c r="D46" s="213">
        <v>45533</v>
      </c>
      <c r="E46" s="212">
        <v>1475.95</v>
      </c>
      <c r="F46" s="212">
        <v>1472.4833333333336</v>
      </c>
      <c r="G46" s="214">
        <v>1461.6166666666672</v>
      </c>
      <c r="H46" s="214">
        <v>1447.2833333333338</v>
      </c>
      <c r="I46" s="214">
        <v>1436.4166666666674</v>
      </c>
      <c r="J46" s="214">
        <v>1486.8166666666671</v>
      </c>
      <c r="K46" s="214">
        <v>1497.6833333333334</v>
      </c>
      <c r="L46" s="214">
        <v>1512.0166666666669</v>
      </c>
      <c r="M46" s="215">
        <v>1483.35</v>
      </c>
      <c r="N46" s="215">
        <v>1458.15</v>
      </c>
      <c r="O46" s="215">
        <v>40429625</v>
      </c>
      <c r="P46" s="216">
        <v>-1.4929691568774954E-2</v>
      </c>
    </row>
    <row r="47" spans="1:16" ht="12.75" customHeight="1">
      <c r="A47" s="208">
        <v>37</v>
      </c>
      <c r="B47" s="220" t="s">
        <v>40</v>
      </c>
      <c r="C47" s="212" t="s">
        <v>79</v>
      </c>
      <c r="D47" s="213">
        <v>45533</v>
      </c>
      <c r="E47" s="212">
        <v>290.35000000000002</v>
      </c>
      <c r="F47" s="212">
        <v>290.40000000000003</v>
      </c>
      <c r="G47" s="214">
        <v>286.75000000000006</v>
      </c>
      <c r="H47" s="214">
        <v>283.15000000000003</v>
      </c>
      <c r="I47" s="214">
        <v>279.50000000000006</v>
      </c>
      <c r="J47" s="214">
        <v>294.00000000000006</v>
      </c>
      <c r="K47" s="214">
        <v>297.65000000000003</v>
      </c>
      <c r="L47" s="214">
        <v>301.25000000000006</v>
      </c>
      <c r="M47" s="215">
        <v>294.05</v>
      </c>
      <c r="N47" s="215">
        <v>286.8</v>
      </c>
      <c r="O47" s="215">
        <v>78771000</v>
      </c>
      <c r="P47" s="216">
        <v>-3.089598352214212E-3</v>
      </c>
    </row>
    <row r="48" spans="1:16" ht="12.75" customHeight="1">
      <c r="A48" s="208">
        <v>38</v>
      </c>
      <c r="B48" s="220" t="s">
        <v>42</v>
      </c>
      <c r="C48" s="212" t="s">
        <v>80</v>
      </c>
      <c r="D48" s="213">
        <v>45533</v>
      </c>
      <c r="E48" s="212">
        <v>327.95</v>
      </c>
      <c r="F48" s="212">
        <v>329.15</v>
      </c>
      <c r="G48" s="214">
        <v>322.19999999999993</v>
      </c>
      <c r="H48" s="214">
        <v>316.44999999999993</v>
      </c>
      <c r="I48" s="214">
        <v>309.49999999999989</v>
      </c>
      <c r="J48" s="214">
        <v>334.9</v>
      </c>
      <c r="K48" s="214">
        <v>341.85</v>
      </c>
      <c r="L48" s="214">
        <v>347.6</v>
      </c>
      <c r="M48" s="215">
        <v>336.1</v>
      </c>
      <c r="N48" s="215">
        <v>323.39999999999998</v>
      </c>
      <c r="O48" s="215">
        <v>44922500</v>
      </c>
      <c r="P48" s="216">
        <v>-3.4080524646562381E-2</v>
      </c>
    </row>
    <row r="49" spans="1:16" ht="12.75" customHeight="1">
      <c r="A49" s="208">
        <v>39</v>
      </c>
      <c r="B49" s="220" t="s">
        <v>54</v>
      </c>
      <c r="C49" s="212" t="s">
        <v>81</v>
      </c>
      <c r="D49" s="213">
        <v>45533</v>
      </c>
      <c r="E49" s="212">
        <v>31077.1</v>
      </c>
      <c r="F49" s="212">
        <v>31234.600000000002</v>
      </c>
      <c r="G49" s="214">
        <v>30834.000000000004</v>
      </c>
      <c r="H49" s="214">
        <v>30590.9</v>
      </c>
      <c r="I49" s="214">
        <v>30190.300000000003</v>
      </c>
      <c r="J49" s="214">
        <v>31477.700000000004</v>
      </c>
      <c r="K49" s="214">
        <v>31878.300000000003</v>
      </c>
      <c r="L49" s="214">
        <v>32121.400000000005</v>
      </c>
      <c r="M49" s="215">
        <v>31635.200000000001</v>
      </c>
      <c r="N49" s="215">
        <v>30991.5</v>
      </c>
      <c r="O49" s="215">
        <v>337925</v>
      </c>
      <c r="P49" s="216">
        <v>8.7313432835820892E-3</v>
      </c>
    </row>
    <row r="50" spans="1:16" ht="12.75" customHeight="1">
      <c r="A50" s="208">
        <v>40</v>
      </c>
      <c r="B50" s="220" t="s">
        <v>82</v>
      </c>
      <c r="C50" s="212" t="s">
        <v>83</v>
      </c>
      <c r="D50" s="213">
        <v>45533</v>
      </c>
      <c r="E50" s="212">
        <v>325.39999999999998</v>
      </c>
      <c r="F50" s="212">
        <v>325.04999999999995</v>
      </c>
      <c r="G50" s="214">
        <v>321.89999999999992</v>
      </c>
      <c r="H50" s="214">
        <v>318.39999999999998</v>
      </c>
      <c r="I50" s="214">
        <v>315.24999999999994</v>
      </c>
      <c r="J50" s="214">
        <v>328.5499999999999</v>
      </c>
      <c r="K50" s="214">
        <v>331.7</v>
      </c>
      <c r="L50" s="214">
        <v>335.19999999999987</v>
      </c>
      <c r="M50" s="215">
        <v>328.2</v>
      </c>
      <c r="N50" s="215">
        <v>321.55</v>
      </c>
      <c r="O50" s="215">
        <v>64301400</v>
      </c>
      <c r="P50" s="216">
        <v>-1.5054178499545066E-2</v>
      </c>
    </row>
    <row r="51" spans="1:16" ht="12.75" customHeight="1">
      <c r="A51" s="208">
        <v>41</v>
      </c>
      <c r="B51" s="220" t="s">
        <v>57</v>
      </c>
      <c r="C51" s="217" t="s">
        <v>84</v>
      </c>
      <c r="D51" s="213">
        <v>45533</v>
      </c>
      <c r="E51" s="212">
        <v>5664.2</v>
      </c>
      <c r="F51" s="212">
        <v>5659.1000000000013</v>
      </c>
      <c r="G51" s="214">
        <v>5616.2000000000025</v>
      </c>
      <c r="H51" s="214">
        <v>5568.2000000000016</v>
      </c>
      <c r="I51" s="214">
        <v>5525.3000000000029</v>
      </c>
      <c r="J51" s="214">
        <v>5707.1000000000022</v>
      </c>
      <c r="K51" s="214">
        <v>5750.0000000000018</v>
      </c>
      <c r="L51" s="214">
        <v>5798.0000000000018</v>
      </c>
      <c r="M51" s="215">
        <v>5702</v>
      </c>
      <c r="N51" s="215">
        <v>5611.1</v>
      </c>
      <c r="O51" s="215">
        <v>2505200</v>
      </c>
      <c r="P51" s="216">
        <v>-1.8328153637740059E-3</v>
      </c>
    </row>
    <row r="52" spans="1:16" ht="12.75" customHeight="1">
      <c r="A52" s="208">
        <v>42</v>
      </c>
      <c r="B52" s="220" t="s">
        <v>85</v>
      </c>
      <c r="C52" s="212" t="s">
        <v>86</v>
      </c>
      <c r="D52" s="213">
        <v>45533</v>
      </c>
      <c r="E52" s="212">
        <v>571.75</v>
      </c>
      <c r="F52" s="212">
        <v>566.65</v>
      </c>
      <c r="G52" s="214">
        <v>557.5</v>
      </c>
      <c r="H52" s="214">
        <v>543.25</v>
      </c>
      <c r="I52" s="214">
        <v>534.1</v>
      </c>
      <c r="J52" s="214">
        <v>580.9</v>
      </c>
      <c r="K52" s="214">
        <v>590.04999999999984</v>
      </c>
      <c r="L52" s="214">
        <v>604.29999999999995</v>
      </c>
      <c r="M52" s="215">
        <v>575.79999999999995</v>
      </c>
      <c r="N52" s="215">
        <v>552.4</v>
      </c>
      <c r="O52" s="215">
        <v>12135000</v>
      </c>
      <c r="P52" s="216">
        <v>-1.8918263400436574E-2</v>
      </c>
    </row>
    <row r="53" spans="1:16" ht="12.75" customHeight="1">
      <c r="A53" s="208">
        <v>43</v>
      </c>
      <c r="B53" s="220" t="s">
        <v>61</v>
      </c>
      <c r="C53" s="219" t="s">
        <v>87</v>
      </c>
      <c r="D53" s="213">
        <v>45533</v>
      </c>
      <c r="E53" s="212">
        <v>105.91</v>
      </c>
      <c r="F53" s="212">
        <v>106.30666666666666</v>
      </c>
      <c r="G53" s="214">
        <v>105.26333333333332</v>
      </c>
      <c r="H53" s="214">
        <v>104.61666666666666</v>
      </c>
      <c r="I53" s="214">
        <v>103.57333333333332</v>
      </c>
      <c r="J53" s="214">
        <v>106.95333333333332</v>
      </c>
      <c r="K53" s="214">
        <v>107.99666666666664</v>
      </c>
      <c r="L53" s="214">
        <v>108.64333333333332</v>
      </c>
      <c r="M53" s="215">
        <v>107.35</v>
      </c>
      <c r="N53" s="215">
        <v>105.66</v>
      </c>
      <c r="O53" s="215">
        <v>293004000</v>
      </c>
      <c r="P53" s="216">
        <v>-3.4665625932643082E-3</v>
      </c>
    </row>
    <row r="54" spans="1:16" ht="12.75" customHeight="1">
      <c r="A54" s="208">
        <v>44</v>
      </c>
      <c r="B54" s="220" t="s">
        <v>66</v>
      </c>
      <c r="C54" s="217" t="s">
        <v>88</v>
      </c>
      <c r="D54" s="213">
        <v>45533</v>
      </c>
      <c r="E54" s="212">
        <v>798.05</v>
      </c>
      <c r="F54" s="212">
        <v>796.16666666666663</v>
      </c>
      <c r="G54" s="214">
        <v>788.33333333333326</v>
      </c>
      <c r="H54" s="214">
        <v>778.61666666666667</v>
      </c>
      <c r="I54" s="214">
        <v>770.7833333333333</v>
      </c>
      <c r="J54" s="214">
        <v>805.88333333333321</v>
      </c>
      <c r="K54" s="214">
        <v>813.71666666666647</v>
      </c>
      <c r="L54" s="214">
        <v>823.43333333333317</v>
      </c>
      <c r="M54" s="215">
        <v>804</v>
      </c>
      <c r="N54" s="215">
        <v>786.45</v>
      </c>
      <c r="O54" s="215">
        <v>5474625</v>
      </c>
      <c r="P54" s="216">
        <v>-6.8977714892111781E-3</v>
      </c>
    </row>
    <row r="55" spans="1:16" ht="12.75" customHeight="1">
      <c r="A55" s="208">
        <v>45</v>
      </c>
      <c r="B55" s="220" t="s">
        <v>837</v>
      </c>
      <c r="C55" s="212" t="s">
        <v>89</v>
      </c>
      <c r="D55" s="213">
        <v>45533</v>
      </c>
      <c r="E55" s="212">
        <v>488.05</v>
      </c>
      <c r="F55" s="212">
        <v>489.38333333333338</v>
      </c>
      <c r="G55" s="214">
        <v>480.81666666666678</v>
      </c>
      <c r="H55" s="214">
        <v>473.58333333333337</v>
      </c>
      <c r="I55" s="214">
        <v>465.01666666666677</v>
      </c>
      <c r="J55" s="214">
        <v>496.61666666666679</v>
      </c>
      <c r="K55" s="214">
        <v>505.18333333333339</v>
      </c>
      <c r="L55" s="214">
        <v>512.41666666666674</v>
      </c>
      <c r="M55" s="215">
        <v>497.95</v>
      </c>
      <c r="N55" s="215">
        <v>482.15</v>
      </c>
      <c r="O55" s="215">
        <v>13510900</v>
      </c>
      <c r="P55" s="216">
        <v>-6.7776612480335605E-2</v>
      </c>
    </row>
    <row r="56" spans="1:16" ht="12.75" customHeight="1">
      <c r="A56" s="208">
        <v>46</v>
      </c>
      <c r="B56" s="220" t="s">
        <v>66</v>
      </c>
      <c r="C56" s="212" t="s">
        <v>90</v>
      </c>
      <c r="D56" s="213">
        <v>45533</v>
      </c>
      <c r="E56" s="212">
        <v>1346.8</v>
      </c>
      <c r="F56" s="212">
        <v>1337.45</v>
      </c>
      <c r="G56" s="214">
        <v>1321.9</v>
      </c>
      <c r="H56" s="214">
        <v>1297</v>
      </c>
      <c r="I56" s="214">
        <v>1281.45</v>
      </c>
      <c r="J56" s="214">
        <v>1362.3500000000001</v>
      </c>
      <c r="K56" s="214">
        <v>1377.8999999999999</v>
      </c>
      <c r="L56" s="214">
        <v>1402.8000000000002</v>
      </c>
      <c r="M56" s="215">
        <v>1353</v>
      </c>
      <c r="N56" s="215">
        <v>1312.55</v>
      </c>
      <c r="O56" s="215">
        <v>10536875</v>
      </c>
      <c r="P56" s="216">
        <v>-8.4690936893489378E-3</v>
      </c>
    </row>
    <row r="57" spans="1:16" ht="12.75" customHeight="1">
      <c r="A57" s="208">
        <v>47</v>
      </c>
      <c r="B57" s="220" t="s">
        <v>42</v>
      </c>
      <c r="C57" s="212" t="s">
        <v>91</v>
      </c>
      <c r="D57" s="213">
        <v>45533</v>
      </c>
      <c r="E57" s="212">
        <v>1569.65</v>
      </c>
      <c r="F57" s="212">
        <v>1575.1333333333334</v>
      </c>
      <c r="G57" s="214">
        <v>1555.3166666666668</v>
      </c>
      <c r="H57" s="214">
        <v>1540.9833333333333</v>
      </c>
      <c r="I57" s="214">
        <v>1521.1666666666667</v>
      </c>
      <c r="J57" s="214">
        <v>1589.4666666666669</v>
      </c>
      <c r="K57" s="214">
        <v>1609.2833333333335</v>
      </c>
      <c r="L57" s="214">
        <v>1623.616666666667</v>
      </c>
      <c r="M57" s="215">
        <v>1594.95</v>
      </c>
      <c r="N57" s="215">
        <v>1560.8</v>
      </c>
      <c r="O57" s="215">
        <v>9805900</v>
      </c>
      <c r="P57" s="216">
        <v>-1.2954723894268516E-2</v>
      </c>
    </row>
    <row r="58" spans="1:16" ht="12.75" customHeight="1">
      <c r="A58" s="208">
        <v>48</v>
      </c>
      <c r="B58" s="220" t="s">
        <v>129</v>
      </c>
      <c r="C58" s="212" t="s">
        <v>92</v>
      </c>
      <c r="D58" s="213">
        <v>45533</v>
      </c>
      <c r="E58" s="212">
        <v>500.85</v>
      </c>
      <c r="F58" s="212">
        <v>506.33333333333331</v>
      </c>
      <c r="G58" s="214">
        <v>489.16666666666663</v>
      </c>
      <c r="H58" s="214">
        <v>477.48333333333329</v>
      </c>
      <c r="I58" s="214">
        <v>460.31666666666661</v>
      </c>
      <c r="J58" s="214">
        <v>518.01666666666665</v>
      </c>
      <c r="K58" s="214">
        <v>535.18333333333328</v>
      </c>
      <c r="L58" s="214">
        <v>546.86666666666667</v>
      </c>
      <c r="M58" s="215">
        <v>523.5</v>
      </c>
      <c r="N58" s="215">
        <v>494.65</v>
      </c>
      <c r="O58" s="215">
        <v>56139300</v>
      </c>
      <c r="P58" s="216">
        <v>7.8036643293372537E-3</v>
      </c>
    </row>
    <row r="59" spans="1:16" ht="12.75" customHeight="1">
      <c r="A59" s="208">
        <v>49</v>
      </c>
      <c r="B59" s="220" t="s">
        <v>85</v>
      </c>
      <c r="C59" s="212" t="s">
        <v>93</v>
      </c>
      <c r="D59" s="213">
        <v>45533</v>
      </c>
      <c r="E59" s="212">
        <v>5890.55</v>
      </c>
      <c r="F59" s="212">
        <v>5881.5166666666664</v>
      </c>
      <c r="G59" s="214">
        <v>5823.0333333333328</v>
      </c>
      <c r="H59" s="214">
        <v>5755.5166666666664</v>
      </c>
      <c r="I59" s="214">
        <v>5697.0333333333328</v>
      </c>
      <c r="J59" s="214">
        <v>5949.0333333333328</v>
      </c>
      <c r="K59" s="214">
        <v>6007.5166666666664</v>
      </c>
      <c r="L59" s="214">
        <v>6075.0333333333328</v>
      </c>
      <c r="M59" s="215">
        <v>5940</v>
      </c>
      <c r="N59" s="215">
        <v>5814</v>
      </c>
      <c r="O59" s="215">
        <v>1994250</v>
      </c>
      <c r="P59" s="216">
        <v>3.0779965886183903E-2</v>
      </c>
    </row>
    <row r="60" spans="1:16" ht="12.75" customHeight="1">
      <c r="A60" s="208">
        <v>50</v>
      </c>
      <c r="B60" s="220" t="s">
        <v>57</v>
      </c>
      <c r="C60" s="212" t="s">
        <v>94</v>
      </c>
      <c r="D60" s="213">
        <v>45533</v>
      </c>
      <c r="E60" s="212">
        <v>3475.3</v>
      </c>
      <c r="F60" s="212">
        <v>3465.7666666666664</v>
      </c>
      <c r="G60" s="214">
        <v>3444.5333333333328</v>
      </c>
      <c r="H60" s="214">
        <v>3413.7666666666664</v>
      </c>
      <c r="I60" s="214">
        <v>3392.5333333333328</v>
      </c>
      <c r="J60" s="214">
        <v>3496.5333333333328</v>
      </c>
      <c r="K60" s="214">
        <v>3517.7666666666664</v>
      </c>
      <c r="L60" s="214">
        <v>3548.5333333333328</v>
      </c>
      <c r="M60" s="215">
        <v>3487</v>
      </c>
      <c r="N60" s="215">
        <v>3435</v>
      </c>
      <c r="O60" s="215">
        <v>2888550</v>
      </c>
      <c r="P60" s="216">
        <v>4.992693619094009E-3</v>
      </c>
    </row>
    <row r="61" spans="1:16" ht="12.75" customHeight="1">
      <c r="A61" s="208">
        <v>51</v>
      </c>
      <c r="B61" s="220" t="s">
        <v>114</v>
      </c>
      <c r="C61" s="219" t="s">
        <v>95</v>
      </c>
      <c r="D61" s="213">
        <v>45533</v>
      </c>
      <c r="E61" s="212">
        <v>952.2</v>
      </c>
      <c r="F61" s="212">
        <v>952.18333333333339</v>
      </c>
      <c r="G61" s="214">
        <v>942.46666666666681</v>
      </c>
      <c r="H61" s="214">
        <v>932.73333333333346</v>
      </c>
      <c r="I61" s="214">
        <v>923.01666666666688</v>
      </c>
      <c r="J61" s="214">
        <v>961.91666666666674</v>
      </c>
      <c r="K61" s="214">
        <v>971.63333333333344</v>
      </c>
      <c r="L61" s="214">
        <v>981.36666666666667</v>
      </c>
      <c r="M61" s="215">
        <v>961.9</v>
      </c>
      <c r="N61" s="215">
        <v>942.45</v>
      </c>
      <c r="O61" s="215">
        <v>24079000</v>
      </c>
      <c r="P61" s="216">
        <v>7.4895397489539751E-3</v>
      </c>
    </row>
    <row r="62" spans="1:16" ht="12.75" customHeight="1">
      <c r="A62" s="208">
        <v>52</v>
      </c>
      <c r="B62" s="220" t="s">
        <v>837</v>
      </c>
      <c r="C62" s="217" t="s">
        <v>96</v>
      </c>
      <c r="D62" s="213">
        <v>45533</v>
      </c>
      <c r="E62" s="212">
        <v>1692.9</v>
      </c>
      <c r="F62" s="212">
        <v>1701.5333333333335</v>
      </c>
      <c r="G62" s="214">
        <v>1671.2166666666672</v>
      </c>
      <c r="H62" s="214">
        <v>1649.5333333333335</v>
      </c>
      <c r="I62" s="214">
        <v>1619.2166666666672</v>
      </c>
      <c r="J62" s="214">
        <v>1723.2166666666672</v>
      </c>
      <c r="K62" s="214">
        <v>1753.5333333333333</v>
      </c>
      <c r="L62" s="214">
        <v>1775.2166666666672</v>
      </c>
      <c r="M62" s="215">
        <v>1731.85</v>
      </c>
      <c r="N62" s="215">
        <v>1679.85</v>
      </c>
      <c r="O62" s="215">
        <v>4771900</v>
      </c>
      <c r="P62" s="216">
        <v>-3.0436637747119896E-2</v>
      </c>
    </row>
    <row r="63" spans="1:16" ht="12.75" customHeight="1">
      <c r="A63" s="208">
        <v>53</v>
      </c>
      <c r="B63" s="220" t="s">
        <v>40</v>
      </c>
      <c r="C63" s="212" t="s">
        <v>97</v>
      </c>
      <c r="D63" s="213">
        <v>45533</v>
      </c>
      <c r="E63" s="212">
        <v>430.3</v>
      </c>
      <c r="F63" s="212">
        <v>432.61666666666662</v>
      </c>
      <c r="G63" s="214">
        <v>424.08333333333326</v>
      </c>
      <c r="H63" s="214">
        <v>417.86666666666662</v>
      </c>
      <c r="I63" s="214">
        <v>409.33333333333326</v>
      </c>
      <c r="J63" s="214">
        <v>438.83333333333326</v>
      </c>
      <c r="K63" s="214">
        <v>447.36666666666667</v>
      </c>
      <c r="L63" s="214">
        <v>453.58333333333326</v>
      </c>
      <c r="M63" s="215">
        <v>441.15</v>
      </c>
      <c r="N63" s="215">
        <v>426.4</v>
      </c>
      <c r="O63" s="215">
        <v>19962000</v>
      </c>
      <c r="P63" s="216">
        <v>6.9003086980207011E-3</v>
      </c>
    </row>
    <row r="64" spans="1:16" ht="12.75" customHeight="1">
      <c r="A64" s="208">
        <v>54</v>
      </c>
      <c r="B64" s="220" t="s">
        <v>61</v>
      </c>
      <c r="C64" s="212" t="s">
        <v>98</v>
      </c>
      <c r="D64" s="213">
        <v>45533</v>
      </c>
      <c r="E64" s="212">
        <v>161.18</v>
      </c>
      <c r="F64" s="212">
        <v>161.4366666666667</v>
      </c>
      <c r="G64" s="214">
        <v>159.84333333333339</v>
      </c>
      <c r="H64" s="214">
        <v>158.50666666666669</v>
      </c>
      <c r="I64" s="214">
        <v>156.91333333333338</v>
      </c>
      <c r="J64" s="214">
        <v>162.7733333333334</v>
      </c>
      <c r="K64" s="214">
        <v>164.3666666666667</v>
      </c>
      <c r="L64" s="214">
        <v>165.7033333333334</v>
      </c>
      <c r="M64" s="215">
        <v>163.03</v>
      </c>
      <c r="N64" s="215">
        <v>160.1</v>
      </c>
      <c r="O64" s="215">
        <v>30325000</v>
      </c>
      <c r="P64" s="216">
        <v>-4.7587791270101735E-3</v>
      </c>
    </row>
    <row r="65" spans="1:16" ht="12.75" customHeight="1">
      <c r="A65" s="208">
        <v>55</v>
      </c>
      <c r="B65" s="220" t="s">
        <v>40</v>
      </c>
      <c r="C65" s="212" t="s">
        <v>99</v>
      </c>
      <c r="D65" s="213">
        <v>45533</v>
      </c>
      <c r="E65" s="212">
        <v>3728.95</v>
      </c>
      <c r="F65" s="212">
        <v>3712.5666666666671</v>
      </c>
      <c r="G65" s="214">
        <v>3681.3833333333341</v>
      </c>
      <c r="H65" s="214">
        <v>3633.8166666666671</v>
      </c>
      <c r="I65" s="214">
        <v>3602.6333333333341</v>
      </c>
      <c r="J65" s="214">
        <v>3760.1333333333341</v>
      </c>
      <c r="K65" s="214">
        <v>3791.3166666666675</v>
      </c>
      <c r="L65" s="214">
        <v>3838.8833333333341</v>
      </c>
      <c r="M65" s="215">
        <v>3743.75</v>
      </c>
      <c r="N65" s="215">
        <v>3665</v>
      </c>
      <c r="O65" s="215">
        <v>4417200</v>
      </c>
      <c r="P65" s="216">
        <v>-2.022890604205483E-2</v>
      </c>
    </row>
    <row r="66" spans="1:16" ht="12.75" customHeight="1">
      <c r="A66" s="208">
        <v>56</v>
      </c>
      <c r="B66" s="220" t="s">
        <v>57</v>
      </c>
      <c r="C66" s="217" t="s">
        <v>100</v>
      </c>
      <c r="D66" s="213">
        <v>45533</v>
      </c>
      <c r="E66" s="212">
        <v>604.85</v>
      </c>
      <c r="F66" s="212">
        <v>605.23333333333335</v>
      </c>
      <c r="G66" s="214">
        <v>599.61666666666667</v>
      </c>
      <c r="H66" s="214">
        <v>594.38333333333333</v>
      </c>
      <c r="I66" s="214">
        <v>588.76666666666665</v>
      </c>
      <c r="J66" s="214">
        <v>610.4666666666667</v>
      </c>
      <c r="K66" s="214">
        <v>616.08333333333348</v>
      </c>
      <c r="L66" s="214">
        <v>621.31666666666672</v>
      </c>
      <c r="M66" s="215">
        <v>610.85</v>
      </c>
      <c r="N66" s="215">
        <v>600</v>
      </c>
      <c r="O66" s="215">
        <v>17418750</v>
      </c>
      <c r="P66" s="216">
        <v>-2.0455504006748209E-2</v>
      </c>
    </row>
    <row r="67" spans="1:16" ht="12.75" customHeight="1">
      <c r="A67" s="208">
        <v>57</v>
      </c>
      <c r="B67" s="220" t="s">
        <v>47</v>
      </c>
      <c r="C67" s="212" t="s">
        <v>101</v>
      </c>
      <c r="D67" s="213">
        <v>45533</v>
      </c>
      <c r="E67" s="212">
        <v>1727.2</v>
      </c>
      <c r="F67" s="212">
        <v>1724.5</v>
      </c>
      <c r="G67" s="214">
        <v>1708.7</v>
      </c>
      <c r="H67" s="214">
        <v>1690.2</v>
      </c>
      <c r="I67" s="214">
        <v>1674.4</v>
      </c>
      <c r="J67" s="214">
        <v>1743</v>
      </c>
      <c r="K67" s="214">
        <v>1758.8000000000002</v>
      </c>
      <c r="L67" s="214">
        <v>1777.3</v>
      </c>
      <c r="M67" s="215">
        <v>1740.3</v>
      </c>
      <c r="N67" s="215">
        <v>1706</v>
      </c>
      <c r="O67" s="215">
        <v>4804250</v>
      </c>
      <c r="P67" s="216">
        <v>1.2049588691924459E-2</v>
      </c>
    </row>
    <row r="68" spans="1:16" ht="12.75" customHeight="1">
      <c r="A68" s="208">
        <v>58</v>
      </c>
      <c r="B68" s="220" t="s">
        <v>837</v>
      </c>
      <c r="C68" s="217" t="s">
        <v>102</v>
      </c>
      <c r="D68" s="213">
        <v>45533</v>
      </c>
      <c r="E68" s="212">
        <v>2847.55</v>
      </c>
      <c r="F68" s="212">
        <v>2861.8166666666671</v>
      </c>
      <c r="G68" s="214">
        <v>2813.733333333334</v>
      </c>
      <c r="H68" s="214">
        <v>2779.916666666667</v>
      </c>
      <c r="I68" s="214">
        <v>2731.8333333333339</v>
      </c>
      <c r="J68" s="214">
        <v>2895.6333333333341</v>
      </c>
      <c r="K68" s="214">
        <v>2943.7166666666672</v>
      </c>
      <c r="L68" s="214">
        <v>2977.5333333333342</v>
      </c>
      <c r="M68" s="215">
        <v>2909.9</v>
      </c>
      <c r="N68" s="215">
        <v>2828</v>
      </c>
      <c r="O68" s="215">
        <v>2107200</v>
      </c>
      <c r="P68" s="216">
        <v>1.3856812933025405E-2</v>
      </c>
    </row>
    <row r="69" spans="1:16" ht="12.75" customHeight="1">
      <c r="A69" s="208">
        <v>59</v>
      </c>
      <c r="B69" s="220" t="s">
        <v>42</v>
      </c>
      <c r="C69" s="212" t="s">
        <v>103</v>
      </c>
      <c r="D69" s="213">
        <v>45533</v>
      </c>
      <c r="E69" s="212">
        <v>4667.25</v>
      </c>
      <c r="F69" s="212">
        <v>4707.7333333333336</v>
      </c>
      <c r="G69" s="214">
        <v>4606.7666666666673</v>
      </c>
      <c r="H69" s="214">
        <v>4546.2833333333338</v>
      </c>
      <c r="I69" s="214">
        <v>4445.3166666666675</v>
      </c>
      <c r="J69" s="214">
        <v>4768.2166666666672</v>
      </c>
      <c r="K69" s="214">
        <v>4869.1833333333343</v>
      </c>
      <c r="L69" s="214">
        <v>4929.666666666667</v>
      </c>
      <c r="M69" s="215">
        <v>4808.7</v>
      </c>
      <c r="N69" s="215">
        <v>4647.25</v>
      </c>
      <c r="O69" s="215">
        <v>2995600</v>
      </c>
      <c r="P69" s="216">
        <v>5.8067250635772817E-2</v>
      </c>
    </row>
    <row r="70" spans="1:16" ht="12.75" customHeight="1">
      <c r="A70" s="208">
        <v>60</v>
      </c>
      <c r="B70" s="220" t="s">
        <v>40</v>
      </c>
      <c r="C70" s="219" t="s">
        <v>104</v>
      </c>
      <c r="D70" s="213">
        <v>45533</v>
      </c>
      <c r="E70" s="212">
        <v>11915.35</v>
      </c>
      <c r="F70" s="212">
        <v>11969.449999999999</v>
      </c>
      <c r="G70" s="214">
        <v>11789.899999999998</v>
      </c>
      <c r="H70" s="214">
        <v>11664.449999999999</v>
      </c>
      <c r="I70" s="214">
        <v>11484.899999999998</v>
      </c>
      <c r="J70" s="214">
        <v>12094.899999999998</v>
      </c>
      <c r="K70" s="214">
        <v>12274.449999999997</v>
      </c>
      <c r="L70" s="214">
        <v>12399.899999999998</v>
      </c>
      <c r="M70" s="215">
        <v>12149</v>
      </c>
      <c r="N70" s="215">
        <v>11844</v>
      </c>
      <c r="O70" s="215">
        <v>1934000</v>
      </c>
      <c r="P70" s="216">
        <v>-4.6492136271754671E-2</v>
      </c>
    </row>
    <row r="71" spans="1:16" ht="12.75" customHeight="1">
      <c r="A71" s="208">
        <v>61</v>
      </c>
      <c r="B71" s="220" t="s">
        <v>105</v>
      </c>
      <c r="C71" s="212" t="s">
        <v>106</v>
      </c>
      <c r="D71" s="213">
        <v>45533</v>
      </c>
      <c r="E71" s="212">
        <v>822.55</v>
      </c>
      <c r="F71" s="212">
        <v>819.19999999999993</v>
      </c>
      <c r="G71" s="214">
        <v>813.49999999999989</v>
      </c>
      <c r="H71" s="214">
        <v>804.44999999999993</v>
      </c>
      <c r="I71" s="214">
        <v>798.74999999999989</v>
      </c>
      <c r="J71" s="214">
        <v>828.24999999999989</v>
      </c>
      <c r="K71" s="214">
        <v>833.94999999999993</v>
      </c>
      <c r="L71" s="214">
        <v>842.99999999999989</v>
      </c>
      <c r="M71" s="215">
        <v>824.9</v>
      </c>
      <c r="N71" s="215">
        <v>810.15</v>
      </c>
      <c r="O71" s="215">
        <v>38188425</v>
      </c>
      <c r="P71" s="216">
        <v>-2.4426740853144495E-2</v>
      </c>
    </row>
    <row r="72" spans="1:16" ht="12.75" customHeight="1">
      <c r="A72" s="208">
        <v>62</v>
      </c>
      <c r="B72" s="220" t="s">
        <v>42</v>
      </c>
      <c r="C72" s="212" t="s">
        <v>107</v>
      </c>
      <c r="D72" s="213">
        <v>45533</v>
      </c>
      <c r="E72" s="212">
        <v>6823.35</v>
      </c>
      <c r="F72" s="212">
        <v>6871.916666666667</v>
      </c>
      <c r="G72" s="214">
        <v>6758.9833333333336</v>
      </c>
      <c r="H72" s="214">
        <v>6694.6166666666668</v>
      </c>
      <c r="I72" s="214">
        <v>6581.6833333333334</v>
      </c>
      <c r="J72" s="214">
        <v>6936.2833333333338</v>
      </c>
      <c r="K72" s="214">
        <v>7049.2166666666662</v>
      </c>
      <c r="L72" s="214">
        <v>7113.5833333333339</v>
      </c>
      <c r="M72" s="215">
        <v>6984.85</v>
      </c>
      <c r="N72" s="215">
        <v>6807.55</v>
      </c>
      <c r="O72" s="215">
        <v>2505750</v>
      </c>
      <c r="P72" s="216">
        <v>2.8369158159339249E-2</v>
      </c>
    </row>
    <row r="73" spans="1:16" ht="12.75" customHeight="1">
      <c r="A73" s="208">
        <v>63</v>
      </c>
      <c r="B73" s="220" t="s">
        <v>54</v>
      </c>
      <c r="C73" s="212" t="s">
        <v>108</v>
      </c>
      <c r="D73" s="213">
        <v>45533</v>
      </c>
      <c r="E73" s="212">
        <v>4743.6000000000004</v>
      </c>
      <c r="F73" s="212">
        <v>4765.166666666667</v>
      </c>
      <c r="G73" s="214">
        <v>4707.9833333333336</v>
      </c>
      <c r="H73" s="214">
        <v>4672.3666666666668</v>
      </c>
      <c r="I73" s="214">
        <v>4615.1833333333334</v>
      </c>
      <c r="J73" s="214">
        <v>4800.7833333333338</v>
      </c>
      <c r="K73" s="214">
        <v>4857.9666666666662</v>
      </c>
      <c r="L73" s="214">
        <v>4893.5833333333339</v>
      </c>
      <c r="M73" s="215">
        <v>4822.3500000000004</v>
      </c>
      <c r="N73" s="215">
        <v>4729.55</v>
      </c>
      <c r="O73" s="215">
        <v>3853500</v>
      </c>
      <c r="P73" s="216">
        <v>-1.2644605864944848E-2</v>
      </c>
    </row>
    <row r="74" spans="1:16" ht="12.75" customHeight="1">
      <c r="A74" s="208">
        <v>64</v>
      </c>
      <c r="B74" s="220" t="s">
        <v>54</v>
      </c>
      <c r="C74" s="212" t="s">
        <v>109</v>
      </c>
      <c r="D74" s="213">
        <v>45533</v>
      </c>
      <c r="E74" s="212">
        <v>3663.4</v>
      </c>
      <c r="F74" s="212">
        <v>3677.7666666666664</v>
      </c>
      <c r="G74" s="214">
        <v>3631.1333333333328</v>
      </c>
      <c r="H74" s="214">
        <v>3598.8666666666663</v>
      </c>
      <c r="I74" s="214">
        <v>3552.2333333333327</v>
      </c>
      <c r="J74" s="214">
        <v>3710.0333333333328</v>
      </c>
      <c r="K74" s="214">
        <v>3756.6666666666661</v>
      </c>
      <c r="L74" s="214">
        <v>3788.9333333333329</v>
      </c>
      <c r="M74" s="215">
        <v>3724.4</v>
      </c>
      <c r="N74" s="215">
        <v>3645.5</v>
      </c>
      <c r="O74" s="215">
        <v>2027850</v>
      </c>
      <c r="P74" s="216">
        <v>-3.109368662971475E-3</v>
      </c>
    </row>
    <row r="75" spans="1:16" ht="12.75" customHeight="1">
      <c r="A75" s="208">
        <v>65</v>
      </c>
      <c r="B75" s="220" t="s">
        <v>54</v>
      </c>
      <c r="C75" s="212" t="s">
        <v>110</v>
      </c>
      <c r="D75" s="213">
        <v>45533</v>
      </c>
      <c r="E75" s="212">
        <v>486.7</v>
      </c>
      <c r="F75" s="212">
        <v>489.38333333333338</v>
      </c>
      <c r="G75" s="214">
        <v>482.91666666666674</v>
      </c>
      <c r="H75" s="214">
        <v>479.13333333333338</v>
      </c>
      <c r="I75" s="214">
        <v>472.66666666666674</v>
      </c>
      <c r="J75" s="214">
        <v>493.16666666666674</v>
      </c>
      <c r="K75" s="214">
        <v>499.63333333333333</v>
      </c>
      <c r="L75" s="214">
        <v>503.41666666666674</v>
      </c>
      <c r="M75" s="215">
        <v>495.85</v>
      </c>
      <c r="N75" s="215">
        <v>485.6</v>
      </c>
      <c r="O75" s="215">
        <v>32970600</v>
      </c>
      <c r="P75" s="216">
        <v>-1.8907337975361541E-2</v>
      </c>
    </row>
    <row r="76" spans="1:16" ht="12.75" customHeight="1">
      <c r="A76" s="208">
        <v>66</v>
      </c>
      <c r="B76" s="220" t="s">
        <v>61</v>
      </c>
      <c r="C76" s="212" t="s">
        <v>111</v>
      </c>
      <c r="D76" s="213">
        <v>45533</v>
      </c>
      <c r="E76" s="212">
        <v>201.71</v>
      </c>
      <c r="F76" s="212">
        <v>202.18000000000004</v>
      </c>
      <c r="G76" s="214">
        <v>200.61000000000007</v>
      </c>
      <c r="H76" s="214">
        <v>199.51000000000005</v>
      </c>
      <c r="I76" s="214">
        <v>197.94000000000008</v>
      </c>
      <c r="J76" s="214">
        <v>203.28000000000006</v>
      </c>
      <c r="K76" s="214">
        <v>204.85000000000005</v>
      </c>
      <c r="L76" s="214">
        <v>205.95000000000005</v>
      </c>
      <c r="M76" s="215">
        <v>203.75</v>
      </c>
      <c r="N76" s="215">
        <v>201.08</v>
      </c>
      <c r="O76" s="215">
        <v>89630000</v>
      </c>
      <c r="P76" s="216">
        <v>5.6097834623583531E-3</v>
      </c>
    </row>
    <row r="77" spans="1:16" ht="12.75" customHeight="1">
      <c r="A77" s="208">
        <v>67</v>
      </c>
      <c r="B77" s="220" t="s">
        <v>82</v>
      </c>
      <c r="C77" s="212" t="s">
        <v>112</v>
      </c>
      <c r="D77" s="213">
        <v>45533</v>
      </c>
      <c r="E77" s="212">
        <v>227.1</v>
      </c>
      <c r="F77" s="212">
        <v>227.43333333333337</v>
      </c>
      <c r="G77" s="214">
        <v>224.87666666666672</v>
      </c>
      <c r="H77" s="214">
        <v>222.65333333333336</v>
      </c>
      <c r="I77" s="214">
        <v>220.09666666666672</v>
      </c>
      <c r="J77" s="214">
        <v>229.65666666666672</v>
      </c>
      <c r="K77" s="214">
        <v>232.2133333333334</v>
      </c>
      <c r="L77" s="214">
        <v>234.43666666666672</v>
      </c>
      <c r="M77" s="215">
        <v>229.99</v>
      </c>
      <c r="N77" s="215">
        <v>225.21</v>
      </c>
      <c r="O77" s="215">
        <v>115880175</v>
      </c>
      <c r="P77" s="216">
        <v>-8.4556664709336468E-3</v>
      </c>
    </row>
    <row r="78" spans="1:16" ht="12.75" customHeight="1">
      <c r="A78" s="208">
        <v>68</v>
      </c>
      <c r="B78" s="220" t="s">
        <v>42</v>
      </c>
      <c r="C78" s="212" t="s">
        <v>113</v>
      </c>
      <c r="D78" s="213">
        <v>45533</v>
      </c>
      <c r="E78" s="212">
        <v>1497.7</v>
      </c>
      <c r="F78" s="212">
        <v>1497.3166666666666</v>
      </c>
      <c r="G78" s="214">
        <v>1474.3333333333333</v>
      </c>
      <c r="H78" s="214">
        <v>1450.9666666666667</v>
      </c>
      <c r="I78" s="214">
        <v>1427.9833333333333</v>
      </c>
      <c r="J78" s="214">
        <v>1520.6833333333332</v>
      </c>
      <c r="K78" s="214">
        <v>1543.6666666666667</v>
      </c>
      <c r="L78" s="214">
        <v>1567.0333333333331</v>
      </c>
      <c r="M78" s="215">
        <v>1520.3</v>
      </c>
      <c r="N78" s="215">
        <v>1473.95</v>
      </c>
      <c r="O78" s="215">
        <v>5754325</v>
      </c>
      <c r="P78" s="216">
        <v>7.2567567567567562E-2</v>
      </c>
    </row>
    <row r="79" spans="1:16" ht="12.75" customHeight="1">
      <c r="A79" s="208">
        <v>69</v>
      </c>
      <c r="B79" s="220" t="s">
        <v>114</v>
      </c>
      <c r="C79" s="212" t="s">
        <v>115</v>
      </c>
      <c r="D79" s="213">
        <v>45533</v>
      </c>
      <c r="E79" s="212">
        <v>93.05</v>
      </c>
      <c r="F79" s="212">
        <v>93.57</v>
      </c>
      <c r="G79" s="214">
        <v>92.049999999999983</v>
      </c>
      <c r="H79" s="214">
        <v>91.049999999999983</v>
      </c>
      <c r="I79" s="214">
        <v>89.529999999999973</v>
      </c>
      <c r="J79" s="214">
        <v>94.57</v>
      </c>
      <c r="K79" s="214">
        <v>96.09</v>
      </c>
      <c r="L79" s="214">
        <v>97.09</v>
      </c>
      <c r="M79" s="215">
        <v>95.09</v>
      </c>
      <c r="N79" s="215">
        <v>92.57</v>
      </c>
      <c r="O79" s="215">
        <v>229781250</v>
      </c>
      <c r="P79" s="216">
        <v>6.7527602523659302E-3</v>
      </c>
    </row>
    <row r="80" spans="1:16" ht="12.75" customHeight="1">
      <c r="A80" s="208">
        <v>70</v>
      </c>
      <c r="B80" s="220" t="s">
        <v>837</v>
      </c>
      <c r="C80" s="218" t="s">
        <v>116</v>
      </c>
      <c r="D80" s="213">
        <v>45533</v>
      </c>
      <c r="E80" s="212">
        <v>650.95000000000005</v>
      </c>
      <c r="F80" s="212">
        <v>662.33333333333337</v>
      </c>
      <c r="G80" s="214">
        <v>636.7166666666667</v>
      </c>
      <c r="H80" s="214">
        <v>622.48333333333335</v>
      </c>
      <c r="I80" s="214">
        <v>596.86666666666667</v>
      </c>
      <c r="J80" s="214">
        <v>676.56666666666672</v>
      </c>
      <c r="K80" s="214">
        <v>702.18333333333328</v>
      </c>
      <c r="L80" s="214">
        <v>716.41666666666674</v>
      </c>
      <c r="M80" s="215">
        <v>687.95</v>
      </c>
      <c r="N80" s="215">
        <v>648.1</v>
      </c>
      <c r="O80" s="215">
        <v>8589100</v>
      </c>
      <c r="P80" s="216">
        <v>6.085420680796403E-2</v>
      </c>
    </row>
    <row r="81" spans="1:16" ht="12.75" customHeight="1">
      <c r="A81" s="208">
        <v>71</v>
      </c>
      <c r="B81" s="220" t="s">
        <v>57</v>
      </c>
      <c r="C81" s="212" t="s">
        <v>117</v>
      </c>
      <c r="D81" s="213">
        <v>45533</v>
      </c>
      <c r="E81" s="212">
        <v>1371.05</v>
      </c>
      <c r="F81" s="212">
        <v>1373.0166666666664</v>
      </c>
      <c r="G81" s="214">
        <v>1355.9333333333329</v>
      </c>
      <c r="H81" s="214">
        <v>1340.8166666666666</v>
      </c>
      <c r="I81" s="214">
        <v>1323.7333333333331</v>
      </c>
      <c r="J81" s="214">
        <v>1388.1333333333328</v>
      </c>
      <c r="K81" s="214">
        <v>1405.2166666666662</v>
      </c>
      <c r="L81" s="214">
        <v>1420.3333333333326</v>
      </c>
      <c r="M81" s="215">
        <v>1390.1</v>
      </c>
      <c r="N81" s="215">
        <v>1357.9</v>
      </c>
      <c r="O81" s="215">
        <v>9732000</v>
      </c>
      <c r="P81" s="216">
        <v>2.3397654976602345E-2</v>
      </c>
    </row>
    <row r="82" spans="1:16" ht="12.75" customHeight="1">
      <c r="A82" s="208">
        <v>72</v>
      </c>
      <c r="B82" s="220" t="s">
        <v>105</v>
      </c>
      <c r="C82" s="212" t="s">
        <v>118</v>
      </c>
      <c r="D82" s="213">
        <v>45533</v>
      </c>
      <c r="E82" s="212">
        <v>2881.7</v>
      </c>
      <c r="F82" s="212">
        <v>2889.0166666666664</v>
      </c>
      <c r="G82" s="214">
        <v>2855.6833333333329</v>
      </c>
      <c r="H82" s="214">
        <v>2829.6666666666665</v>
      </c>
      <c r="I82" s="214">
        <v>2796.333333333333</v>
      </c>
      <c r="J82" s="214">
        <v>2915.0333333333328</v>
      </c>
      <c r="K82" s="214">
        <v>2948.3666666666668</v>
      </c>
      <c r="L82" s="214">
        <v>2974.3833333333328</v>
      </c>
      <c r="M82" s="215">
        <v>2922.35</v>
      </c>
      <c r="N82" s="215">
        <v>2863</v>
      </c>
      <c r="O82" s="215">
        <v>5305275</v>
      </c>
      <c r="P82" s="216">
        <v>8.5546858291629235E-3</v>
      </c>
    </row>
    <row r="83" spans="1:16" ht="12.75" customHeight="1">
      <c r="A83" s="208">
        <v>73</v>
      </c>
      <c r="B83" s="220" t="s">
        <v>42</v>
      </c>
      <c r="C83" s="212" t="s">
        <v>119</v>
      </c>
      <c r="D83" s="213">
        <v>45533</v>
      </c>
      <c r="E83" s="212">
        <v>671</v>
      </c>
      <c r="F83" s="212">
        <v>671.16666666666663</v>
      </c>
      <c r="G83" s="214">
        <v>665.33333333333326</v>
      </c>
      <c r="H83" s="214">
        <v>659.66666666666663</v>
      </c>
      <c r="I83" s="214">
        <v>653.83333333333326</v>
      </c>
      <c r="J83" s="214">
        <v>676.83333333333326</v>
      </c>
      <c r="K83" s="214">
        <v>682.66666666666652</v>
      </c>
      <c r="L83" s="214">
        <v>688.33333333333326</v>
      </c>
      <c r="M83" s="215">
        <v>677</v>
      </c>
      <c r="N83" s="215">
        <v>665.5</v>
      </c>
      <c r="O83" s="215">
        <v>8846000</v>
      </c>
      <c r="P83" s="216">
        <v>-3.6383442265795207E-2</v>
      </c>
    </row>
    <row r="84" spans="1:16" ht="12.75" customHeight="1">
      <c r="A84" s="208">
        <v>74</v>
      </c>
      <c r="B84" s="220" t="s">
        <v>47</v>
      </c>
      <c r="C84" s="212" t="s">
        <v>120</v>
      </c>
      <c r="D84" s="213">
        <v>45533</v>
      </c>
      <c r="E84" s="212">
        <v>2517.85</v>
      </c>
      <c r="F84" s="212">
        <v>2524.5500000000002</v>
      </c>
      <c r="G84" s="214">
        <v>2506.1000000000004</v>
      </c>
      <c r="H84" s="214">
        <v>2494.3500000000004</v>
      </c>
      <c r="I84" s="214">
        <v>2475.9000000000005</v>
      </c>
      <c r="J84" s="214">
        <v>2536.3000000000002</v>
      </c>
      <c r="K84" s="214">
        <v>2554.75</v>
      </c>
      <c r="L84" s="214">
        <v>2566.5</v>
      </c>
      <c r="M84" s="215">
        <v>2543</v>
      </c>
      <c r="N84" s="215">
        <v>2512.8000000000002</v>
      </c>
      <c r="O84" s="215">
        <v>8936500</v>
      </c>
      <c r="P84" s="216">
        <v>6.079369546861807E-3</v>
      </c>
    </row>
    <row r="85" spans="1:16" ht="12.75" customHeight="1">
      <c r="A85" s="208">
        <v>75</v>
      </c>
      <c r="B85" s="220" t="s">
        <v>82</v>
      </c>
      <c r="C85" s="212" t="s">
        <v>121</v>
      </c>
      <c r="D85" s="213">
        <v>45533</v>
      </c>
      <c r="E85" s="212">
        <v>588.75</v>
      </c>
      <c r="F85" s="212">
        <v>590.11666666666667</v>
      </c>
      <c r="G85" s="214">
        <v>583.18333333333339</v>
      </c>
      <c r="H85" s="214">
        <v>577.61666666666667</v>
      </c>
      <c r="I85" s="214">
        <v>570.68333333333339</v>
      </c>
      <c r="J85" s="214">
        <v>595.68333333333339</v>
      </c>
      <c r="K85" s="214">
        <v>602.61666666666656</v>
      </c>
      <c r="L85" s="214">
        <v>608.18333333333339</v>
      </c>
      <c r="M85" s="215">
        <v>597.04999999999995</v>
      </c>
      <c r="N85" s="215">
        <v>584.54999999999995</v>
      </c>
      <c r="O85" s="215">
        <v>11358750</v>
      </c>
      <c r="P85" s="216">
        <v>1.1352253756260434E-2</v>
      </c>
    </row>
    <row r="86" spans="1:16" ht="12.75" customHeight="1">
      <c r="A86" s="208">
        <v>76</v>
      </c>
      <c r="B86" s="220" t="s">
        <v>40</v>
      </c>
      <c r="C86" s="219" t="s">
        <v>122</v>
      </c>
      <c r="D86" s="213">
        <v>45533</v>
      </c>
      <c r="E86" s="212">
        <v>4653.5</v>
      </c>
      <c r="F86" s="212">
        <v>4679.3</v>
      </c>
      <c r="G86" s="214">
        <v>4558.6000000000004</v>
      </c>
      <c r="H86" s="214">
        <v>4463.7</v>
      </c>
      <c r="I86" s="214">
        <v>4343</v>
      </c>
      <c r="J86" s="214">
        <v>4774.2000000000007</v>
      </c>
      <c r="K86" s="214">
        <v>4894.8999999999996</v>
      </c>
      <c r="L86" s="214">
        <v>4989.8000000000011</v>
      </c>
      <c r="M86" s="215">
        <v>4800</v>
      </c>
      <c r="N86" s="215">
        <v>4584.3999999999996</v>
      </c>
      <c r="O86" s="215">
        <v>14109000</v>
      </c>
      <c r="P86" s="216">
        <v>2.5132419295071606E-2</v>
      </c>
    </row>
    <row r="87" spans="1:16" ht="12.75" customHeight="1">
      <c r="A87" s="208">
        <v>77</v>
      </c>
      <c r="B87" s="220" t="s">
        <v>40</v>
      </c>
      <c r="C87" s="212" t="s">
        <v>123</v>
      </c>
      <c r="D87" s="213">
        <v>45533</v>
      </c>
      <c r="E87" s="212">
        <v>1848.2</v>
      </c>
      <c r="F87" s="212">
        <v>1837.8999999999999</v>
      </c>
      <c r="G87" s="214">
        <v>1823.0499999999997</v>
      </c>
      <c r="H87" s="214">
        <v>1797.8999999999999</v>
      </c>
      <c r="I87" s="214">
        <v>1783.0499999999997</v>
      </c>
      <c r="J87" s="214">
        <v>1863.0499999999997</v>
      </c>
      <c r="K87" s="214">
        <v>1877.8999999999996</v>
      </c>
      <c r="L87" s="214">
        <v>1903.0499999999997</v>
      </c>
      <c r="M87" s="215">
        <v>1852.75</v>
      </c>
      <c r="N87" s="215">
        <v>1812.75</v>
      </c>
      <c r="O87" s="215">
        <v>8091500</v>
      </c>
      <c r="P87" s="216">
        <v>8.0353805905070391E-3</v>
      </c>
    </row>
    <row r="88" spans="1:16" ht="12.75" customHeight="1">
      <c r="A88" s="208">
        <v>78</v>
      </c>
      <c r="B88" s="220" t="s">
        <v>85</v>
      </c>
      <c r="C88" s="212" t="s">
        <v>124</v>
      </c>
      <c r="D88" s="213">
        <v>45533</v>
      </c>
      <c r="E88" s="212">
        <v>1625.45</v>
      </c>
      <c r="F88" s="212">
        <v>1616.6666666666667</v>
      </c>
      <c r="G88" s="214">
        <v>1604.4333333333334</v>
      </c>
      <c r="H88" s="214">
        <v>1583.4166666666667</v>
      </c>
      <c r="I88" s="214">
        <v>1571.1833333333334</v>
      </c>
      <c r="J88" s="214">
        <v>1637.6833333333334</v>
      </c>
      <c r="K88" s="214">
        <v>1649.9166666666665</v>
      </c>
      <c r="L88" s="214">
        <v>1670.9333333333334</v>
      </c>
      <c r="M88" s="215">
        <v>1628.9</v>
      </c>
      <c r="N88" s="215">
        <v>1595.65</v>
      </c>
      <c r="O88" s="215">
        <v>13136900</v>
      </c>
      <c r="P88" s="216">
        <v>5.9498284734133787E-3</v>
      </c>
    </row>
    <row r="89" spans="1:16" ht="12.75" customHeight="1">
      <c r="A89" s="208">
        <v>79</v>
      </c>
      <c r="B89" s="220" t="s">
        <v>66</v>
      </c>
      <c r="C89" s="212" t="s">
        <v>125</v>
      </c>
      <c r="D89" s="213">
        <v>45533</v>
      </c>
      <c r="E89" s="212">
        <v>4163.75</v>
      </c>
      <c r="F89" s="212">
        <v>4168.6333333333341</v>
      </c>
      <c r="G89" s="214">
        <v>4132.3166666666684</v>
      </c>
      <c r="H89" s="214">
        <v>4100.8833333333341</v>
      </c>
      <c r="I89" s="214">
        <v>4064.5666666666684</v>
      </c>
      <c r="J89" s="214">
        <v>4200.0666666666684</v>
      </c>
      <c r="K89" s="214">
        <v>4236.3833333333341</v>
      </c>
      <c r="L89" s="214">
        <v>4267.8166666666684</v>
      </c>
      <c r="M89" s="215">
        <v>4204.95</v>
      </c>
      <c r="N89" s="215">
        <v>4137.2</v>
      </c>
      <c r="O89" s="215">
        <v>3010950</v>
      </c>
      <c r="P89" s="216">
        <v>1.3071565559705258E-2</v>
      </c>
    </row>
    <row r="90" spans="1:16" ht="12.75" customHeight="1">
      <c r="A90" s="208">
        <v>80</v>
      </c>
      <c r="B90" s="220" t="s">
        <v>61</v>
      </c>
      <c r="C90" s="212" t="s">
        <v>126</v>
      </c>
      <c r="D90" s="213">
        <v>45533</v>
      </c>
      <c r="E90" s="212">
        <v>1613.7</v>
      </c>
      <c r="F90" s="212">
        <v>1612.0166666666667</v>
      </c>
      <c r="G90" s="214">
        <v>1606.4833333333333</v>
      </c>
      <c r="H90" s="214">
        <v>1599.2666666666667</v>
      </c>
      <c r="I90" s="214">
        <v>1593.7333333333333</v>
      </c>
      <c r="J90" s="214">
        <v>1619.2333333333333</v>
      </c>
      <c r="K90" s="214">
        <v>1624.7666666666667</v>
      </c>
      <c r="L90" s="214">
        <v>1631.9833333333333</v>
      </c>
      <c r="M90" s="215">
        <v>1617.55</v>
      </c>
      <c r="N90" s="215">
        <v>1604.8</v>
      </c>
      <c r="O90" s="215">
        <v>198283250</v>
      </c>
      <c r="P90" s="216">
        <v>7.3740625244498098E-3</v>
      </c>
    </row>
    <row r="91" spans="1:16" ht="12.75" customHeight="1">
      <c r="A91" s="208">
        <v>81</v>
      </c>
      <c r="B91" s="220" t="s">
        <v>66</v>
      </c>
      <c r="C91" s="212" t="s">
        <v>127</v>
      </c>
      <c r="D91" s="213">
        <v>45533</v>
      </c>
      <c r="E91" s="212">
        <v>688.75</v>
      </c>
      <c r="F91" s="212">
        <v>686.6</v>
      </c>
      <c r="G91" s="214">
        <v>681.15000000000009</v>
      </c>
      <c r="H91" s="214">
        <v>673.55000000000007</v>
      </c>
      <c r="I91" s="214">
        <v>668.10000000000014</v>
      </c>
      <c r="J91" s="214">
        <v>694.2</v>
      </c>
      <c r="K91" s="214">
        <v>699.65000000000009</v>
      </c>
      <c r="L91" s="214">
        <v>707.25</v>
      </c>
      <c r="M91" s="215">
        <v>692.05</v>
      </c>
      <c r="N91" s="215">
        <v>679</v>
      </c>
      <c r="O91" s="215">
        <v>26778400</v>
      </c>
      <c r="P91" s="216">
        <v>-1.2308197259374744E-3</v>
      </c>
    </row>
    <row r="92" spans="1:16" ht="12.75" customHeight="1">
      <c r="A92" s="208">
        <v>82</v>
      </c>
      <c r="B92" s="220" t="s">
        <v>54</v>
      </c>
      <c r="C92" s="212" t="s">
        <v>128</v>
      </c>
      <c r="D92" s="213">
        <v>45533</v>
      </c>
      <c r="E92" s="212">
        <v>5081.3999999999996</v>
      </c>
      <c r="F92" s="212">
        <v>5128.8</v>
      </c>
      <c r="G92" s="214">
        <v>4947.6000000000004</v>
      </c>
      <c r="H92" s="214">
        <v>4813.8</v>
      </c>
      <c r="I92" s="214">
        <v>4632.6000000000004</v>
      </c>
      <c r="J92" s="214">
        <v>5262.6</v>
      </c>
      <c r="K92" s="214">
        <v>5443.7999999999993</v>
      </c>
      <c r="L92" s="214">
        <v>5577.6</v>
      </c>
      <c r="M92" s="215">
        <v>5310</v>
      </c>
      <c r="N92" s="215">
        <v>4995</v>
      </c>
      <c r="O92" s="215">
        <v>5034150</v>
      </c>
      <c r="P92" s="216">
        <v>9.6943945089066841E-2</v>
      </c>
    </row>
    <row r="93" spans="1:16" ht="12.75" customHeight="1">
      <c r="A93" s="208">
        <v>83</v>
      </c>
      <c r="B93" s="220" t="s">
        <v>129</v>
      </c>
      <c r="C93" s="212" t="s">
        <v>130</v>
      </c>
      <c r="D93" s="213">
        <v>45533</v>
      </c>
      <c r="E93" s="212">
        <v>622.1</v>
      </c>
      <c r="F93" s="212">
        <v>623.76666666666665</v>
      </c>
      <c r="G93" s="214">
        <v>612.0333333333333</v>
      </c>
      <c r="H93" s="214">
        <v>601.9666666666667</v>
      </c>
      <c r="I93" s="214">
        <v>590.23333333333335</v>
      </c>
      <c r="J93" s="214">
        <v>633.83333333333326</v>
      </c>
      <c r="K93" s="214">
        <v>645.56666666666661</v>
      </c>
      <c r="L93" s="214">
        <v>655.63333333333321</v>
      </c>
      <c r="M93" s="215">
        <v>635.5</v>
      </c>
      <c r="N93" s="215">
        <v>613.70000000000005</v>
      </c>
      <c r="O93" s="215">
        <v>45011400</v>
      </c>
      <c r="P93" s="216">
        <v>3.6059551430781128E-2</v>
      </c>
    </row>
    <row r="94" spans="1:16" ht="12.75" customHeight="1">
      <c r="A94" s="208">
        <v>84</v>
      </c>
      <c r="B94" s="220" t="s">
        <v>129</v>
      </c>
      <c r="C94" s="218" t="s">
        <v>131</v>
      </c>
      <c r="D94" s="213">
        <v>45533</v>
      </c>
      <c r="E94" s="212">
        <v>299.64999999999998</v>
      </c>
      <c r="F94" s="212">
        <v>303.76666666666665</v>
      </c>
      <c r="G94" s="214">
        <v>290.18333333333328</v>
      </c>
      <c r="H94" s="214">
        <v>280.71666666666664</v>
      </c>
      <c r="I94" s="214">
        <v>267.13333333333327</v>
      </c>
      <c r="J94" s="214">
        <v>313.23333333333329</v>
      </c>
      <c r="K94" s="214">
        <v>326.81666666666666</v>
      </c>
      <c r="L94" s="214">
        <v>336.2833333333333</v>
      </c>
      <c r="M94" s="215">
        <v>317.35000000000002</v>
      </c>
      <c r="N94" s="215">
        <v>294.3</v>
      </c>
      <c r="O94" s="215">
        <v>36275850</v>
      </c>
      <c r="P94" s="216">
        <v>8.5050729232720348E-2</v>
      </c>
    </row>
    <row r="95" spans="1:16" ht="12.75" customHeight="1">
      <c r="A95" s="208">
        <v>85</v>
      </c>
      <c r="B95" s="220" t="s">
        <v>82</v>
      </c>
      <c r="C95" s="212" t="s">
        <v>132</v>
      </c>
      <c r="D95" s="213">
        <v>45533</v>
      </c>
      <c r="E95" s="212">
        <v>374</v>
      </c>
      <c r="F95" s="212">
        <v>374.06666666666666</v>
      </c>
      <c r="G95" s="214">
        <v>369.63333333333333</v>
      </c>
      <c r="H95" s="214">
        <v>365.26666666666665</v>
      </c>
      <c r="I95" s="214">
        <v>360.83333333333331</v>
      </c>
      <c r="J95" s="214">
        <v>378.43333333333334</v>
      </c>
      <c r="K95" s="214">
        <v>382.86666666666662</v>
      </c>
      <c r="L95" s="214">
        <v>387.23333333333335</v>
      </c>
      <c r="M95" s="215">
        <v>378.5</v>
      </c>
      <c r="N95" s="215">
        <v>369.7</v>
      </c>
      <c r="O95" s="215">
        <v>53927775</v>
      </c>
      <c r="P95" s="216">
        <v>-1.4287300588518341E-2</v>
      </c>
    </row>
    <row r="96" spans="1:16" ht="12.75" customHeight="1">
      <c r="A96" s="208">
        <v>86</v>
      </c>
      <c r="B96" s="220" t="s">
        <v>57</v>
      </c>
      <c r="C96" s="212" t="s">
        <v>133</v>
      </c>
      <c r="D96" s="213">
        <v>45533</v>
      </c>
      <c r="E96" s="212">
        <v>2731.1</v>
      </c>
      <c r="F96" s="212">
        <v>2731.5666666666671</v>
      </c>
      <c r="G96" s="214">
        <v>2715.1333333333341</v>
      </c>
      <c r="H96" s="214">
        <v>2699.166666666667</v>
      </c>
      <c r="I96" s="214">
        <v>2682.733333333334</v>
      </c>
      <c r="J96" s="214">
        <v>2747.5333333333342</v>
      </c>
      <c r="K96" s="214">
        <v>2763.9666666666676</v>
      </c>
      <c r="L96" s="214">
        <v>2779.9333333333343</v>
      </c>
      <c r="M96" s="215">
        <v>2748</v>
      </c>
      <c r="N96" s="215">
        <v>2715.6</v>
      </c>
      <c r="O96" s="215">
        <v>14523900</v>
      </c>
      <c r="P96" s="216">
        <v>-1.9265051454501254E-2</v>
      </c>
    </row>
    <row r="97" spans="1:16" ht="12.75" customHeight="1">
      <c r="A97" s="208">
        <v>87</v>
      </c>
      <c r="B97" s="220" t="s">
        <v>61</v>
      </c>
      <c r="C97" s="212" t="s">
        <v>134</v>
      </c>
      <c r="D97" s="213">
        <v>45533</v>
      </c>
      <c r="E97" s="212">
        <v>1165.7</v>
      </c>
      <c r="F97" s="212">
        <v>1163.6000000000001</v>
      </c>
      <c r="G97" s="214">
        <v>1158.8000000000002</v>
      </c>
      <c r="H97" s="214">
        <v>1151.9000000000001</v>
      </c>
      <c r="I97" s="214">
        <v>1147.1000000000001</v>
      </c>
      <c r="J97" s="214">
        <v>1170.5000000000002</v>
      </c>
      <c r="K97" s="214">
        <v>1175.3</v>
      </c>
      <c r="L97" s="214">
        <v>1182.2000000000003</v>
      </c>
      <c r="M97" s="215">
        <v>1168.4000000000001</v>
      </c>
      <c r="N97" s="215">
        <v>1156.7</v>
      </c>
      <c r="O97" s="215">
        <v>101506300</v>
      </c>
      <c r="P97" s="216">
        <v>4.1955881296256374E-2</v>
      </c>
    </row>
    <row r="98" spans="1:16" ht="12.75" customHeight="1">
      <c r="A98" s="208">
        <v>88</v>
      </c>
      <c r="B98" s="220" t="s">
        <v>66</v>
      </c>
      <c r="C98" s="212" t="s">
        <v>135</v>
      </c>
      <c r="D98" s="213">
        <v>45533</v>
      </c>
      <c r="E98" s="212">
        <v>1982.25</v>
      </c>
      <c r="F98" s="212">
        <v>1969.25</v>
      </c>
      <c r="G98" s="214">
        <v>1953.25</v>
      </c>
      <c r="H98" s="214">
        <v>1924.25</v>
      </c>
      <c r="I98" s="214">
        <v>1908.25</v>
      </c>
      <c r="J98" s="214">
        <v>1998.25</v>
      </c>
      <c r="K98" s="214">
        <v>2014.25</v>
      </c>
      <c r="L98" s="214">
        <v>2043.25</v>
      </c>
      <c r="M98" s="215">
        <v>1985.25</v>
      </c>
      <c r="N98" s="215">
        <v>1940.25</v>
      </c>
      <c r="O98" s="215">
        <v>3996500</v>
      </c>
      <c r="P98" s="216">
        <v>-2.4887153836769548E-2</v>
      </c>
    </row>
    <row r="99" spans="1:16" ht="12.75" customHeight="1">
      <c r="A99" s="208">
        <v>89</v>
      </c>
      <c r="B99" s="220" t="s">
        <v>66</v>
      </c>
      <c r="C99" s="212" t="s">
        <v>136</v>
      </c>
      <c r="D99" s="213">
        <v>45533</v>
      </c>
      <c r="E99" s="212">
        <v>720.7</v>
      </c>
      <c r="F99" s="212">
        <v>723.0333333333333</v>
      </c>
      <c r="G99" s="214">
        <v>714.56666666666661</v>
      </c>
      <c r="H99" s="214">
        <v>708.43333333333328</v>
      </c>
      <c r="I99" s="214">
        <v>699.96666666666658</v>
      </c>
      <c r="J99" s="214">
        <v>729.16666666666663</v>
      </c>
      <c r="K99" s="214">
        <v>737.63333333333333</v>
      </c>
      <c r="L99" s="214">
        <v>743.76666666666665</v>
      </c>
      <c r="M99" s="215">
        <v>731.5</v>
      </c>
      <c r="N99" s="215">
        <v>716.9</v>
      </c>
      <c r="O99" s="215">
        <v>10731000</v>
      </c>
      <c r="P99" s="216">
        <v>1.0737496467928794E-2</v>
      </c>
    </row>
    <row r="100" spans="1:16" ht="12.75" customHeight="1">
      <c r="A100" s="208">
        <v>90</v>
      </c>
      <c r="B100" s="220" t="s">
        <v>77</v>
      </c>
      <c r="C100" s="212" t="s">
        <v>137</v>
      </c>
      <c r="D100" s="213">
        <v>45533</v>
      </c>
      <c r="E100" s="212">
        <v>15.81</v>
      </c>
      <c r="F100" s="212">
        <v>15.793333333333335</v>
      </c>
      <c r="G100" s="214">
        <v>15.54666666666667</v>
      </c>
      <c r="H100" s="214">
        <v>15.283333333333335</v>
      </c>
      <c r="I100" s="214">
        <v>15.036666666666671</v>
      </c>
      <c r="J100" s="214">
        <v>16.056666666666672</v>
      </c>
      <c r="K100" s="214">
        <v>16.303333333333335</v>
      </c>
      <c r="L100" s="214">
        <v>16.56666666666667</v>
      </c>
      <c r="M100" s="215">
        <v>16.04</v>
      </c>
      <c r="N100" s="215">
        <v>15.53</v>
      </c>
      <c r="O100" s="215">
        <v>4767520000</v>
      </c>
      <c r="P100" s="216">
        <v>-2.5107123727905732E-3</v>
      </c>
    </row>
    <row r="101" spans="1:16" ht="12.75" customHeight="1">
      <c r="A101" s="208">
        <v>91</v>
      </c>
      <c r="B101" s="220" t="s">
        <v>66</v>
      </c>
      <c r="C101" s="212" t="s">
        <v>138</v>
      </c>
      <c r="D101" s="213">
        <v>45533</v>
      </c>
      <c r="E101" s="212">
        <v>105.92</v>
      </c>
      <c r="F101" s="212">
        <v>106.12666666666667</v>
      </c>
      <c r="G101" s="214">
        <v>105.21333333333332</v>
      </c>
      <c r="H101" s="214">
        <v>104.50666666666666</v>
      </c>
      <c r="I101" s="214">
        <v>103.59333333333332</v>
      </c>
      <c r="J101" s="214">
        <v>106.83333333333333</v>
      </c>
      <c r="K101" s="214">
        <v>107.74666666666668</v>
      </c>
      <c r="L101" s="214">
        <v>108.45333333333333</v>
      </c>
      <c r="M101" s="215">
        <v>107.04</v>
      </c>
      <c r="N101" s="215">
        <v>105.42</v>
      </c>
      <c r="O101" s="215">
        <v>133035000</v>
      </c>
      <c r="P101" s="216">
        <v>1.1442256519425226E-2</v>
      </c>
    </row>
    <row r="102" spans="1:16" ht="12.75" customHeight="1">
      <c r="A102" s="208">
        <v>92</v>
      </c>
      <c r="B102" s="220" t="s">
        <v>61</v>
      </c>
      <c r="C102" s="218" t="s">
        <v>139</v>
      </c>
      <c r="D102" s="213">
        <v>45533</v>
      </c>
      <c r="E102" s="212">
        <v>70.819999999999993</v>
      </c>
      <c r="F102" s="212">
        <v>70.899999999999991</v>
      </c>
      <c r="G102" s="214">
        <v>70.369999999999976</v>
      </c>
      <c r="H102" s="214">
        <v>69.919999999999987</v>
      </c>
      <c r="I102" s="214">
        <v>69.389999999999972</v>
      </c>
      <c r="J102" s="214">
        <v>71.34999999999998</v>
      </c>
      <c r="K102" s="214">
        <v>71.879999999999981</v>
      </c>
      <c r="L102" s="214">
        <v>72.329999999999984</v>
      </c>
      <c r="M102" s="215">
        <v>71.430000000000007</v>
      </c>
      <c r="N102" s="215">
        <v>70.45</v>
      </c>
      <c r="O102" s="215">
        <v>522547500</v>
      </c>
      <c r="P102" s="216">
        <v>7.7818760396326028E-3</v>
      </c>
    </row>
    <row r="103" spans="1:16" ht="12.75" customHeight="1">
      <c r="A103" s="208">
        <v>93</v>
      </c>
      <c r="B103" s="220" t="s">
        <v>185</v>
      </c>
      <c r="C103" s="212" t="s">
        <v>140</v>
      </c>
      <c r="D103" s="213">
        <v>45533</v>
      </c>
      <c r="E103" s="212">
        <v>186.33</v>
      </c>
      <c r="F103" s="212">
        <v>186.66</v>
      </c>
      <c r="G103" s="214">
        <v>184.32</v>
      </c>
      <c r="H103" s="214">
        <v>182.31</v>
      </c>
      <c r="I103" s="214">
        <v>179.97</v>
      </c>
      <c r="J103" s="214">
        <v>188.67</v>
      </c>
      <c r="K103" s="214">
        <v>191.00999999999996</v>
      </c>
      <c r="L103" s="214">
        <v>193.01999999999998</v>
      </c>
      <c r="M103" s="215">
        <v>189</v>
      </c>
      <c r="N103" s="215">
        <v>184.65</v>
      </c>
      <c r="O103" s="215">
        <v>72217500</v>
      </c>
      <c r="P103" s="216">
        <v>-8.8522902727740608E-3</v>
      </c>
    </row>
    <row r="104" spans="1:16" ht="12.75" customHeight="1">
      <c r="A104" s="208">
        <v>94</v>
      </c>
      <c r="B104" s="220" t="s">
        <v>82</v>
      </c>
      <c r="C104" s="219" t="s">
        <v>141</v>
      </c>
      <c r="D104" s="213">
        <v>45533</v>
      </c>
      <c r="E104" s="212">
        <v>540.20000000000005</v>
      </c>
      <c r="F104" s="212">
        <v>541.58333333333337</v>
      </c>
      <c r="G104" s="214">
        <v>537.2166666666667</v>
      </c>
      <c r="H104" s="214">
        <v>534.23333333333335</v>
      </c>
      <c r="I104" s="214">
        <v>529.86666666666667</v>
      </c>
      <c r="J104" s="214">
        <v>544.56666666666672</v>
      </c>
      <c r="K104" s="214">
        <v>548.93333333333328</v>
      </c>
      <c r="L104" s="214">
        <v>551.91666666666674</v>
      </c>
      <c r="M104" s="215">
        <v>545.95000000000005</v>
      </c>
      <c r="N104" s="215">
        <v>538.6</v>
      </c>
      <c r="O104" s="215">
        <v>11435875</v>
      </c>
      <c r="P104" s="216">
        <v>-1.5972550875532419E-2</v>
      </c>
    </row>
    <row r="105" spans="1:16" ht="12.75" customHeight="1">
      <c r="A105" s="208">
        <v>95</v>
      </c>
      <c r="B105" s="220" t="s">
        <v>114</v>
      </c>
      <c r="C105" s="212" t="s">
        <v>142</v>
      </c>
      <c r="D105" s="213">
        <v>45533</v>
      </c>
      <c r="E105" s="212">
        <v>612.70000000000005</v>
      </c>
      <c r="F105" s="212">
        <v>610.1</v>
      </c>
      <c r="G105" s="214">
        <v>604.35</v>
      </c>
      <c r="H105" s="214">
        <v>596</v>
      </c>
      <c r="I105" s="214">
        <v>590.25</v>
      </c>
      <c r="J105" s="214">
        <v>618.45000000000005</v>
      </c>
      <c r="K105" s="214">
        <v>624.20000000000005</v>
      </c>
      <c r="L105" s="214">
        <v>632.55000000000007</v>
      </c>
      <c r="M105" s="215">
        <v>615.85</v>
      </c>
      <c r="N105" s="215">
        <v>601.75</v>
      </c>
      <c r="O105" s="215">
        <v>20065000</v>
      </c>
      <c r="P105" s="216">
        <v>7.6838087585375655E-3</v>
      </c>
    </row>
    <row r="106" spans="1:16" ht="12.75" customHeight="1">
      <c r="A106" s="208">
        <v>96</v>
      </c>
      <c r="B106" s="220" t="s">
        <v>47</v>
      </c>
      <c r="C106" s="219" t="s">
        <v>143</v>
      </c>
      <c r="D106" s="213">
        <v>45533</v>
      </c>
      <c r="E106" s="212">
        <v>366.65</v>
      </c>
      <c r="F106" s="212">
        <v>365.81666666666661</v>
      </c>
      <c r="G106" s="214">
        <v>364.23333333333323</v>
      </c>
      <c r="H106" s="214">
        <v>361.81666666666661</v>
      </c>
      <c r="I106" s="214">
        <v>360.23333333333323</v>
      </c>
      <c r="J106" s="214">
        <v>368.23333333333323</v>
      </c>
      <c r="K106" s="214">
        <v>369.81666666666661</v>
      </c>
      <c r="L106" s="214">
        <v>372.23333333333323</v>
      </c>
      <c r="M106" s="215">
        <v>367.4</v>
      </c>
      <c r="N106" s="215">
        <v>363.4</v>
      </c>
      <c r="O106" s="215">
        <v>21025000</v>
      </c>
      <c r="P106" s="216">
        <v>-1.7748272591789731E-2</v>
      </c>
    </row>
    <row r="107" spans="1:16" ht="12.75" customHeight="1">
      <c r="A107" s="208">
        <v>97</v>
      </c>
      <c r="B107" s="220" t="s">
        <v>57</v>
      </c>
      <c r="C107" s="217" t="s">
        <v>144</v>
      </c>
      <c r="D107" s="213">
        <v>45533</v>
      </c>
      <c r="E107" s="212">
        <v>2652</v>
      </c>
      <c r="F107" s="212">
        <v>2670.2333333333336</v>
      </c>
      <c r="G107" s="214">
        <v>2607.3666666666672</v>
      </c>
      <c r="H107" s="214">
        <v>2562.7333333333336</v>
      </c>
      <c r="I107" s="214">
        <v>2499.8666666666672</v>
      </c>
      <c r="J107" s="214">
        <v>2714.8666666666672</v>
      </c>
      <c r="K107" s="214">
        <v>2777.733333333334</v>
      </c>
      <c r="L107" s="214">
        <v>2822.3666666666672</v>
      </c>
      <c r="M107" s="215">
        <v>2733.1</v>
      </c>
      <c r="N107" s="215">
        <v>2625.6</v>
      </c>
      <c r="O107" s="215">
        <v>1728900</v>
      </c>
      <c r="P107" s="216">
        <v>-2.2557666214382634E-2</v>
      </c>
    </row>
    <row r="108" spans="1:16" ht="12.75" customHeight="1">
      <c r="A108" s="208">
        <v>98</v>
      </c>
      <c r="B108" s="220" t="s">
        <v>114</v>
      </c>
      <c r="C108" s="219" t="s">
        <v>145</v>
      </c>
      <c r="D108" s="213">
        <v>45533</v>
      </c>
      <c r="E108" s="212">
        <v>4220.8</v>
      </c>
      <c r="F108" s="212">
        <v>4231.4666666666672</v>
      </c>
      <c r="G108" s="214">
        <v>4202.5333333333347</v>
      </c>
      <c r="H108" s="214">
        <v>4184.2666666666673</v>
      </c>
      <c r="I108" s="214">
        <v>4155.3333333333348</v>
      </c>
      <c r="J108" s="214">
        <v>4249.7333333333345</v>
      </c>
      <c r="K108" s="214">
        <v>4278.666666666667</v>
      </c>
      <c r="L108" s="214">
        <v>4296.9333333333343</v>
      </c>
      <c r="M108" s="215">
        <v>4260.3999999999996</v>
      </c>
      <c r="N108" s="215">
        <v>4213.2</v>
      </c>
      <c r="O108" s="215">
        <v>6386700</v>
      </c>
      <c r="P108" s="216">
        <v>-4.0699850299401198E-3</v>
      </c>
    </row>
    <row r="109" spans="1:16" ht="12.75" customHeight="1">
      <c r="A109" s="208">
        <v>99</v>
      </c>
      <c r="B109" s="220" t="s">
        <v>61</v>
      </c>
      <c r="C109" s="212" t="s">
        <v>146</v>
      </c>
      <c r="D109" s="213">
        <v>45533</v>
      </c>
      <c r="E109" s="212">
        <v>1342.8</v>
      </c>
      <c r="F109" s="212">
        <v>1348.0166666666667</v>
      </c>
      <c r="G109" s="214">
        <v>1335.8333333333333</v>
      </c>
      <c r="H109" s="214">
        <v>1328.8666666666666</v>
      </c>
      <c r="I109" s="214">
        <v>1316.6833333333332</v>
      </c>
      <c r="J109" s="214">
        <v>1354.9833333333333</v>
      </c>
      <c r="K109" s="214">
        <v>1367.1666666666667</v>
      </c>
      <c r="L109" s="214">
        <v>1374.1333333333334</v>
      </c>
      <c r="M109" s="215">
        <v>1360.2</v>
      </c>
      <c r="N109" s="215">
        <v>1341.05</v>
      </c>
      <c r="O109" s="215">
        <v>33523500</v>
      </c>
      <c r="P109" s="216">
        <v>8.1952422483534335E-3</v>
      </c>
    </row>
    <row r="110" spans="1:16" ht="12.75" customHeight="1">
      <c r="A110" s="208">
        <v>100</v>
      </c>
      <c r="B110" s="220" t="s">
        <v>77</v>
      </c>
      <c r="C110" s="212" t="s">
        <v>147</v>
      </c>
      <c r="D110" s="213">
        <v>45533</v>
      </c>
      <c r="E110" s="212">
        <v>404.65</v>
      </c>
      <c r="F110" s="212">
        <v>405.18333333333334</v>
      </c>
      <c r="G110" s="214">
        <v>400.86666666666667</v>
      </c>
      <c r="H110" s="214">
        <v>397.08333333333331</v>
      </c>
      <c r="I110" s="214">
        <v>392.76666666666665</v>
      </c>
      <c r="J110" s="214">
        <v>408.9666666666667</v>
      </c>
      <c r="K110" s="214">
        <v>413.28333333333342</v>
      </c>
      <c r="L110" s="214">
        <v>417.06666666666672</v>
      </c>
      <c r="M110" s="215">
        <v>409.5</v>
      </c>
      <c r="N110" s="215">
        <v>401.4</v>
      </c>
      <c r="O110" s="215">
        <v>85778600</v>
      </c>
      <c r="P110" s="216">
        <v>4.3791552211473383E-3</v>
      </c>
    </row>
    <row r="111" spans="1:16" ht="12.75" customHeight="1">
      <c r="A111" s="208">
        <v>101</v>
      </c>
      <c r="B111" s="220" t="s">
        <v>85</v>
      </c>
      <c r="C111" s="212" t="s">
        <v>148</v>
      </c>
      <c r="D111" s="213">
        <v>45533</v>
      </c>
      <c r="E111" s="212">
        <v>1824.65</v>
      </c>
      <c r="F111" s="212">
        <v>1818.3</v>
      </c>
      <c r="G111" s="214">
        <v>1809.1999999999998</v>
      </c>
      <c r="H111" s="214">
        <v>1793.7499999999998</v>
      </c>
      <c r="I111" s="214">
        <v>1784.6499999999996</v>
      </c>
      <c r="J111" s="214">
        <v>1833.75</v>
      </c>
      <c r="K111" s="214">
        <v>1842.85</v>
      </c>
      <c r="L111" s="214">
        <v>1858.3000000000002</v>
      </c>
      <c r="M111" s="215">
        <v>1827.4</v>
      </c>
      <c r="N111" s="215">
        <v>1802.85</v>
      </c>
      <c r="O111" s="215">
        <v>43066800</v>
      </c>
      <c r="P111" s="216">
        <v>-8.0339785699149614E-3</v>
      </c>
    </row>
    <row r="112" spans="1:16" ht="12.75" customHeight="1">
      <c r="A112" s="208">
        <v>102</v>
      </c>
      <c r="B112" s="220" t="s">
        <v>82</v>
      </c>
      <c r="C112" s="212" t="s">
        <v>150</v>
      </c>
      <c r="D112" s="213">
        <v>45533</v>
      </c>
      <c r="E112" s="212">
        <v>163.86</v>
      </c>
      <c r="F112" s="212">
        <v>164.29</v>
      </c>
      <c r="G112" s="214">
        <v>162.77999999999997</v>
      </c>
      <c r="H112" s="214">
        <v>161.69999999999999</v>
      </c>
      <c r="I112" s="214">
        <v>160.18999999999997</v>
      </c>
      <c r="J112" s="214">
        <v>165.36999999999998</v>
      </c>
      <c r="K112" s="214">
        <v>166.88000000000002</v>
      </c>
      <c r="L112" s="214">
        <v>167.95999999999998</v>
      </c>
      <c r="M112" s="215">
        <v>165.8</v>
      </c>
      <c r="N112" s="215">
        <v>163.21</v>
      </c>
      <c r="O112" s="215">
        <v>201049875</v>
      </c>
      <c r="P112" s="216">
        <v>-5.7857814421060248E-3</v>
      </c>
    </row>
    <row r="113" spans="1:16" ht="12.75" customHeight="1">
      <c r="A113" s="208">
        <v>103</v>
      </c>
      <c r="B113" s="220" t="s">
        <v>42</v>
      </c>
      <c r="C113" s="212" t="s">
        <v>151</v>
      </c>
      <c r="D113" s="213">
        <v>45533</v>
      </c>
      <c r="E113" s="212">
        <v>1354.8</v>
      </c>
      <c r="F113" s="212">
        <v>1364.8999999999999</v>
      </c>
      <c r="G113" s="214">
        <v>1332.3499999999997</v>
      </c>
      <c r="H113" s="214">
        <v>1309.8999999999999</v>
      </c>
      <c r="I113" s="214">
        <v>1277.3499999999997</v>
      </c>
      <c r="J113" s="214">
        <v>1387.3499999999997</v>
      </c>
      <c r="K113" s="214">
        <v>1419.8999999999999</v>
      </c>
      <c r="L113" s="214">
        <v>1442.3499999999997</v>
      </c>
      <c r="M113" s="215">
        <v>1397.45</v>
      </c>
      <c r="N113" s="215">
        <v>1342.45</v>
      </c>
      <c r="O113" s="215">
        <v>2477800</v>
      </c>
      <c r="P113" s="216">
        <v>2.6301946344029457E-3</v>
      </c>
    </row>
    <row r="114" spans="1:16" ht="12.75" customHeight="1">
      <c r="A114" s="208">
        <v>104</v>
      </c>
      <c r="B114" s="220" t="s">
        <v>114</v>
      </c>
      <c r="C114" s="219" t="s">
        <v>152</v>
      </c>
      <c r="D114" s="213">
        <v>45533</v>
      </c>
      <c r="E114" s="212">
        <v>907.1</v>
      </c>
      <c r="F114" s="212">
        <v>912.75</v>
      </c>
      <c r="G114" s="214">
        <v>897.6</v>
      </c>
      <c r="H114" s="214">
        <v>888.1</v>
      </c>
      <c r="I114" s="214">
        <v>872.95</v>
      </c>
      <c r="J114" s="214">
        <v>922.25</v>
      </c>
      <c r="K114" s="214">
        <v>937.40000000000009</v>
      </c>
      <c r="L114" s="214">
        <v>946.9</v>
      </c>
      <c r="M114" s="215">
        <v>927.9</v>
      </c>
      <c r="N114" s="215">
        <v>903.25</v>
      </c>
      <c r="O114" s="215">
        <v>23049250</v>
      </c>
      <c r="P114" s="216">
        <v>-2.3103435215695188E-3</v>
      </c>
    </row>
    <row r="115" spans="1:16" ht="12.75" customHeight="1">
      <c r="A115" s="208">
        <v>105</v>
      </c>
      <c r="B115" s="220" t="s">
        <v>57</v>
      </c>
      <c r="C115" s="212" t="s">
        <v>153</v>
      </c>
      <c r="D115" s="213">
        <v>45533</v>
      </c>
      <c r="E115" s="212">
        <v>492.6</v>
      </c>
      <c r="F115" s="212">
        <v>494.2</v>
      </c>
      <c r="G115" s="214">
        <v>489</v>
      </c>
      <c r="H115" s="214">
        <v>485.40000000000003</v>
      </c>
      <c r="I115" s="214">
        <v>480.20000000000005</v>
      </c>
      <c r="J115" s="214">
        <v>497.79999999999995</v>
      </c>
      <c r="K115" s="214">
        <v>502.99999999999989</v>
      </c>
      <c r="L115" s="214">
        <v>506.59999999999991</v>
      </c>
      <c r="M115" s="215">
        <v>499.4</v>
      </c>
      <c r="N115" s="215">
        <v>490.6</v>
      </c>
      <c r="O115" s="215">
        <v>109134400</v>
      </c>
      <c r="P115" s="216">
        <v>-1.9407984588622609E-2</v>
      </c>
    </row>
    <row r="116" spans="1:16" ht="12.75" customHeight="1">
      <c r="A116" s="208">
        <v>106</v>
      </c>
      <c r="B116" s="220" t="s">
        <v>129</v>
      </c>
      <c r="C116" s="212" t="s">
        <v>154</v>
      </c>
      <c r="D116" s="213">
        <v>45533</v>
      </c>
      <c r="E116" s="212">
        <v>928.3</v>
      </c>
      <c r="F116" s="212">
        <v>917.76666666666654</v>
      </c>
      <c r="G116" s="214">
        <v>905.1333333333331</v>
      </c>
      <c r="H116" s="214">
        <v>881.96666666666658</v>
      </c>
      <c r="I116" s="214">
        <v>869.33333333333314</v>
      </c>
      <c r="J116" s="214">
        <v>940.93333333333305</v>
      </c>
      <c r="K116" s="214">
        <v>953.56666666666649</v>
      </c>
      <c r="L116" s="214">
        <v>976.73333333333301</v>
      </c>
      <c r="M116" s="215">
        <v>930.4</v>
      </c>
      <c r="N116" s="215">
        <v>894.6</v>
      </c>
      <c r="O116" s="215">
        <v>14977500</v>
      </c>
      <c r="P116" s="216">
        <v>-6.2441314553990608E-2</v>
      </c>
    </row>
    <row r="117" spans="1:16" ht="12.75" customHeight="1">
      <c r="A117" s="208">
        <v>107</v>
      </c>
      <c r="B117" s="220" t="s">
        <v>47</v>
      </c>
      <c r="C117" s="212" t="s">
        <v>155</v>
      </c>
      <c r="D117" s="213">
        <v>45533</v>
      </c>
      <c r="E117" s="212">
        <v>4103.8500000000004</v>
      </c>
      <c r="F117" s="212">
        <v>4122.45</v>
      </c>
      <c r="G117" s="214">
        <v>4058.5499999999993</v>
      </c>
      <c r="H117" s="214">
        <v>4013.2499999999995</v>
      </c>
      <c r="I117" s="214">
        <v>3949.349999999999</v>
      </c>
      <c r="J117" s="214">
        <v>4167.75</v>
      </c>
      <c r="K117" s="214">
        <v>4231.6499999999996</v>
      </c>
      <c r="L117" s="214">
        <v>4276.95</v>
      </c>
      <c r="M117" s="215">
        <v>4186.3500000000004</v>
      </c>
      <c r="N117" s="215">
        <v>4077.15</v>
      </c>
      <c r="O117" s="215">
        <v>827500</v>
      </c>
      <c r="P117" s="216">
        <v>1.7365913631473797E-2</v>
      </c>
    </row>
    <row r="118" spans="1:16" ht="12.75" customHeight="1">
      <c r="A118" s="208">
        <v>108</v>
      </c>
      <c r="B118" s="220" t="s">
        <v>129</v>
      </c>
      <c r="C118" s="217" t="s">
        <v>156</v>
      </c>
      <c r="D118" s="213">
        <v>45533</v>
      </c>
      <c r="E118" s="212">
        <v>891.85</v>
      </c>
      <c r="F118" s="212">
        <v>896.76666666666677</v>
      </c>
      <c r="G118" s="214">
        <v>880.78333333333353</v>
      </c>
      <c r="H118" s="214">
        <v>869.71666666666681</v>
      </c>
      <c r="I118" s="214">
        <v>853.73333333333358</v>
      </c>
      <c r="J118" s="214">
        <v>907.83333333333348</v>
      </c>
      <c r="K118" s="214">
        <v>923.81666666666683</v>
      </c>
      <c r="L118" s="214">
        <v>934.88333333333344</v>
      </c>
      <c r="M118" s="215">
        <v>912.75</v>
      </c>
      <c r="N118" s="215">
        <v>885.7</v>
      </c>
      <c r="O118" s="215">
        <v>19344825</v>
      </c>
      <c r="P118" s="216">
        <v>-4.7778848390205006E-2</v>
      </c>
    </row>
    <row r="119" spans="1:16" ht="12.75" customHeight="1">
      <c r="A119" s="208">
        <v>109</v>
      </c>
      <c r="B119" s="220" t="s">
        <v>57</v>
      </c>
      <c r="C119" s="212" t="s">
        <v>157</v>
      </c>
      <c r="D119" s="213">
        <v>45533</v>
      </c>
      <c r="E119" s="212">
        <v>639.29999999999995</v>
      </c>
      <c r="F119" s="212">
        <v>641.06666666666661</v>
      </c>
      <c r="G119" s="214">
        <v>634.08333333333326</v>
      </c>
      <c r="H119" s="214">
        <v>628.86666666666667</v>
      </c>
      <c r="I119" s="214">
        <v>621.88333333333333</v>
      </c>
      <c r="J119" s="214">
        <v>646.28333333333319</v>
      </c>
      <c r="K119" s="214">
        <v>653.26666666666654</v>
      </c>
      <c r="L119" s="214">
        <v>658.48333333333312</v>
      </c>
      <c r="M119" s="215">
        <v>648.04999999999995</v>
      </c>
      <c r="N119" s="215">
        <v>635.85</v>
      </c>
      <c r="O119" s="215">
        <v>21356250</v>
      </c>
      <c r="P119" s="216">
        <v>-4.1460951526032318E-2</v>
      </c>
    </row>
    <row r="120" spans="1:16" ht="12.75" customHeight="1">
      <c r="A120" s="208">
        <v>110</v>
      </c>
      <c r="B120" s="220" t="s">
        <v>61</v>
      </c>
      <c r="C120" s="212" t="s">
        <v>158</v>
      </c>
      <c r="D120" s="213">
        <v>45533</v>
      </c>
      <c r="E120" s="212">
        <v>1752.6</v>
      </c>
      <c r="F120" s="212">
        <v>1755.6000000000001</v>
      </c>
      <c r="G120" s="214">
        <v>1746.2000000000003</v>
      </c>
      <c r="H120" s="214">
        <v>1739.8000000000002</v>
      </c>
      <c r="I120" s="214">
        <v>1730.4000000000003</v>
      </c>
      <c r="J120" s="214">
        <v>1762.0000000000002</v>
      </c>
      <c r="K120" s="214">
        <v>1771.4000000000003</v>
      </c>
      <c r="L120" s="214">
        <v>1777.8000000000002</v>
      </c>
      <c r="M120" s="215">
        <v>1765</v>
      </c>
      <c r="N120" s="215">
        <v>1749.2</v>
      </c>
      <c r="O120" s="215">
        <v>36280800</v>
      </c>
      <c r="P120" s="216">
        <v>1.1994153547480112E-2</v>
      </c>
    </row>
    <row r="121" spans="1:16" ht="12.75" customHeight="1">
      <c r="A121" s="208">
        <v>111</v>
      </c>
      <c r="B121" s="220" t="s">
        <v>66</v>
      </c>
      <c r="C121" s="212" t="s">
        <v>840</v>
      </c>
      <c r="D121" s="213">
        <v>45533</v>
      </c>
      <c r="E121" s="212">
        <v>160.65</v>
      </c>
      <c r="F121" s="212">
        <v>161.40666666666667</v>
      </c>
      <c r="G121" s="214">
        <v>159.53333333333333</v>
      </c>
      <c r="H121" s="214">
        <v>158.41666666666666</v>
      </c>
      <c r="I121" s="214">
        <v>156.54333333333332</v>
      </c>
      <c r="J121" s="214">
        <v>162.52333333333334</v>
      </c>
      <c r="K121" s="214">
        <v>164.39666666666668</v>
      </c>
      <c r="L121" s="214">
        <v>165.51333333333335</v>
      </c>
      <c r="M121" s="215">
        <v>163.28</v>
      </c>
      <c r="N121" s="215">
        <v>160.29</v>
      </c>
      <c r="O121" s="215">
        <v>75742450</v>
      </c>
      <c r="P121" s="216">
        <v>1.9152257444764648E-2</v>
      </c>
    </row>
    <row r="122" spans="1:16" ht="12.75" customHeight="1">
      <c r="A122" s="208">
        <v>112</v>
      </c>
      <c r="B122" s="220" t="s">
        <v>42</v>
      </c>
      <c r="C122" s="212" t="s">
        <v>159</v>
      </c>
      <c r="D122" s="213">
        <v>45533</v>
      </c>
      <c r="E122" s="212">
        <v>3178.65</v>
      </c>
      <c r="F122" s="212">
        <v>3189.3666666666668</v>
      </c>
      <c r="G122" s="214">
        <v>3152.5333333333338</v>
      </c>
      <c r="H122" s="214">
        <v>3126.416666666667</v>
      </c>
      <c r="I122" s="214">
        <v>3089.5833333333339</v>
      </c>
      <c r="J122" s="214">
        <v>3215.4833333333336</v>
      </c>
      <c r="K122" s="214">
        <v>3252.3166666666666</v>
      </c>
      <c r="L122" s="214">
        <v>3278.4333333333334</v>
      </c>
      <c r="M122" s="215">
        <v>3226.2</v>
      </c>
      <c r="N122" s="215">
        <v>3163.25</v>
      </c>
      <c r="O122" s="215">
        <v>1238400</v>
      </c>
      <c r="P122" s="216">
        <v>-2.4218939210462581E-4</v>
      </c>
    </row>
    <row r="123" spans="1:16" ht="12.75" customHeight="1">
      <c r="A123" s="208">
        <v>113</v>
      </c>
      <c r="B123" s="220" t="s">
        <v>42</v>
      </c>
      <c r="C123" s="212" t="s">
        <v>160</v>
      </c>
      <c r="D123" s="213">
        <v>45533</v>
      </c>
      <c r="E123" s="212">
        <v>430.5</v>
      </c>
      <c r="F123" s="212">
        <v>427.66666666666669</v>
      </c>
      <c r="G123" s="214">
        <v>421.38333333333338</v>
      </c>
      <c r="H123" s="214">
        <v>412.26666666666671</v>
      </c>
      <c r="I123" s="214">
        <v>405.98333333333341</v>
      </c>
      <c r="J123" s="214">
        <v>436.78333333333336</v>
      </c>
      <c r="K123" s="214">
        <v>443.06666666666666</v>
      </c>
      <c r="L123" s="214">
        <v>452.18333333333334</v>
      </c>
      <c r="M123" s="215">
        <v>433.95</v>
      </c>
      <c r="N123" s="215">
        <v>418.55</v>
      </c>
      <c r="O123" s="215">
        <v>23120000</v>
      </c>
      <c r="P123" s="216">
        <v>5.0274152444204183E-2</v>
      </c>
    </row>
    <row r="124" spans="1:16" ht="12.75" customHeight="1">
      <c r="A124" s="208">
        <v>114</v>
      </c>
      <c r="B124" s="220" t="s">
        <v>66</v>
      </c>
      <c r="C124" s="217" t="s">
        <v>161</v>
      </c>
      <c r="D124" s="213">
        <v>45533</v>
      </c>
      <c r="E124" s="212">
        <v>636.1</v>
      </c>
      <c r="F124" s="212">
        <v>632.76666666666677</v>
      </c>
      <c r="G124" s="214">
        <v>622.58333333333348</v>
      </c>
      <c r="H124" s="214">
        <v>609.06666666666672</v>
      </c>
      <c r="I124" s="214">
        <v>598.88333333333344</v>
      </c>
      <c r="J124" s="214">
        <v>646.28333333333353</v>
      </c>
      <c r="K124" s="214">
        <v>656.4666666666667</v>
      </c>
      <c r="L124" s="214">
        <v>669.98333333333358</v>
      </c>
      <c r="M124" s="215">
        <v>642.95000000000005</v>
      </c>
      <c r="N124" s="215">
        <v>619.25</v>
      </c>
      <c r="O124" s="215">
        <v>31872000</v>
      </c>
      <c r="P124" s="216">
        <v>-6.6386161757830764E-3</v>
      </c>
    </row>
    <row r="125" spans="1:16" ht="12.75" customHeight="1">
      <c r="A125" s="208">
        <v>115</v>
      </c>
      <c r="B125" s="220" t="s">
        <v>40</v>
      </c>
      <c r="C125" s="212" t="s">
        <v>162</v>
      </c>
      <c r="D125" s="213">
        <v>45533</v>
      </c>
      <c r="E125" s="212">
        <v>3557.95</v>
      </c>
      <c r="F125" s="212">
        <v>3565.3666666666668</v>
      </c>
      <c r="G125" s="214">
        <v>3540.7333333333336</v>
      </c>
      <c r="H125" s="214">
        <v>3523.5166666666669</v>
      </c>
      <c r="I125" s="214">
        <v>3498.8833333333337</v>
      </c>
      <c r="J125" s="214">
        <v>3582.5833333333335</v>
      </c>
      <c r="K125" s="214">
        <v>3607.2166666666667</v>
      </c>
      <c r="L125" s="214">
        <v>3624.4333333333334</v>
      </c>
      <c r="M125" s="215">
        <v>3590</v>
      </c>
      <c r="N125" s="215">
        <v>3548.15</v>
      </c>
      <c r="O125" s="215">
        <v>17022450</v>
      </c>
      <c r="P125" s="216">
        <v>2.5561020325418234E-4</v>
      </c>
    </row>
    <row r="126" spans="1:16" ht="12.75" customHeight="1">
      <c r="A126" s="208">
        <v>116</v>
      </c>
      <c r="B126" s="220" t="s">
        <v>85</v>
      </c>
      <c r="C126" s="212" t="s">
        <v>163</v>
      </c>
      <c r="D126" s="213">
        <v>45533</v>
      </c>
      <c r="E126" s="212">
        <v>5436.6</v>
      </c>
      <c r="F126" s="212">
        <v>5430.9500000000007</v>
      </c>
      <c r="G126" s="214">
        <v>5387.1000000000013</v>
      </c>
      <c r="H126" s="214">
        <v>5337.6</v>
      </c>
      <c r="I126" s="214">
        <v>5293.7500000000009</v>
      </c>
      <c r="J126" s="214">
        <v>5480.4500000000016</v>
      </c>
      <c r="K126" s="214">
        <v>5524.3</v>
      </c>
      <c r="L126" s="214">
        <v>5573.800000000002</v>
      </c>
      <c r="M126" s="215">
        <v>5474.8</v>
      </c>
      <c r="N126" s="215">
        <v>5381.45</v>
      </c>
      <c r="O126" s="215">
        <v>3185100</v>
      </c>
      <c r="P126" s="216">
        <v>6.2076482016774868E-3</v>
      </c>
    </row>
    <row r="127" spans="1:16" ht="12.75" customHeight="1">
      <c r="A127" s="208">
        <v>117</v>
      </c>
      <c r="B127" s="220" t="s">
        <v>85</v>
      </c>
      <c r="C127" s="212" t="s">
        <v>164</v>
      </c>
      <c r="D127" s="213">
        <v>45533</v>
      </c>
      <c r="E127" s="212">
        <v>4908.5</v>
      </c>
      <c r="F127" s="212">
        <v>4867.2333333333336</v>
      </c>
      <c r="G127" s="214">
        <v>4814.6166666666668</v>
      </c>
      <c r="H127" s="214">
        <v>4720.7333333333336</v>
      </c>
      <c r="I127" s="214">
        <v>4668.1166666666668</v>
      </c>
      <c r="J127" s="214">
        <v>4961.1166666666668</v>
      </c>
      <c r="K127" s="214">
        <v>5013.7333333333336</v>
      </c>
      <c r="L127" s="214">
        <v>5107.6166666666668</v>
      </c>
      <c r="M127" s="215">
        <v>4919.8500000000004</v>
      </c>
      <c r="N127" s="215">
        <v>4773.3500000000004</v>
      </c>
      <c r="O127" s="215">
        <v>1629200</v>
      </c>
      <c r="P127" s="216">
        <v>-4.8308896547695546E-2</v>
      </c>
    </row>
    <row r="128" spans="1:16" ht="12.75" customHeight="1">
      <c r="A128" s="208">
        <v>118</v>
      </c>
      <c r="B128" s="220" t="s">
        <v>42</v>
      </c>
      <c r="C128" s="212" t="s">
        <v>165</v>
      </c>
      <c r="D128" s="213">
        <v>45533</v>
      </c>
      <c r="E128" s="212">
        <v>2079.8000000000002</v>
      </c>
      <c r="F128" s="212">
        <v>2086.4333333333334</v>
      </c>
      <c r="G128" s="214">
        <v>2067.8666666666668</v>
      </c>
      <c r="H128" s="214">
        <v>2055.9333333333334</v>
      </c>
      <c r="I128" s="214">
        <v>2037.3666666666668</v>
      </c>
      <c r="J128" s="214">
        <v>2098.3666666666668</v>
      </c>
      <c r="K128" s="214">
        <v>2116.9333333333334</v>
      </c>
      <c r="L128" s="214">
        <v>2128.8666666666668</v>
      </c>
      <c r="M128" s="215">
        <v>2105</v>
      </c>
      <c r="N128" s="215">
        <v>2074.5</v>
      </c>
      <c r="O128" s="215">
        <v>13636975</v>
      </c>
      <c r="P128" s="216">
        <v>-1.8746177370030582E-2</v>
      </c>
    </row>
    <row r="129" spans="1:16" ht="12.75" customHeight="1">
      <c r="A129" s="208">
        <v>119</v>
      </c>
      <c r="B129" s="220" t="s">
        <v>54</v>
      </c>
      <c r="C129" s="212" t="s">
        <v>166</v>
      </c>
      <c r="D129" s="213">
        <v>45533</v>
      </c>
      <c r="E129" s="212">
        <v>2747.1</v>
      </c>
      <c r="F129" s="212">
        <v>2746.5333333333333</v>
      </c>
      <c r="G129" s="214">
        <v>2719.9666666666667</v>
      </c>
      <c r="H129" s="214">
        <v>2692.8333333333335</v>
      </c>
      <c r="I129" s="214">
        <v>2666.2666666666669</v>
      </c>
      <c r="J129" s="214">
        <v>2773.6666666666665</v>
      </c>
      <c r="K129" s="214">
        <v>2800.2333333333331</v>
      </c>
      <c r="L129" s="214">
        <v>2827.3666666666663</v>
      </c>
      <c r="M129" s="215">
        <v>2773.1</v>
      </c>
      <c r="N129" s="215">
        <v>2719.4</v>
      </c>
      <c r="O129" s="215">
        <v>14200550</v>
      </c>
      <c r="P129" s="216">
        <v>-2.7516118980848974E-2</v>
      </c>
    </row>
    <row r="130" spans="1:16" ht="12.75" customHeight="1">
      <c r="A130" s="208">
        <v>120</v>
      </c>
      <c r="B130" s="220" t="s">
        <v>66</v>
      </c>
      <c r="C130" s="212" t="s">
        <v>167</v>
      </c>
      <c r="D130" s="213">
        <v>45533</v>
      </c>
      <c r="E130" s="212">
        <v>286.55</v>
      </c>
      <c r="F130" s="212">
        <v>287.2</v>
      </c>
      <c r="G130" s="214">
        <v>283.59999999999997</v>
      </c>
      <c r="H130" s="214">
        <v>280.64999999999998</v>
      </c>
      <c r="I130" s="214">
        <v>277.04999999999995</v>
      </c>
      <c r="J130" s="214">
        <v>290.14999999999998</v>
      </c>
      <c r="K130" s="214">
        <v>293.75</v>
      </c>
      <c r="L130" s="214">
        <v>296.7</v>
      </c>
      <c r="M130" s="215">
        <v>290.8</v>
      </c>
      <c r="N130" s="215">
        <v>284.25</v>
      </c>
      <c r="O130" s="215">
        <v>43528000</v>
      </c>
      <c r="P130" s="216">
        <v>3.2729451896925275E-3</v>
      </c>
    </row>
    <row r="131" spans="1:16" ht="12.75" customHeight="1">
      <c r="A131" s="208">
        <v>121</v>
      </c>
      <c r="B131" s="220" t="s">
        <v>66</v>
      </c>
      <c r="C131" s="212" t="s">
        <v>168</v>
      </c>
      <c r="D131" s="213">
        <v>45533</v>
      </c>
      <c r="E131" s="212">
        <v>200.73</v>
      </c>
      <c r="F131" s="212">
        <v>201.58333333333334</v>
      </c>
      <c r="G131" s="214">
        <v>197.16666666666669</v>
      </c>
      <c r="H131" s="214">
        <v>193.60333333333335</v>
      </c>
      <c r="I131" s="214">
        <v>189.1866666666667</v>
      </c>
      <c r="J131" s="214">
        <v>205.14666666666668</v>
      </c>
      <c r="K131" s="214">
        <v>209.56333333333336</v>
      </c>
      <c r="L131" s="214">
        <v>213.12666666666667</v>
      </c>
      <c r="M131" s="215">
        <v>206</v>
      </c>
      <c r="N131" s="215">
        <v>198.02</v>
      </c>
      <c r="O131" s="215">
        <v>67947000</v>
      </c>
      <c r="P131" s="216">
        <v>-2.4842848531817792E-2</v>
      </c>
    </row>
    <row r="132" spans="1:16" ht="12.75" customHeight="1">
      <c r="A132" s="208">
        <v>122</v>
      </c>
      <c r="B132" s="220" t="s">
        <v>57</v>
      </c>
      <c r="C132" s="212" t="s">
        <v>169</v>
      </c>
      <c r="D132" s="213">
        <v>45533</v>
      </c>
      <c r="E132" s="212">
        <v>644.85</v>
      </c>
      <c r="F132" s="212">
        <v>647.2166666666667</v>
      </c>
      <c r="G132" s="214">
        <v>634.63333333333344</v>
      </c>
      <c r="H132" s="214">
        <v>624.41666666666674</v>
      </c>
      <c r="I132" s="214">
        <v>611.83333333333348</v>
      </c>
      <c r="J132" s="214">
        <v>657.43333333333339</v>
      </c>
      <c r="K132" s="214">
        <v>670.01666666666665</v>
      </c>
      <c r="L132" s="214">
        <v>680.23333333333335</v>
      </c>
      <c r="M132" s="215">
        <v>659.8</v>
      </c>
      <c r="N132" s="215">
        <v>637</v>
      </c>
      <c r="O132" s="215">
        <v>14172000</v>
      </c>
      <c r="P132" s="216">
        <v>1.1563169164882228E-2</v>
      </c>
    </row>
    <row r="133" spans="1:16" ht="12.75" customHeight="1">
      <c r="A133" s="208">
        <v>123</v>
      </c>
      <c r="B133" s="220" t="s">
        <v>54</v>
      </c>
      <c r="C133" s="212" t="s">
        <v>170</v>
      </c>
      <c r="D133" s="213">
        <v>45533</v>
      </c>
      <c r="E133" s="212">
        <v>12194.9</v>
      </c>
      <c r="F133" s="212">
        <v>12188.699999999999</v>
      </c>
      <c r="G133" s="214">
        <v>12142.749999999998</v>
      </c>
      <c r="H133" s="214">
        <v>12090.599999999999</v>
      </c>
      <c r="I133" s="214">
        <v>12044.649999999998</v>
      </c>
      <c r="J133" s="214">
        <v>12240.849999999999</v>
      </c>
      <c r="K133" s="214">
        <v>12286.8</v>
      </c>
      <c r="L133" s="214">
        <v>12338.949999999999</v>
      </c>
      <c r="M133" s="215">
        <v>12234.65</v>
      </c>
      <c r="N133" s="215">
        <v>12136.55</v>
      </c>
      <c r="O133" s="215">
        <v>3240900</v>
      </c>
      <c r="P133" s="216">
        <v>5.1328174670863891E-3</v>
      </c>
    </row>
    <row r="134" spans="1:16" ht="12.75" customHeight="1">
      <c r="A134" s="208">
        <v>124</v>
      </c>
      <c r="B134" s="220" t="s">
        <v>57</v>
      </c>
      <c r="C134" s="212" t="s">
        <v>883</v>
      </c>
      <c r="D134" s="213">
        <v>45533</v>
      </c>
      <c r="E134" s="212">
        <v>1408.6</v>
      </c>
      <c r="F134" s="212">
        <v>1405.1333333333332</v>
      </c>
      <c r="G134" s="214">
        <v>1398.5666666666664</v>
      </c>
      <c r="H134" s="214">
        <v>1388.5333333333331</v>
      </c>
      <c r="I134" s="214">
        <v>1381.9666666666662</v>
      </c>
      <c r="J134" s="214">
        <v>1415.1666666666665</v>
      </c>
      <c r="K134" s="214">
        <v>1421.7333333333331</v>
      </c>
      <c r="L134" s="214">
        <v>1431.7666666666667</v>
      </c>
      <c r="M134" s="215">
        <v>1411.7</v>
      </c>
      <c r="N134" s="215">
        <v>1395.1</v>
      </c>
      <c r="O134" s="215">
        <v>10435600</v>
      </c>
      <c r="P134" s="216">
        <v>-4.0750885162669521E-3</v>
      </c>
    </row>
    <row r="135" spans="1:16" ht="12.75" customHeight="1">
      <c r="A135" s="208">
        <v>125</v>
      </c>
      <c r="B135" s="220" t="s">
        <v>85</v>
      </c>
      <c r="C135" s="212" t="s">
        <v>172</v>
      </c>
      <c r="D135" s="213">
        <v>45533</v>
      </c>
      <c r="E135" s="212">
        <v>4383.1499999999996</v>
      </c>
      <c r="F135" s="212">
        <v>4362.416666666667</v>
      </c>
      <c r="G135" s="214">
        <v>4326.4333333333343</v>
      </c>
      <c r="H135" s="214">
        <v>4269.7166666666672</v>
      </c>
      <c r="I135" s="214">
        <v>4233.7333333333345</v>
      </c>
      <c r="J135" s="214">
        <v>4419.1333333333341</v>
      </c>
      <c r="K135" s="214">
        <v>4455.1166666666659</v>
      </c>
      <c r="L135" s="214">
        <v>4511.8333333333339</v>
      </c>
      <c r="M135" s="215">
        <v>4398.3999999999996</v>
      </c>
      <c r="N135" s="215">
        <v>4305.7</v>
      </c>
      <c r="O135" s="215">
        <v>2275200</v>
      </c>
      <c r="P135" s="216">
        <v>-3.1335149863760216E-2</v>
      </c>
    </row>
    <row r="136" spans="1:16" ht="12.75" customHeight="1">
      <c r="A136" s="208">
        <v>126</v>
      </c>
      <c r="B136" s="220" t="s">
        <v>42</v>
      </c>
      <c r="C136" s="219" t="s">
        <v>173</v>
      </c>
      <c r="D136" s="213">
        <v>45533</v>
      </c>
      <c r="E136" s="212">
        <v>1983</v>
      </c>
      <c r="F136" s="212">
        <v>1999.8999999999999</v>
      </c>
      <c r="G136" s="214">
        <v>1959.7999999999997</v>
      </c>
      <c r="H136" s="214">
        <v>1936.6</v>
      </c>
      <c r="I136" s="214">
        <v>1896.4999999999998</v>
      </c>
      <c r="J136" s="214">
        <v>2023.0999999999997</v>
      </c>
      <c r="K136" s="214">
        <v>2063.1999999999998</v>
      </c>
      <c r="L136" s="214">
        <v>2086.3999999999996</v>
      </c>
      <c r="M136" s="215">
        <v>2040</v>
      </c>
      <c r="N136" s="215">
        <v>1976.7</v>
      </c>
      <c r="O136" s="215">
        <v>1559200</v>
      </c>
      <c r="P136" s="216">
        <v>-9.1509913573970519E-3</v>
      </c>
    </row>
    <row r="137" spans="1:16" ht="12.75" customHeight="1">
      <c r="A137" s="208">
        <v>127</v>
      </c>
      <c r="B137" s="220" t="s">
        <v>66</v>
      </c>
      <c r="C137" s="219" t="s">
        <v>174</v>
      </c>
      <c r="D137" s="213">
        <v>45533</v>
      </c>
      <c r="E137" s="212">
        <v>1040.9000000000001</v>
      </c>
      <c r="F137" s="212">
        <v>1025.9666666666669</v>
      </c>
      <c r="G137" s="214">
        <v>999.9833333333338</v>
      </c>
      <c r="H137" s="214">
        <v>959.06666666666683</v>
      </c>
      <c r="I137" s="214">
        <v>933.08333333333371</v>
      </c>
      <c r="J137" s="214">
        <v>1066.8833333333339</v>
      </c>
      <c r="K137" s="214">
        <v>1092.866666666667</v>
      </c>
      <c r="L137" s="214">
        <v>1133.783333333334</v>
      </c>
      <c r="M137" s="215">
        <v>1051.95</v>
      </c>
      <c r="N137" s="215">
        <v>985.05</v>
      </c>
      <c r="O137" s="215">
        <v>4524800</v>
      </c>
      <c r="P137" s="216">
        <v>0.21555985385772619</v>
      </c>
    </row>
    <row r="138" spans="1:16" ht="12.75" customHeight="1">
      <c r="A138" s="208">
        <v>128</v>
      </c>
      <c r="B138" s="220" t="s">
        <v>82</v>
      </c>
      <c r="C138" s="212" t="s">
        <v>175</v>
      </c>
      <c r="D138" s="213">
        <v>45533</v>
      </c>
      <c r="E138" s="212">
        <v>1736.4</v>
      </c>
      <c r="F138" s="212">
        <v>1752.2</v>
      </c>
      <c r="G138" s="214">
        <v>1710.4</v>
      </c>
      <c r="H138" s="214">
        <v>1684.4</v>
      </c>
      <c r="I138" s="214">
        <v>1642.6000000000001</v>
      </c>
      <c r="J138" s="214">
        <v>1778.2</v>
      </c>
      <c r="K138" s="214">
        <v>1819.9999999999998</v>
      </c>
      <c r="L138" s="214">
        <v>1846</v>
      </c>
      <c r="M138" s="215">
        <v>1794</v>
      </c>
      <c r="N138" s="215">
        <v>1726.2</v>
      </c>
      <c r="O138" s="215">
        <v>2090400</v>
      </c>
      <c r="P138" s="216">
        <v>-4.3032411646218641E-2</v>
      </c>
    </row>
    <row r="139" spans="1:16" ht="12.75" customHeight="1">
      <c r="A139" s="208">
        <v>129</v>
      </c>
      <c r="B139" s="220" t="s">
        <v>54</v>
      </c>
      <c r="C139" s="212" t="s">
        <v>176</v>
      </c>
      <c r="D139" s="213">
        <v>45533</v>
      </c>
      <c r="E139" s="212">
        <v>184.72</v>
      </c>
      <c r="F139" s="212">
        <v>185.86</v>
      </c>
      <c r="G139" s="214">
        <v>182.51000000000002</v>
      </c>
      <c r="H139" s="214">
        <v>180.3</v>
      </c>
      <c r="I139" s="214">
        <v>176.95000000000002</v>
      </c>
      <c r="J139" s="214">
        <v>188.07000000000002</v>
      </c>
      <c r="K139" s="214">
        <v>191.42000000000004</v>
      </c>
      <c r="L139" s="214">
        <v>193.63000000000002</v>
      </c>
      <c r="M139" s="215">
        <v>189.21</v>
      </c>
      <c r="N139" s="215">
        <v>183.65</v>
      </c>
      <c r="O139" s="215">
        <v>133941500</v>
      </c>
      <c r="P139" s="216">
        <v>-3.8873038516405133E-2</v>
      </c>
    </row>
    <row r="140" spans="1:16" ht="12.75" customHeight="1">
      <c r="A140" s="208">
        <v>130</v>
      </c>
      <c r="B140" s="220" t="s">
        <v>85</v>
      </c>
      <c r="C140" s="217" t="s">
        <v>177</v>
      </c>
      <c r="D140" s="213">
        <v>45533</v>
      </c>
      <c r="E140" s="212">
        <v>2729.45</v>
      </c>
      <c r="F140" s="212">
        <v>2722.4166666666665</v>
      </c>
      <c r="G140" s="214">
        <v>2702.4833333333331</v>
      </c>
      <c r="H140" s="214">
        <v>2675.5166666666664</v>
      </c>
      <c r="I140" s="214">
        <v>2655.583333333333</v>
      </c>
      <c r="J140" s="214">
        <v>2749.3833333333332</v>
      </c>
      <c r="K140" s="214">
        <v>2769.3166666666666</v>
      </c>
      <c r="L140" s="214">
        <v>2796.2833333333333</v>
      </c>
      <c r="M140" s="215">
        <v>2742.35</v>
      </c>
      <c r="N140" s="215">
        <v>2695.45</v>
      </c>
      <c r="O140" s="215">
        <v>4285875</v>
      </c>
      <c r="P140" s="216">
        <v>-1.4916882624360028E-2</v>
      </c>
    </row>
    <row r="141" spans="1:16" ht="12.75" customHeight="1">
      <c r="A141" s="208">
        <v>131</v>
      </c>
      <c r="B141" s="220" t="s">
        <v>54</v>
      </c>
      <c r="C141" s="212" t="s">
        <v>178</v>
      </c>
      <c r="D141" s="213">
        <v>45533</v>
      </c>
      <c r="E141" s="212">
        <v>136499.54999999999</v>
      </c>
      <c r="F141" s="212">
        <v>137203.96666666667</v>
      </c>
      <c r="G141" s="214">
        <v>135507.93333333335</v>
      </c>
      <c r="H141" s="214">
        <v>134516.31666666668</v>
      </c>
      <c r="I141" s="214">
        <v>132820.28333333335</v>
      </c>
      <c r="J141" s="214">
        <v>138195.58333333334</v>
      </c>
      <c r="K141" s="214">
        <v>139891.61666666667</v>
      </c>
      <c r="L141" s="214">
        <v>140883.23333333334</v>
      </c>
      <c r="M141" s="215">
        <v>138900</v>
      </c>
      <c r="N141" s="215">
        <v>136212.35</v>
      </c>
      <c r="O141" s="215">
        <v>66000</v>
      </c>
      <c r="P141" s="216">
        <v>1.7733230531996914E-2</v>
      </c>
    </row>
    <row r="142" spans="1:16" ht="12.75" customHeight="1">
      <c r="A142" s="208">
        <v>132</v>
      </c>
      <c r="B142" s="220" t="s">
        <v>66</v>
      </c>
      <c r="C142" s="212" t="s">
        <v>179</v>
      </c>
      <c r="D142" s="213">
        <v>45533</v>
      </c>
      <c r="E142" s="212">
        <v>1818.65</v>
      </c>
      <c r="F142" s="212">
        <v>1838.95</v>
      </c>
      <c r="G142" s="214">
        <v>1772.1000000000001</v>
      </c>
      <c r="H142" s="214">
        <v>1725.5500000000002</v>
      </c>
      <c r="I142" s="214">
        <v>1658.7000000000003</v>
      </c>
      <c r="J142" s="214">
        <v>1885.5</v>
      </c>
      <c r="K142" s="214">
        <v>1952.35</v>
      </c>
      <c r="L142" s="214">
        <v>1998.8999999999999</v>
      </c>
      <c r="M142" s="215">
        <v>1905.8</v>
      </c>
      <c r="N142" s="215">
        <v>1792.4</v>
      </c>
      <c r="O142" s="215">
        <v>4679400</v>
      </c>
      <c r="P142" s="216">
        <v>-2.8656239296723372E-2</v>
      </c>
    </row>
    <row r="143" spans="1:16" ht="12.75" customHeight="1">
      <c r="A143" s="208">
        <v>133</v>
      </c>
      <c r="B143" s="220" t="s">
        <v>129</v>
      </c>
      <c r="C143" s="212" t="s">
        <v>180</v>
      </c>
      <c r="D143" s="213">
        <v>45533</v>
      </c>
      <c r="E143" s="212">
        <v>165.69</v>
      </c>
      <c r="F143" s="212">
        <v>167.46333333333334</v>
      </c>
      <c r="G143" s="214">
        <v>161.97666666666669</v>
      </c>
      <c r="H143" s="214">
        <v>158.26333333333335</v>
      </c>
      <c r="I143" s="214">
        <v>152.7766666666667</v>
      </c>
      <c r="J143" s="214">
        <v>171.17666666666668</v>
      </c>
      <c r="K143" s="214">
        <v>176.6633333333333</v>
      </c>
      <c r="L143" s="214">
        <v>180.37666666666667</v>
      </c>
      <c r="M143" s="215">
        <v>172.95</v>
      </c>
      <c r="N143" s="215">
        <v>163.75</v>
      </c>
      <c r="O143" s="215">
        <v>69558750</v>
      </c>
      <c r="P143" s="216">
        <v>8.3718401739603151E-3</v>
      </c>
    </row>
    <row r="144" spans="1:16" ht="12.75" customHeight="1">
      <c r="A144" s="208">
        <v>134</v>
      </c>
      <c r="B144" s="220" t="s">
        <v>85</v>
      </c>
      <c r="C144" s="212" t="s">
        <v>181</v>
      </c>
      <c r="D144" s="213">
        <v>45533</v>
      </c>
      <c r="E144" s="212">
        <v>7263.65</v>
      </c>
      <c r="F144" s="212">
        <v>7226.916666666667</v>
      </c>
      <c r="G144" s="214">
        <v>7126.7833333333338</v>
      </c>
      <c r="H144" s="214">
        <v>6989.916666666667</v>
      </c>
      <c r="I144" s="214">
        <v>6889.7833333333338</v>
      </c>
      <c r="J144" s="214">
        <v>7363.7833333333338</v>
      </c>
      <c r="K144" s="214">
        <v>7463.916666666667</v>
      </c>
      <c r="L144" s="214">
        <v>7600.7833333333338</v>
      </c>
      <c r="M144" s="215">
        <v>7327.05</v>
      </c>
      <c r="N144" s="215">
        <v>7090.05</v>
      </c>
      <c r="O144" s="215">
        <v>1370100</v>
      </c>
      <c r="P144" s="216">
        <v>1.0621818986501438E-2</v>
      </c>
    </row>
    <row r="145" spans="1:16" ht="12.75" customHeight="1">
      <c r="A145" s="208">
        <v>135</v>
      </c>
      <c r="B145" s="220" t="s">
        <v>837</v>
      </c>
      <c r="C145" s="212" t="s">
        <v>182</v>
      </c>
      <c r="D145" s="213">
        <v>45533</v>
      </c>
      <c r="E145" s="212">
        <v>3249.25</v>
      </c>
      <c r="F145" s="212">
        <v>3267.65</v>
      </c>
      <c r="G145" s="214">
        <v>3216.55</v>
      </c>
      <c r="H145" s="214">
        <v>3183.85</v>
      </c>
      <c r="I145" s="214">
        <v>3132.75</v>
      </c>
      <c r="J145" s="214">
        <v>3300.3500000000004</v>
      </c>
      <c r="K145" s="214">
        <v>3351.45</v>
      </c>
      <c r="L145" s="214">
        <v>3384.1500000000005</v>
      </c>
      <c r="M145" s="215">
        <v>3318.75</v>
      </c>
      <c r="N145" s="215">
        <v>3234.95</v>
      </c>
      <c r="O145" s="215">
        <v>2184525</v>
      </c>
      <c r="P145" s="216">
        <v>3.2933388498138184E-2</v>
      </c>
    </row>
    <row r="146" spans="1:16" ht="12.75" customHeight="1">
      <c r="A146" s="208">
        <v>136</v>
      </c>
      <c r="B146" s="220" t="s">
        <v>57</v>
      </c>
      <c r="C146" s="212" t="s">
        <v>183</v>
      </c>
      <c r="D146" s="213">
        <v>45533</v>
      </c>
      <c r="E146" s="212">
        <v>2477.4</v>
      </c>
      <c r="F146" s="212">
        <v>2479.3000000000002</v>
      </c>
      <c r="G146" s="214">
        <v>2465.4000000000005</v>
      </c>
      <c r="H146" s="214">
        <v>2453.4000000000005</v>
      </c>
      <c r="I146" s="214">
        <v>2439.5000000000009</v>
      </c>
      <c r="J146" s="214">
        <v>2491.3000000000002</v>
      </c>
      <c r="K146" s="214">
        <v>2505.1999999999998</v>
      </c>
      <c r="L146" s="214">
        <v>2517.1999999999998</v>
      </c>
      <c r="M146" s="215">
        <v>2493.1999999999998</v>
      </c>
      <c r="N146" s="215">
        <v>2467.3000000000002</v>
      </c>
      <c r="O146" s="215">
        <v>6386800</v>
      </c>
      <c r="P146" s="216">
        <v>-5.2952903065038625E-3</v>
      </c>
    </row>
    <row r="147" spans="1:16" ht="12.75" customHeight="1">
      <c r="A147" s="208">
        <v>137</v>
      </c>
      <c r="B147" s="220" t="s">
        <v>129</v>
      </c>
      <c r="C147" s="212" t="s">
        <v>184</v>
      </c>
      <c r="D147" s="213">
        <v>45533</v>
      </c>
      <c r="E147" s="212">
        <v>211.2</v>
      </c>
      <c r="F147" s="212">
        <v>215.58</v>
      </c>
      <c r="G147" s="214">
        <v>205.75000000000003</v>
      </c>
      <c r="H147" s="214">
        <v>200.3</v>
      </c>
      <c r="I147" s="214">
        <v>190.47000000000003</v>
      </c>
      <c r="J147" s="214">
        <v>221.03000000000003</v>
      </c>
      <c r="K147" s="214">
        <v>230.86</v>
      </c>
      <c r="L147" s="214">
        <v>236.31000000000003</v>
      </c>
      <c r="M147" s="215">
        <v>225.41</v>
      </c>
      <c r="N147" s="215">
        <v>210.13</v>
      </c>
      <c r="O147" s="215">
        <v>105718500</v>
      </c>
      <c r="P147" s="216">
        <v>7.9988967039029094E-2</v>
      </c>
    </row>
    <row r="148" spans="1:16" ht="12.75" customHeight="1">
      <c r="A148" s="208">
        <v>138</v>
      </c>
      <c r="B148" s="220" t="s">
        <v>185</v>
      </c>
      <c r="C148" s="212" t="s">
        <v>186</v>
      </c>
      <c r="D148" s="213">
        <v>45533</v>
      </c>
      <c r="E148" s="212">
        <v>397.45</v>
      </c>
      <c r="F148" s="212">
        <v>397.95</v>
      </c>
      <c r="G148" s="214">
        <v>394.59999999999997</v>
      </c>
      <c r="H148" s="214">
        <v>391.75</v>
      </c>
      <c r="I148" s="214">
        <v>388.4</v>
      </c>
      <c r="J148" s="214">
        <v>400.79999999999995</v>
      </c>
      <c r="K148" s="214">
        <v>404.15</v>
      </c>
      <c r="L148" s="214">
        <v>406.99999999999994</v>
      </c>
      <c r="M148" s="215">
        <v>401.3</v>
      </c>
      <c r="N148" s="215">
        <v>395.1</v>
      </c>
      <c r="O148" s="215">
        <v>84925500</v>
      </c>
      <c r="P148" s="216">
        <v>-3.164178083363265E-2</v>
      </c>
    </row>
    <row r="149" spans="1:16" ht="12.75" customHeight="1">
      <c r="A149" s="208">
        <v>139</v>
      </c>
      <c r="B149" s="220" t="s">
        <v>105</v>
      </c>
      <c r="C149" s="212" t="s">
        <v>187</v>
      </c>
      <c r="D149" s="213">
        <v>45533</v>
      </c>
      <c r="E149" s="212">
        <v>1722.45</v>
      </c>
      <c r="F149" s="212">
        <v>1738.6499999999999</v>
      </c>
      <c r="G149" s="214">
        <v>1695.2999999999997</v>
      </c>
      <c r="H149" s="214">
        <v>1668.1499999999999</v>
      </c>
      <c r="I149" s="214">
        <v>1624.7999999999997</v>
      </c>
      <c r="J149" s="214">
        <v>1765.7999999999997</v>
      </c>
      <c r="K149" s="214">
        <v>1809.1499999999996</v>
      </c>
      <c r="L149" s="214">
        <v>1836.2999999999997</v>
      </c>
      <c r="M149" s="215">
        <v>1782</v>
      </c>
      <c r="N149" s="215">
        <v>1711.5</v>
      </c>
      <c r="O149" s="215">
        <v>7053900</v>
      </c>
      <c r="P149" s="216">
        <v>-4.7407407407407407E-3</v>
      </c>
    </row>
    <row r="150" spans="1:16" ht="12.75" customHeight="1">
      <c r="A150" s="208">
        <v>140</v>
      </c>
      <c r="B150" s="220" t="s">
        <v>85</v>
      </c>
      <c r="C150" s="217" t="s">
        <v>188</v>
      </c>
      <c r="D150" s="213">
        <v>45533</v>
      </c>
      <c r="E150" s="212">
        <v>10636.1</v>
      </c>
      <c r="F150" s="212">
        <v>10715.033333333333</v>
      </c>
      <c r="G150" s="214">
        <v>10530.066666666666</v>
      </c>
      <c r="H150" s="214">
        <v>10424.033333333333</v>
      </c>
      <c r="I150" s="214">
        <v>10239.066666666666</v>
      </c>
      <c r="J150" s="214">
        <v>10821.066666666666</v>
      </c>
      <c r="K150" s="214">
        <v>11006.033333333333</v>
      </c>
      <c r="L150" s="214">
        <v>11112.066666666666</v>
      </c>
      <c r="M150" s="215">
        <v>10900</v>
      </c>
      <c r="N150" s="215">
        <v>10609</v>
      </c>
      <c r="O150" s="215">
        <v>1573600</v>
      </c>
      <c r="P150" s="216">
        <v>-7.6796714579055445E-2</v>
      </c>
    </row>
    <row r="151" spans="1:16" ht="12.75" customHeight="1">
      <c r="A151" s="208">
        <v>141</v>
      </c>
      <c r="B151" s="220" t="s">
        <v>82</v>
      </c>
      <c r="C151" s="219" t="s">
        <v>189</v>
      </c>
      <c r="D151" s="213">
        <v>45533</v>
      </c>
      <c r="E151" s="212">
        <v>326.75</v>
      </c>
      <c r="F151" s="212">
        <v>329.05</v>
      </c>
      <c r="G151" s="214">
        <v>323</v>
      </c>
      <c r="H151" s="214">
        <v>319.25</v>
      </c>
      <c r="I151" s="214">
        <v>313.2</v>
      </c>
      <c r="J151" s="214">
        <v>332.8</v>
      </c>
      <c r="K151" s="214">
        <v>338.85000000000008</v>
      </c>
      <c r="L151" s="214">
        <v>342.6</v>
      </c>
      <c r="M151" s="215">
        <v>335.1</v>
      </c>
      <c r="N151" s="215">
        <v>325.3</v>
      </c>
      <c r="O151" s="215">
        <v>124543650</v>
      </c>
      <c r="P151" s="216">
        <v>-2.4986436795466877E-2</v>
      </c>
    </row>
    <row r="152" spans="1:16" ht="12.75" customHeight="1">
      <c r="A152" s="208">
        <v>142</v>
      </c>
      <c r="B152" s="220" t="s">
        <v>45</v>
      </c>
      <c r="C152" s="212" t="s">
        <v>190</v>
      </c>
      <c r="D152" s="213">
        <v>45533</v>
      </c>
      <c r="E152" s="212">
        <v>40350.85</v>
      </c>
      <c r="F152" s="212">
        <v>40499.533333333333</v>
      </c>
      <c r="G152" s="214">
        <v>40045.016666666663</v>
      </c>
      <c r="H152" s="214">
        <v>39739.183333333327</v>
      </c>
      <c r="I152" s="214">
        <v>39284.666666666657</v>
      </c>
      <c r="J152" s="214">
        <v>40805.366666666669</v>
      </c>
      <c r="K152" s="214">
        <v>41259.883333333346</v>
      </c>
      <c r="L152" s="214">
        <v>41565.716666666674</v>
      </c>
      <c r="M152" s="215">
        <v>40954.050000000003</v>
      </c>
      <c r="N152" s="215">
        <v>40193.699999999997</v>
      </c>
      <c r="O152" s="215">
        <v>186480</v>
      </c>
      <c r="P152" s="216">
        <v>1.4277555682467162E-2</v>
      </c>
    </row>
    <row r="153" spans="1:16" ht="12.75" customHeight="1">
      <c r="A153" s="208">
        <v>143</v>
      </c>
      <c r="B153" s="220" t="s">
        <v>42</v>
      </c>
      <c r="C153" s="212" t="s">
        <v>191</v>
      </c>
      <c r="D153" s="213">
        <v>45533</v>
      </c>
      <c r="E153" s="212">
        <v>884.25</v>
      </c>
      <c r="F153" s="212">
        <v>909.61666666666679</v>
      </c>
      <c r="G153" s="214">
        <v>849.3333333333336</v>
      </c>
      <c r="H153" s="214">
        <v>814.41666666666686</v>
      </c>
      <c r="I153" s="214">
        <v>754.13333333333367</v>
      </c>
      <c r="J153" s="214">
        <v>944.53333333333353</v>
      </c>
      <c r="K153" s="214">
        <v>1004.8166666666668</v>
      </c>
      <c r="L153" s="214">
        <v>1039.7333333333336</v>
      </c>
      <c r="M153" s="215">
        <v>969.9</v>
      </c>
      <c r="N153" s="215">
        <v>874.7</v>
      </c>
      <c r="O153" s="215">
        <v>13479000</v>
      </c>
      <c r="P153" s="216">
        <v>0.26625801451419712</v>
      </c>
    </row>
    <row r="154" spans="1:16" ht="12.75" customHeight="1">
      <c r="A154" s="208">
        <v>144</v>
      </c>
      <c r="B154" s="220" t="s">
        <v>85</v>
      </c>
      <c r="C154" s="212" t="s">
        <v>192</v>
      </c>
      <c r="D154" s="213">
        <v>45533</v>
      </c>
      <c r="E154" s="212">
        <v>4770</v>
      </c>
      <c r="F154" s="212">
        <v>4752.3666666666668</v>
      </c>
      <c r="G154" s="214">
        <v>4706.3833333333332</v>
      </c>
      <c r="H154" s="214">
        <v>4642.7666666666664</v>
      </c>
      <c r="I154" s="214">
        <v>4596.7833333333328</v>
      </c>
      <c r="J154" s="214">
        <v>4815.9833333333336</v>
      </c>
      <c r="K154" s="214">
        <v>4861.9666666666672</v>
      </c>
      <c r="L154" s="214">
        <v>4925.5833333333339</v>
      </c>
      <c r="M154" s="215">
        <v>4798.3500000000004</v>
      </c>
      <c r="N154" s="215">
        <v>4688.75</v>
      </c>
      <c r="O154" s="215">
        <v>2348600</v>
      </c>
      <c r="P154" s="216">
        <v>-7.3541842772612007E-3</v>
      </c>
    </row>
    <row r="155" spans="1:16" ht="12.75" customHeight="1">
      <c r="A155" s="208">
        <v>145</v>
      </c>
      <c r="B155" s="220" t="s">
        <v>82</v>
      </c>
      <c r="C155" s="217" t="s">
        <v>193</v>
      </c>
      <c r="D155" s="213">
        <v>45533</v>
      </c>
      <c r="E155" s="212">
        <v>365</v>
      </c>
      <c r="F155" s="212">
        <v>366.48333333333335</v>
      </c>
      <c r="G155" s="214">
        <v>361.9666666666667</v>
      </c>
      <c r="H155" s="214">
        <v>358.93333333333334</v>
      </c>
      <c r="I155" s="214">
        <v>354.41666666666669</v>
      </c>
      <c r="J155" s="214">
        <v>369.51666666666671</v>
      </c>
      <c r="K155" s="214">
        <v>374.03333333333336</v>
      </c>
      <c r="L155" s="214">
        <v>377.06666666666672</v>
      </c>
      <c r="M155" s="215">
        <v>371</v>
      </c>
      <c r="N155" s="215">
        <v>363.45</v>
      </c>
      <c r="O155" s="215">
        <v>25704000</v>
      </c>
      <c r="P155" s="216">
        <v>6.2243100411039339E-3</v>
      </c>
    </row>
    <row r="156" spans="1:16" ht="12.75" customHeight="1">
      <c r="A156" s="208">
        <v>146</v>
      </c>
      <c r="B156" s="220" t="s">
        <v>66</v>
      </c>
      <c r="C156" s="212" t="s">
        <v>194</v>
      </c>
      <c r="D156" s="213">
        <v>45533</v>
      </c>
      <c r="E156" s="212">
        <v>485.2</v>
      </c>
      <c r="F156" s="212">
        <v>484.31666666666666</v>
      </c>
      <c r="G156" s="214">
        <v>479.93333333333334</v>
      </c>
      <c r="H156" s="214">
        <v>474.66666666666669</v>
      </c>
      <c r="I156" s="214">
        <v>470.28333333333336</v>
      </c>
      <c r="J156" s="214">
        <v>489.58333333333331</v>
      </c>
      <c r="K156" s="214">
        <v>493.96666666666664</v>
      </c>
      <c r="L156" s="214">
        <v>499.23333333333329</v>
      </c>
      <c r="M156" s="215">
        <v>488.7</v>
      </c>
      <c r="N156" s="215">
        <v>479.05</v>
      </c>
      <c r="O156" s="215">
        <v>50926200</v>
      </c>
      <c r="P156" s="216">
        <v>-2.2848590670990272E-2</v>
      </c>
    </row>
    <row r="157" spans="1:16" ht="12.75" customHeight="1">
      <c r="A157" s="208">
        <v>147</v>
      </c>
      <c r="B157" s="220" t="s">
        <v>57</v>
      </c>
      <c r="C157" s="212" t="s">
        <v>195</v>
      </c>
      <c r="D157" s="213">
        <v>45533</v>
      </c>
      <c r="E157" s="212">
        <v>3037.6</v>
      </c>
      <c r="F157" s="212">
        <v>3036.0499999999997</v>
      </c>
      <c r="G157" s="214">
        <v>3010.2499999999995</v>
      </c>
      <c r="H157" s="214">
        <v>2982.8999999999996</v>
      </c>
      <c r="I157" s="214">
        <v>2957.0999999999995</v>
      </c>
      <c r="J157" s="214">
        <v>3063.3999999999996</v>
      </c>
      <c r="K157" s="214">
        <v>3089.2</v>
      </c>
      <c r="L157" s="214">
        <v>3116.5499999999997</v>
      </c>
      <c r="M157" s="215">
        <v>3061.85</v>
      </c>
      <c r="N157" s="215">
        <v>3008.7</v>
      </c>
      <c r="O157" s="215">
        <v>2824000</v>
      </c>
      <c r="P157" s="216">
        <v>-8.4269662921348312E-3</v>
      </c>
    </row>
    <row r="158" spans="1:16" ht="12.75" customHeight="1">
      <c r="A158" s="208">
        <v>148</v>
      </c>
      <c r="B158" s="220" t="s">
        <v>837</v>
      </c>
      <c r="C158" s="212" t="s">
        <v>196</v>
      </c>
      <c r="D158" s="213">
        <v>45533</v>
      </c>
      <c r="E158" s="212">
        <v>4336.1000000000004</v>
      </c>
      <c r="F158" s="212">
        <v>4334.1499999999996</v>
      </c>
      <c r="G158" s="214">
        <v>4300.8499999999995</v>
      </c>
      <c r="H158" s="214">
        <v>4265.5999999999995</v>
      </c>
      <c r="I158" s="214">
        <v>4232.2999999999993</v>
      </c>
      <c r="J158" s="214">
        <v>4369.3999999999996</v>
      </c>
      <c r="K158" s="214">
        <v>4402.6999999999989</v>
      </c>
      <c r="L158" s="214">
        <v>4437.95</v>
      </c>
      <c r="M158" s="215">
        <v>4367.45</v>
      </c>
      <c r="N158" s="215">
        <v>4298.8999999999996</v>
      </c>
      <c r="O158" s="215">
        <v>1953750</v>
      </c>
      <c r="P158" s="216">
        <v>-2.4253255042124074E-3</v>
      </c>
    </row>
    <row r="159" spans="1:16" ht="12.75" customHeight="1">
      <c r="A159" s="208">
        <v>149</v>
      </c>
      <c r="B159" s="220" t="s">
        <v>61</v>
      </c>
      <c r="C159" s="212" t="s">
        <v>197</v>
      </c>
      <c r="D159" s="213">
        <v>45533</v>
      </c>
      <c r="E159" s="212">
        <v>113.6</v>
      </c>
      <c r="F159" s="212">
        <v>113.59666666666665</v>
      </c>
      <c r="G159" s="214">
        <v>112.1433333333333</v>
      </c>
      <c r="H159" s="214">
        <v>110.68666666666665</v>
      </c>
      <c r="I159" s="214">
        <v>109.23333333333331</v>
      </c>
      <c r="J159" s="214">
        <v>115.0533333333333</v>
      </c>
      <c r="K159" s="214">
        <v>116.50666666666665</v>
      </c>
      <c r="L159" s="214">
        <v>117.9633333333333</v>
      </c>
      <c r="M159" s="215">
        <v>115.05</v>
      </c>
      <c r="N159" s="215">
        <v>112.14</v>
      </c>
      <c r="O159" s="215">
        <v>276808000</v>
      </c>
      <c r="P159" s="216">
        <v>-1.3204426192105864E-2</v>
      </c>
    </row>
    <row r="160" spans="1:16" ht="12.75" customHeight="1">
      <c r="A160" s="208">
        <v>150</v>
      </c>
      <c r="B160" s="220" t="s">
        <v>40</v>
      </c>
      <c r="C160" s="212" t="s">
        <v>198</v>
      </c>
      <c r="D160" s="213">
        <v>45533</v>
      </c>
      <c r="E160" s="212">
        <v>6421.45</v>
      </c>
      <c r="F160" s="212">
        <v>6394.8</v>
      </c>
      <c r="G160" s="214">
        <v>6345.6500000000005</v>
      </c>
      <c r="H160" s="214">
        <v>6269.85</v>
      </c>
      <c r="I160" s="214">
        <v>6220.7000000000007</v>
      </c>
      <c r="J160" s="214">
        <v>6470.6</v>
      </c>
      <c r="K160" s="214">
        <v>6519.75</v>
      </c>
      <c r="L160" s="214">
        <v>6595.55</v>
      </c>
      <c r="M160" s="215">
        <v>6443.95</v>
      </c>
      <c r="N160" s="215">
        <v>6319</v>
      </c>
      <c r="O160" s="215">
        <v>3104375</v>
      </c>
      <c r="P160" s="216">
        <v>-8.9784517158818834E-3</v>
      </c>
    </row>
    <row r="161" spans="1:16" ht="12.75" customHeight="1">
      <c r="A161" s="208">
        <v>151</v>
      </c>
      <c r="B161" s="220" t="s">
        <v>185</v>
      </c>
      <c r="C161" s="219" t="s">
        <v>199</v>
      </c>
      <c r="D161" s="213">
        <v>45533</v>
      </c>
      <c r="E161" s="212">
        <v>332</v>
      </c>
      <c r="F161" s="212">
        <v>333.13333333333333</v>
      </c>
      <c r="G161" s="214">
        <v>329.76666666666665</v>
      </c>
      <c r="H161" s="214">
        <v>327.5333333333333</v>
      </c>
      <c r="I161" s="214">
        <v>324.16666666666663</v>
      </c>
      <c r="J161" s="214">
        <v>335.36666666666667</v>
      </c>
      <c r="K161" s="214">
        <v>338.73333333333335</v>
      </c>
      <c r="L161" s="214">
        <v>340.9666666666667</v>
      </c>
      <c r="M161" s="215">
        <v>336.5</v>
      </c>
      <c r="N161" s="215">
        <v>330.9</v>
      </c>
      <c r="O161" s="215">
        <v>72316800</v>
      </c>
      <c r="P161" s="216">
        <v>5.4557285149406881E-3</v>
      </c>
    </row>
    <row r="162" spans="1:16" ht="12.75" customHeight="1">
      <c r="A162" s="208">
        <v>152</v>
      </c>
      <c r="B162" s="220" t="s">
        <v>200</v>
      </c>
      <c r="C162" s="212" t="s">
        <v>201</v>
      </c>
      <c r="D162" s="213">
        <v>45533</v>
      </c>
      <c r="E162" s="212">
        <v>1439.6</v>
      </c>
      <c r="F162" s="212">
        <v>1445.8166666666666</v>
      </c>
      <c r="G162" s="214">
        <v>1421.7833333333333</v>
      </c>
      <c r="H162" s="214">
        <v>1403.9666666666667</v>
      </c>
      <c r="I162" s="214">
        <v>1379.9333333333334</v>
      </c>
      <c r="J162" s="214">
        <v>1463.6333333333332</v>
      </c>
      <c r="K162" s="214">
        <v>1487.6666666666665</v>
      </c>
      <c r="L162" s="214">
        <v>1505.4833333333331</v>
      </c>
      <c r="M162" s="215">
        <v>1469.85</v>
      </c>
      <c r="N162" s="215">
        <v>1428</v>
      </c>
      <c r="O162" s="215">
        <v>4715909</v>
      </c>
      <c r="P162" s="216">
        <v>4.641921791745688E-2</v>
      </c>
    </row>
    <row r="163" spans="1:16" ht="12.75" customHeight="1">
      <c r="A163" s="208">
        <v>153</v>
      </c>
      <c r="B163" s="220" t="s">
        <v>47</v>
      </c>
      <c r="C163" s="212" t="s">
        <v>202</v>
      </c>
      <c r="D163" s="213">
        <v>45533</v>
      </c>
      <c r="E163" s="212">
        <v>785</v>
      </c>
      <c r="F163" s="212">
        <v>786.2166666666667</v>
      </c>
      <c r="G163" s="214">
        <v>777.18333333333339</v>
      </c>
      <c r="H163" s="214">
        <v>769.36666666666667</v>
      </c>
      <c r="I163" s="214">
        <v>760.33333333333337</v>
      </c>
      <c r="J163" s="214">
        <v>794.03333333333342</v>
      </c>
      <c r="K163" s="214">
        <v>803.06666666666672</v>
      </c>
      <c r="L163" s="214">
        <v>810.88333333333344</v>
      </c>
      <c r="M163" s="215">
        <v>795.25</v>
      </c>
      <c r="N163" s="215">
        <v>778.4</v>
      </c>
      <c r="O163" s="215">
        <v>9428200</v>
      </c>
      <c r="P163" s="216">
        <v>7.9970919665576148E-3</v>
      </c>
    </row>
    <row r="164" spans="1:16" ht="12.75" customHeight="1">
      <c r="A164" s="208">
        <v>154</v>
      </c>
      <c r="B164" s="220" t="s">
        <v>61</v>
      </c>
      <c r="C164" s="212" t="s">
        <v>203</v>
      </c>
      <c r="D164" s="213">
        <v>45533</v>
      </c>
      <c r="E164" s="212">
        <v>207.51</v>
      </c>
      <c r="F164" s="212">
        <v>209.82333333333335</v>
      </c>
      <c r="G164" s="214">
        <v>204.6866666666667</v>
      </c>
      <c r="H164" s="214">
        <v>201.86333333333334</v>
      </c>
      <c r="I164" s="214">
        <v>196.72666666666669</v>
      </c>
      <c r="J164" s="214">
        <v>212.6466666666667</v>
      </c>
      <c r="K164" s="214">
        <v>217.78333333333336</v>
      </c>
      <c r="L164" s="214">
        <v>220.60666666666671</v>
      </c>
      <c r="M164" s="215">
        <v>214.96</v>
      </c>
      <c r="N164" s="215">
        <v>207</v>
      </c>
      <c r="O164" s="215">
        <v>69980000</v>
      </c>
      <c r="P164" s="216">
        <v>-1.1442294109337477E-2</v>
      </c>
    </row>
    <row r="165" spans="1:16" ht="12.75" customHeight="1">
      <c r="A165" s="208">
        <v>155</v>
      </c>
      <c r="B165" s="220" t="s">
        <v>66</v>
      </c>
      <c r="C165" s="212" t="s">
        <v>204</v>
      </c>
      <c r="D165" s="213">
        <v>45533</v>
      </c>
      <c r="E165" s="212">
        <v>565.70000000000005</v>
      </c>
      <c r="F165" s="212">
        <v>566.9666666666667</v>
      </c>
      <c r="G165" s="214">
        <v>560.38333333333344</v>
      </c>
      <c r="H165" s="214">
        <v>555.06666666666672</v>
      </c>
      <c r="I165" s="214">
        <v>548.48333333333346</v>
      </c>
      <c r="J165" s="214">
        <v>572.28333333333342</v>
      </c>
      <c r="K165" s="214">
        <v>578.86666666666667</v>
      </c>
      <c r="L165" s="214">
        <v>584.18333333333339</v>
      </c>
      <c r="M165" s="215">
        <v>573.54999999999995</v>
      </c>
      <c r="N165" s="215">
        <v>561.65</v>
      </c>
      <c r="O165" s="215">
        <v>49012000</v>
      </c>
      <c r="P165" s="216">
        <v>-3.1727953140253825E-3</v>
      </c>
    </row>
    <row r="166" spans="1:16" ht="12.75" customHeight="1">
      <c r="A166" s="208">
        <v>156</v>
      </c>
      <c r="B166" s="220" t="s">
        <v>82</v>
      </c>
      <c r="C166" s="212" t="s">
        <v>205</v>
      </c>
      <c r="D166" s="213">
        <v>45533</v>
      </c>
      <c r="E166" s="212">
        <v>2920.3</v>
      </c>
      <c r="F166" s="212">
        <v>2922.25</v>
      </c>
      <c r="G166" s="214">
        <v>2905.1</v>
      </c>
      <c r="H166" s="214">
        <v>2889.9</v>
      </c>
      <c r="I166" s="214">
        <v>2872.75</v>
      </c>
      <c r="J166" s="214">
        <v>2937.45</v>
      </c>
      <c r="K166" s="214">
        <v>2954.5999999999995</v>
      </c>
      <c r="L166" s="214">
        <v>2969.7999999999997</v>
      </c>
      <c r="M166" s="215">
        <v>2939.4</v>
      </c>
      <c r="N166" s="215">
        <v>2907.05</v>
      </c>
      <c r="O166" s="215">
        <v>45403000</v>
      </c>
      <c r="P166" s="216">
        <v>4.8579680635630262E-3</v>
      </c>
    </row>
    <row r="167" spans="1:16" ht="12.75" customHeight="1">
      <c r="A167" s="208">
        <v>157</v>
      </c>
      <c r="B167" s="220" t="s">
        <v>129</v>
      </c>
      <c r="C167" s="212" t="s">
        <v>206</v>
      </c>
      <c r="D167" s="213">
        <v>45533</v>
      </c>
      <c r="E167" s="212">
        <v>125.3</v>
      </c>
      <c r="F167" s="212">
        <v>126.54333333333334</v>
      </c>
      <c r="G167" s="214">
        <v>123.36666666666667</v>
      </c>
      <c r="H167" s="214">
        <v>121.43333333333334</v>
      </c>
      <c r="I167" s="214">
        <v>118.25666666666667</v>
      </c>
      <c r="J167" s="214">
        <v>128.47666666666669</v>
      </c>
      <c r="K167" s="214">
        <v>131.65333333333331</v>
      </c>
      <c r="L167" s="214">
        <v>133.58666666666667</v>
      </c>
      <c r="M167" s="215">
        <v>129.72</v>
      </c>
      <c r="N167" s="215">
        <v>124.61</v>
      </c>
      <c r="O167" s="215">
        <v>139264000</v>
      </c>
      <c r="P167" s="216">
        <v>-3.0654007851435253E-2</v>
      </c>
    </row>
    <row r="168" spans="1:16" ht="12.75" customHeight="1">
      <c r="A168" s="208">
        <v>158</v>
      </c>
      <c r="B168" s="220" t="s">
        <v>66</v>
      </c>
      <c r="C168" s="212" t="s">
        <v>207</v>
      </c>
      <c r="D168" s="213">
        <v>45533</v>
      </c>
      <c r="E168" s="212">
        <v>687.15</v>
      </c>
      <c r="F168" s="212">
        <v>688.65</v>
      </c>
      <c r="G168" s="214">
        <v>684.75</v>
      </c>
      <c r="H168" s="214">
        <v>682.35</v>
      </c>
      <c r="I168" s="214">
        <v>678.45</v>
      </c>
      <c r="J168" s="214">
        <v>691.05</v>
      </c>
      <c r="K168" s="214">
        <v>694.94999999999982</v>
      </c>
      <c r="L168" s="214">
        <v>697.34999999999991</v>
      </c>
      <c r="M168" s="215">
        <v>692.55</v>
      </c>
      <c r="N168" s="215">
        <v>686.25</v>
      </c>
      <c r="O168" s="215">
        <v>28026400</v>
      </c>
      <c r="P168" s="216">
        <v>1.6333043225993618E-2</v>
      </c>
    </row>
    <row r="169" spans="1:16" ht="12.75" customHeight="1">
      <c r="A169" s="208">
        <v>159</v>
      </c>
      <c r="B169" s="220" t="s">
        <v>66</v>
      </c>
      <c r="C169" s="217" t="s">
        <v>208</v>
      </c>
      <c r="D169" s="213">
        <v>45533</v>
      </c>
      <c r="E169" s="212">
        <v>1697.15</v>
      </c>
      <c r="F169" s="212">
        <v>1694</v>
      </c>
      <c r="G169" s="214">
        <v>1680.05</v>
      </c>
      <c r="H169" s="214">
        <v>1662.95</v>
      </c>
      <c r="I169" s="214">
        <v>1649</v>
      </c>
      <c r="J169" s="214">
        <v>1711.1</v>
      </c>
      <c r="K169" s="214">
        <v>1725.0499999999997</v>
      </c>
      <c r="L169" s="214">
        <v>1742.1499999999999</v>
      </c>
      <c r="M169" s="215">
        <v>1707.95</v>
      </c>
      <c r="N169" s="215">
        <v>1676.9</v>
      </c>
      <c r="O169" s="215">
        <v>6241875</v>
      </c>
      <c r="P169" s="216">
        <v>-2.8426336679897267E-2</v>
      </c>
    </row>
    <row r="170" spans="1:16" ht="12.75" customHeight="1">
      <c r="A170" s="208">
        <v>160</v>
      </c>
      <c r="B170" s="220" t="s">
        <v>61</v>
      </c>
      <c r="C170" s="212" t="s">
        <v>209</v>
      </c>
      <c r="D170" s="213">
        <v>45533</v>
      </c>
      <c r="E170" s="212">
        <v>805.85</v>
      </c>
      <c r="F170" s="212">
        <v>806.43333333333339</v>
      </c>
      <c r="G170" s="214">
        <v>801.76666666666677</v>
      </c>
      <c r="H170" s="214">
        <v>797.68333333333339</v>
      </c>
      <c r="I170" s="214">
        <v>793.01666666666677</v>
      </c>
      <c r="J170" s="214">
        <v>810.51666666666677</v>
      </c>
      <c r="K170" s="214">
        <v>815.18333333333328</v>
      </c>
      <c r="L170" s="214">
        <v>819.26666666666677</v>
      </c>
      <c r="M170" s="215">
        <v>811.1</v>
      </c>
      <c r="N170" s="215">
        <v>802.35</v>
      </c>
      <c r="O170" s="215">
        <v>99983250</v>
      </c>
      <c r="P170" s="216">
        <v>6.0013653106081636E-5</v>
      </c>
    </row>
    <row r="171" spans="1:16" ht="12.75" customHeight="1">
      <c r="A171" s="208">
        <v>161</v>
      </c>
      <c r="B171" s="220" t="s">
        <v>47</v>
      </c>
      <c r="C171" s="212" t="s">
        <v>210</v>
      </c>
      <c r="D171" s="213">
        <v>45533</v>
      </c>
      <c r="E171" s="212">
        <v>24366.3</v>
      </c>
      <c r="F171" s="212">
        <v>24292.45</v>
      </c>
      <c r="G171" s="214">
        <v>24134.9</v>
      </c>
      <c r="H171" s="214">
        <v>23903.5</v>
      </c>
      <c r="I171" s="214">
        <v>23745.95</v>
      </c>
      <c r="J171" s="214">
        <v>24523.850000000002</v>
      </c>
      <c r="K171" s="214">
        <v>24681.399999999998</v>
      </c>
      <c r="L171" s="214">
        <v>24912.800000000003</v>
      </c>
      <c r="M171" s="215">
        <v>24450</v>
      </c>
      <c r="N171" s="215">
        <v>24061.05</v>
      </c>
      <c r="O171" s="215">
        <v>310875</v>
      </c>
      <c r="P171" s="216">
        <v>-1.5984806520534939E-2</v>
      </c>
    </row>
    <row r="172" spans="1:16" ht="12.75" customHeight="1">
      <c r="A172" s="208">
        <v>162</v>
      </c>
      <c r="B172" s="220" t="s">
        <v>40</v>
      </c>
      <c r="C172" s="212" t="s">
        <v>211</v>
      </c>
      <c r="D172" s="213">
        <v>45533</v>
      </c>
      <c r="E172" s="212">
        <v>7065.5</v>
      </c>
      <c r="F172" s="212">
        <v>7003.5</v>
      </c>
      <c r="G172" s="214">
        <v>6922</v>
      </c>
      <c r="H172" s="214">
        <v>6778.5</v>
      </c>
      <c r="I172" s="214">
        <v>6697</v>
      </c>
      <c r="J172" s="214">
        <v>7147</v>
      </c>
      <c r="K172" s="214">
        <v>7228.5</v>
      </c>
      <c r="L172" s="214">
        <v>7372</v>
      </c>
      <c r="M172" s="215">
        <v>7085</v>
      </c>
      <c r="N172" s="215">
        <v>6860</v>
      </c>
      <c r="O172" s="215">
        <v>2329500</v>
      </c>
      <c r="P172" s="216">
        <v>-3.0162992568538063E-2</v>
      </c>
    </row>
    <row r="173" spans="1:16" ht="12.75" customHeight="1">
      <c r="A173" s="208">
        <v>163</v>
      </c>
      <c r="B173" s="220" t="s">
        <v>45</v>
      </c>
      <c r="C173" s="212" t="s">
        <v>212</v>
      </c>
      <c r="D173" s="213">
        <v>45533</v>
      </c>
      <c r="E173" s="212">
        <v>2498</v>
      </c>
      <c r="F173" s="212">
        <v>2490.85</v>
      </c>
      <c r="G173" s="214">
        <v>2457.1499999999996</v>
      </c>
      <c r="H173" s="214">
        <v>2416.2999999999997</v>
      </c>
      <c r="I173" s="214">
        <v>2382.5999999999995</v>
      </c>
      <c r="J173" s="214">
        <v>2531.6999999999998</v>
      </c>
      <c r="K173" s="214">
        <v>2565.3999999999996</v>
      </c>
      <c r="L173" s="214">
        <v>2606.25</v>
      </c>
      <c r="M173" s="215">
        <v>2524.5500000000002</v>
      </c>
      <c r="N173" s="215">
        <v>2450</v>
      </c>
      <c r="O173" s="215">
        <v>5307000</v>
      </c>
      <c r="P173" s="216">
        <v>1.6374604998563632E-2</v>
      </c>
    </row>
    <row r="174" spans="1:16" ht="12.75" customHeight="1">
      <c r="A174" s="208">
        <v>164</v>
      </c>
      <c r="B174" s="220" t="s">
        <v>66</v>
      </c>
      <c r="C174" s="212" t="s">
        <v>213</v>
      </c>
      <c r="D174" s="213">
        <v>45533</v>
      </c>
      <c r="E174" s="212">
        <v>2898.2</v>
      </c>
      <c r="F174" s="212">
        <v>2896.1</v>
      </c>
      <c r="G174" s="214">
        <v>2873.6</v>
      </c>
      <c r="H174" s="214">
        <v>2849</v>
      </c>
      <c r="I174" s="214">
        <v>2826.5</v>
      </c>
      <c r="J174" s="214">
        <v>2920.7</v>
      </c>
      <c r="K174" s="214">
        <v>2943.2</v>
      </c>
      <c r="L174" s="214">
        <v>2967.7999999999997</v>
      </c>
      <c r="M174" s="215">
        <v>2918.6</v>
      </c>
      <c r="N174" s="215">
        <v>2871.5</v>
      </c>
      <c r="O174" s="215">
        <v>6631500</v>
      </c>
      <c r="P174" s="216">
        <v>-1.3786026590523779E-2</v>
      </c>
    </row>
    <row r="175" spans="1:16" ht="12.75" customHeight="1">
      <c r="A175" s="208">
        <v>165</v>
      </c>
      <c r="B175" s="220" t="s">
        <v>42</v>
      </c>
      <c r="C175" s="212" t="s">
        <v>214</v>
      </c>
      <c r="D175" s="213">
        <v>45533</v>
      </c>
      <c r="E175" s="212">
        <v>1740.25</v>
      </c>
      <c r="F175" s="212">
        <v>1740.75</v>
      </c>
      <c r="G175" s="214">
        <v>1731.55</v>
      </c>
      <c r="H175" s="214">
        <v>1722.85</v>
      </c>
      <c r="I175" s="214">
        <v>1713.6499999999999</v>
      </c>
      <c r="J175" s="214">
        <v>1749.45</v>
      </c>
      <c r="K175" s="214">
        <v>1758.6499999999999</v>
      </c>
      <c r="L175" s="214">
        <v>1767.3500000000001</v>
      </c>
      <c r="M175" s="215">
        <v>1749.95</v>
      </c>
      <c r="N175" s="215">
        <v>1732.05</v>
      </c>
      <c r="O175" s="215">
        <v>16317000</v>
      </c>
      <c r="P175" s="216">
        <v>-1.1141583818992115E-3</v>
      </c>
    </row>
    <row r="176" spans="1:16" ht="12.75" customHeight="1">
      <c r="A176" s="208">
        <v>166</v>
      </c>
      <c r="B176" s="220" t="s">
        <v>200</v>
      </c>
      <c r="C176" s="212" t="s">
        <v>215</v>
      </c>
      <c r="D176" s="213">
        <v>45533</v>
      </c>
      <c r="E176" s="212">
        <v>807.65</v>
      </c>
      <c r="F176" s="212">
        <v>806.73333333333323</v>
      </c>
      <c r="G176" s="214">
        <v>800.91666666666652</v>
      </c>
      <c r="H176" s="214">
        <v>794.18333333333328</v>
      </c>
      <c r="I176" s="214">
        <v>788.36666666666656</v>
      </c>
      <c r="J176" s="214">
        <v>813.46666666666647</v>
      </c>
      <c r="K176" s="214">
        <v>819.2833333333333</v>
      </c>
      <c r="L176" s="214">
        <v>826.01666666666642</v>
      </c>
      <c r="M176" s="215">
        <v>812.55</v>
      </c>
      <c r="N176" s="215">
        <v>800</v>
      </c>
      <c r="O176" s="215">
        <v>9693000</v>
      </c>
      <c r="P176" s="216">
        <v>-2.4456521739130436E-2</v>
      </c>
    </row>
    <row r="177" spans="1:16" ht="12.75" customHeight="1">
      <c r="A177" s="208">
        <v>167</v>
      </c>
      <c r="B177" s="220" t="s">
        <v>42</v>
      </c>
      <c r="C177" s="212" t="s">
        <v>216</v>
      </c>
      <c r="D177" s="213">
        <v>45533</v>
      </c>
      <c r="E177" s="212">
        <v>813.55</v>
      </c>
      <c r="F177" s="212">
        <v>816.0333333333333</v>
      </c>
      <c r="G177" s="214">
        <v>805.31666666666661</v>
      </c>
      <c r="H177" s="214">
        <v>797.08333333333326</v>
      </c>
      <c r="I177" s="214">
        <v>786.36666666666656</v>
      </c>
      <c r="J177" s="214">
        <v>824.26666666666665</v>
      </c>
      <c r="K177" s="214">
        <v>834.98333333333335</v>
      </c>
      <c r="L177" s="214">
        <v>843.2166666666667</v>
      </c>
      <c r="M177" s="215">
        <v>826.75</v>
      </c>
      <c r="N177" s="215">
        <v>807.8</v>
      </c>
      <c r="O177" s="215">
        <v>5837000</v>
      </c>
      <c r="P177" s="216">
        <v>-8.4932903006624764E-3</v>
      </c>
    </row>
    <row r="178" spans="1:16" ht="12.75" customHeight="1">
      <c r="A178" s="208">
        <v>168</v>
      </c>
      <c r="B178" s="220" t="s">
        <v>837</v>
      </c>
      <c r="C178" s="219" t="s">
        <v>217</v>
      </c>
      <c r="D178" s="213">
        <v>45533</v>
      </c>
      <c r="E178" s="212">
        <v>1020.1</v>
      </c>
      <c r="F178" s="212">
        <v>1021.6</v>
      </c>
      <c r="G178" s="214">
        <v>1010.2</v>
      </c>
      <c r="H178" s="214">
        <v>1000.3000000000001</v>
      </c>
      <c r="I178" s="214">
        <v>988.90000000000009</v>
      </c>
      <c r="J178" s="214">
        <v>1031.5</v>
      </c>
      <c r="K178" s="214">
        <v>1042.8999999999999</v>
      </c>
      <c r="L178" s="214">
        <v>1052.8</v>
      </c>
      <c r="M178" s="215">
        <v>1033</v>
      </c>
      <c r="N178" s="215">
        <v>1011.7</v>
      </c>
      <c r="O178" s="215">
        <v>9547450</v>
      </c>
      <c r="P178" s="216">
        <v>-2.5282997184393496E-3</v>
      </c>
    </row>
    <row r="179" spans="1:16" ht="12.75" customHeight="1">
      <c r="A179" s="208">
        <v>169</v>
      </c>
      <c r="B179" s="220" t="s">
        <v>77</v>
      </c>
      <c r="C179" s="212" t="s">
        <v>218</v>
      </c>
      <c r="D179" s="213">
        <v>45533</v>
      </c>
      <c r="E179" s="212">
        <v>1835.75</v>
      </c>
      <c r="F179" s="212">
        <v>1839.55</v>
      </c>
      <c r="G179" s="214">
        <v>1816.1999999999998</v>
      </c>
      <c r="H179" s="214">
        <v>1796.6499999999999</v>
      </c>
      <c r="I179" s="214">
        <v>1773.2999999999997</v>
      </c>
      <c r="J179" s="214">
        <v>1859.1</v>
      </c>
      <c r="K179" s="214">
        <v>1882.4499999999998</v>
      </c>
      <c r="L179" s="214">
        <v>1902</v>
      </c>
      <c r="M179" s="215">
        <v>1862.9</v>
      </c>
      <c r="N179" s="215">
        <v>1820</v>
      </c>
      <c r="O179" s="215">
        <v>6754500</v>
      </c>
      <c r="P179" s="216">
        <v>1.260005929439668E-3</v>
      </c>
    </row>
    <row r="180" spans="1:16" ht="12.75" customHeight="1">
      <c r="A180" s="208">
        <v>170</v>
      </c>
      <c r="B180" s="220" t="s">
        <v>57</v>
      </c>
      <c r="C180" s="218" t="s">
        <v>219</v>
      </c>
      <c r="D180" s="213">
        <v>45533</v>
      </c>
      <c r="E180" s="212">
        <v>1171.8</v>
      </c>
      <c r="F180" s="212">
        <v>1174.2166666666665</v>
      </c>
      <c r="G180" s="214">
        <v>1160.833333333333</v>
      </c>
      <c r="H180" s="214">
        <v>1149.8666666666666</v>
      </c>
      <c r="I180" s="214">
        <v>1136.4833333333331</v>
      </c>
      <c r="J180" s="214">
        <v>1185.1833333333329</v>
      </c>
      <c r="K180" s="214">
        <v>1198.5666666666666</v>
      </c>
      <c r="L180" s="214">
        <v>1209.5333333333328</v>
      </c>
      <c r="M180" s="215">
        <v>1187.5999999999999</v>
      </c>
      <c r="N180" s="215">
        <v>1163.25</v>
      </c>
      <c r="O180" s="215">
        <v>11659008</v>
      </c>
      <c r="P180" s="216">
        <v>1.8808777429467085E-3</v>
      </c>
    </row>
    <row r="181" spans="1:16" ht="12.75" customHeight="1">
      <c r="A181" s="208">
        <v>171</v>
      </c>
      <c r="B181" s="220" t="s">
        <v>54</v>
      </c>
      <c r="C181" s="212" t="s">
        <v>220</v>
      </c>
      <c r="D181" s="213">
        <v>45533</v>
      </c>
      <c r="E181" s="212">
        <v>1057.25</v>
      </c>
      <c r="F181" s="212">
        <v>1054.6166666666666</v>
      </c>
      <c r="G181" s="214">
        <v>1046.1333333333332</v>
      </c>
      <c r="H181" s="214">
        <v>1035.0166666666667</v>
      </c>
      <c r="I181" s="214">
        <v>1026.5333333333333</v>
      </c>
      <c r="J181" s="214">
        <v>1065.7333333333331</v>
      </c>
      <c r="K181" s="214">
        <v>1074.2166666666662</v>
      </c>
      <c r="L181" s="214">
        <v>1085.333333333333</v>
      </c>
      <c r="M181" s="215">
        <v>1063.0999999999999</v>
      </c>
      <c r="N181" s="215">
        <v>1043.5</v>
      </c>
      <c r="O181" s="215">
        <v>68790700</v>
      </c>
      <c r="P181" s="216">
        <v>1.4478177290755866E-2</v>
      </c>
    </row>
    <row r="182" spans="1:16" ht="12.75" customHeight="1">
      <c r="A182" s="208">
        <v>172</v>
      </c>
      <c r="B182" s="220" t="s">
        <v>185</v>
      </c>
      <c r="C182" s="212" t="s">
        <v>221</v>
      </c>
      <c r="D182" s="213">
        <v>45533</v>
      </c>
      <c r="E182" s="212">
        <v>405.85</v>
      </c>
      <c r="F182" s="212">
        <v>407.5333333333333</v>
      </c>
      <c r="G182" s="214">
        <v>401.56666666666661</v>
      </c>
      <c r="H182" s="214">
        <v>397.2833333333333</v>
      </c>
      <c r="I182" s="214">
        <v>391.31666666666661</v>
      </c>
      <c r="J182" s="214">
        <v>411.81666666666661</v>
      </c>
      <c r="K182" s="214">
        <v>417.7833333333333</v>
      </c>
      <c r="L182" s="214">
        <v>422.06666666666661</v>
      </c>
      <c r="M182" s="215">
        <v>413.5</v>
      </c>
      <c r="N182" s="215">
        <v>403.25</v>
      </c>
      <c r="O182" s="215">
        <v>99400500</v>
      </c>
      <c r="P182" s="216">
        <v>-1.1359364090445244E-2</v>
      </c>
    </row>
    <row r="183" spans="1:16" ht="12.75" customHeight="1">
      <c r="A183" s="208">
        <v>173</v>
      </c>
      <c r="B183" s="220" t="s">
        <v>129</v>
      </c>
      <c r="C183" s="212" t="s">
        <v>222</v>
      </c>
      <c r="D183" s="213">
        <v>45533</v>
      </c>
      <c r="E183" s="212">
        <v>146.28</v>
      </c>
      <c r="F183" s="212">
        <v>146.26666666666668</v>
      </c>
      <c r="G183" s="214">
        <v>142.62333333333336</v>
      </c>
      <c r="H183" s="214">
        <v>138.9666666666667</v>
      </c>
      <c r="I183" s="214">
        <v>135.32333333333338</v>
      </c>
      <c r="J183" s="214">
        <v>149.92333333333335</v>
      </c>
      <c r="K183" s="214">
        <v>153.56666666666666</v>
      </c>
      <c r="L183" s="214">
        <v>157.22333333333333</v>
      </c>
      <c r="M183" s="215">
        <v>149.91</v>
      </c>
      <c r="N183" s="215">
        <v>142.61000000000001</v>
      </c>
      <c r="O183" s="215">
        <v>293953000</v>
      </c>
      <c r="P183" s="216">
        <v>4.6429444162484259E-3</v>
      </c>
    </row>
    <row r="184" spans="1:16" ht="12.75" customHeight="1">
      <c r="A184" s="208">
        <v>174</v>
      </c>
      <c r="B184" s="220" t="s">
        <v>85</v>
      </c>
      <c r="C184" s="212" t="s">
        <v>223</v>
      </c>
      <c r="D184" s="213">
        <v>45533</v>
      </c>
      <c r="E184" s="212">
        <v>4298.1499999999996</v>
      </c>
      <c r="F184" s="212">
        <v>4269.5</v>
      </c>
      <c r="G184" s="214">
        <v>4232.3999999999996</v>
      </c>
      <c r="H184" s="214">
        <v>4166.6499999999996</v>
      </c>
      <c r="I184" s="214">
        <v>4129.5499999999993</v>
      </c>
      <c r="J184" s="214">
        <v>4335.25</v>
      </c>
      <c r="K184" s="214">
        <v>4372.3500000000004</v>
      </c>
      <c r="L184" s="214">
        <v>4438.1000000000004</v>
      </c>
      <c r="M184" s="215">
        <v>4306.6000000000004</v>
      </c>
      <c r="N184" s="215">
        <v>4203.75</v>
      </c>
      <c r="O184" s="215">
        <v>13208300</v>
      </c>
      <c r="P184" s="216">
        <v>-3.6988835725677828E-2</v>
      </c>
    </row>
    <row r="185" spans="1:16" ht="12.75" customHeight="1">
      <c r="A185" s="208">
        <v>175</v>
      </c>
      <c r="B185" s="220" t="s">
        <v>85</v>
      </c>
      <c r="C185" s="212" t="s">
        <v>224</v>
      </c>
      <c r="D185" s="213">
        <v>45533</v>
      </c>
      <c r="E185" s="212">
        <v>1524.9</v>
      </c>
      <c r="F185" s="212">
        <v>1519.8166666666668</v>
      </c>
      <c r="G185" s="214">
        <v>1509.7333333333336</v>
      </c>
      <c r="H185" s="214">
        <v>1494.5666666666668</v>
      </c>
      <c r="I185" s="214">
        <v>1484.4833333333336</v>
      </c>
      <c r="J185" s="214">
        <v>1534.9833333333336</v>
      </c>
      <c r="K185" s="214">
        <v>1545.0666666666671</v>
      </c>
      <c r="L185" s="214">
        <v>1560.2333333333336</v>
      </c>
      <c r="M185" s="215">
        <v>1529.9</v>
      </c>
      <c r="N185" s="215">
        <v>1504.65</v>
      </c>
      <c r="O185" s="215">
        <v>12426000</v>
      </c>
      <c r="P185" s="216">
        <v>-1.6198755403543773E-2</v>
      </c>
    </row>
    <row r="186" spans="1:16" ht="12.75" customHeight="1">
      <c r="A186" s="208">
        <v>176</v>
      </c>
      <c r="B186" s="220" t="s">
        <v>57</v>
      </c>
      <c r="C186" s="212" t="s">
        <v>225</v>
      </c>
      <c r="D186" s="213">
        <v>45533</v>
      </c>
      <c r="E186" s="212">
        <v>3405.4</v>
      </c>
      <c r="F186" s="212">
        <v>3398.8166666666671</v>
      </c>
      <c r="G186" s="214">
        <v>3372.9333333333343</v>
      </c>
      <c r="H186" s="214">
        <v>3340.4666666666672</v>
      </c>
      <c r="I186" s="214">
        <v>3314.5833333333344</v>
      </c>
      <c r="J186" s="214">
        <v>3431.2833333333342</v>
      </c>
      <c r="K186" s="214">
        <v>3457.1666666666665</v>
      </c>
      <c r="L186" s="214">
        <v>3489.6333333333341</v>
      </c>
      <c r="M186" s="215">
        <v>3424.7</v>
      </c>
      <c r="N186" s="215">
        <v>3366.35</v>
      </c>
      <c r="O186" s="215">
        <v>9724750</v>
      </c>
      <c r="P186" s="216">
        <v>-1.0276595365736371E-2</v>
      </c>
    </row>
    <row r="187" spans="1:16" ht="12.75" customHeight="1">
      <c r="A187" s="208">
        <v>177</v>
      </c>
      <c r="B187" s="220" t="s">
        <v>42</v>
      </c>
      <c r="C187" s="212" t="s">
        <v>226</v>
      </c>
      <c r="D187" s="213">
        <v>45533</v>
      </c>
      <c r="E187" s="212">
        <v>3327.05</v>
      </c>
      <c r="F187" s="212">
        <v>3321.6333333333337</v>
      </c>
      <c r="G187" s="214">
        <v>3274.7166666666672</v>
      </c>
      <c r="H187" s="214">
        <v>3222.3833333333337</v>
      </c>
      <c r="I187" s="214">
        <v>3175.4666666666672</v>
      </c>
      <c r="J187" s="214">
        <v>3373.9666666666672</v>
      </c>
      <c r="K187" s="214">
        <v>3420.8833333333341</v>
      </c>
      <c r="L187" s="214">
        <v>3473.2166666666672</v>
      </c>
      <c r="M187" s="215">
        <v>3368.55</v>
      </c>
      <c r="N187" s="215">
        <v>3269.3</v>
      </c>
      <c r="O187" s="215">
        <v>2337500</v>
      </c>
      <c r="P187" s="216">
        <v>0.10441767068273092</v>
      </c>
    </row>
    <row r="188" spans="1:16" ht="12.75" customHeight="1">
      <c r="A188" s="208">
        <v>178</v>
      </c>
      <c r="B188" s="220" t="s">
        <v>45</v>
      </c>
      <c r="C188" s="212" t="s">
        <v>227</v>
      </c>
      <c r="D188" s="213">
        <v>45533</v>
      </c>
      <c r="E188" s="212">
        <v>6447.75</v>
      </c>
      <c r="F188" s="212">
        <v>6412.1833333333334</v>
      </c>
      <c r="G188" s="214">
        <v>6349.3666666666668</v>
      </c>
      <c r="H188" s="214">
        <v>6250.9833333333336</v>
      </c>
      <c r="I188" s="214">
        <v>6188.166666666667</v>
      </c>
      <c r="J188" s="214">
        <v>6510.5666666666666</v>
      </c>
      <c r="K188" s="214">
        <v>6573.3833333333341</v>
      </c>
      <c r="L188" s="214">
        <v>6671.7666666666664</v>
      </c>
      <c r="M188" s="215">
        <v>6475</v>
      </c>
      <c r="N188" s="215">
        <v>6313.8</v>
      </c>
      <c r="O188" s="215">
        <v>3083000</v>
      </c>
      <c r="P188" s="216">
        <v>-7.766409381918267E-2</v>
      </c>
    </row>
    <row r="189" spans="1:16" ht="12.75" customHeight="1">
      <c r="A189" s="208">
        <v>179</v>
      </c>
      <c r="B189" s="220" t="s">
        <v>54</v>
      </c>
      <c r="C189" s="212" t="s">
        <v>228</v>
      </c>
      <c r="D189" s="213">
        <v>45533</v>
      </c>
      <c r="E189" s="212">
        <v>2605.5500000000002</v>
      </c>
      <c r="F189" s="212">
        <v>2621.2833333333333</v>
      </c>
      <c r="G189" s="214">
        <v>2586.2666666666664</v>
      </c>
      <c r="H189" s="214">
        <v>2566.9833333333331</v>
      </c>
      <c r="I189" s="214">
        <v>2531.9666666666662</v>
      </c>
      <c r="J189" s="214">
        <v>2640.5666666666666</v>
      </c>
      <c r="K189" s="214">
        <v>2675.5833333333339</v>
      </c>
      <c r="L189" s="214">
        <v>2694.8666666666668</v>
      </c>
      <c r="M189" s="215">
        <v>2656.3</v>
      </c>
      <c r="N189" s="215">
        <v>2602</v>
      </c>
      <c r="O189" s="215">
        <v>5345550</v>
      </c>
      <c r="P189" s="216">
        <v>-1.2925741614425128E-2</v>
      </c>
    </row>
    <row r="190" spans="1:16" ht="12.75" customHeight="1">
      <c r="A190" s="208">
        <v>180</v>
      </c>
      <c r="B190" s="220" t="s">
        <v>57</v>
      </c>
      <c r="C190" s="212" t="s">
        <v>229</v>
      </c>
      <c r="D190" s="213">
        <v>45533</v>
      </c>
      <c r="E190" s="212">
        <v>1896.95</v>
      </c>
      <c r="F190" s="212">
        <v>1901.1833333333334</v>
      </c>
      <c r="G190" s="214">
        <v>1886.2166666666667</v>
      </c>
      <c r="H190" s="214">
        <v>1875.4833333333333</v>
      </c>
      <c r="I190" s="214">
        <v>1860.5166666666667</v>
      </c>
      <c r="J190" s="214">
        <v>1911.9166666666667</v>
      </c>
      <c r="K190" s="214">
        <v>1926.8833333333334</v>
      </c>
      <c r="L190" s="214">
        <v>1937.6166666666668</v>
      </c>
      <c r="M190" s="215">
        <v>1916.15</v>
      </c>
      <c r="N190" s="215">
        <v>1890.45</v>
      </c>
      <c r="O190" s="215">
        <v>2353600</v>
      </c>
      <c r="P190" s="216">
        <v>2.3850085178875641E-3</v>
      </c>
    </row>
    <row r="191" spans="1:16" ht="12.75" customHeight="1">
      <c r="A191" s="208">
        <v>181</v>
      </c>
      <c r="B191" s="220" t="s">
        <v>47</v>
      </c>
      <c r="C191" s="212" t="s">
        <v>230</v>
      </c>
      <c r="D191" s="213">
        <v>45533</v>
      </c>
      <c r="E191" s="212">
        <v>11038.4</v>
      </c>
      <c r="F191" s="212">
        <v>11084.416666666666</v>
      </c>
      <c r="G191" s="214">
        <v>10953.933333333332</v>
      </c>
      <c r="H191" s="214">
        <v>10869.466666666667</v>
      </c>
      <c r="I191" s="214">
        <v>10738.983333333334</v>
      </c>
      <c r="J191" s="214">
        <v>11168.883333333331</v>
      </c>
      <c r="K191" s="214">
        <v>11299.366666666665</v>
      </c>
      <c r="L191" s="214">
        <v>11383.83333333333</v>
      </c>
      <c r="M191" s="215">
        <v>11214.9</v>
      </c>
      <c r="N191" s="215">
        <v>10999.95</v>
      </c>
      <c r="O191" s="215">
        <v>2221500</v>
      </c>
      <c r="P191" s="216">
        <v>-1.7296293019552333E-2</v>
      </c>
    </row>
    <row r="192" spans="1:16" ht="12.75" customHeight="1">
      <c r="A192" s="208">
        <v>182</v>
      </c>
      <c r="B192" s="220" t="s">
        <v>837</v>
      </c>
      <c r="C192" s="212" t="s">
        <v>231</v>
      </c>
      <c r="D192" s="213">
        <v>45533</v>
      </c>
      <c r="E192" s="212">
        <v>543.29999999999995</v>
      </c>
      <c r="F192" s="212">
        <v>546.51666666666665</v>
      </c>
      <c r="G192" s="214">
        <v>538.08333333333326</v>
      </c>
      <c r="H192" s="214">
        <v>532.86666666666656</v>
      </c>
      <c r="I192" s="214">
        <v>524.43333333333317</v>
      </c>
      <c r="J192" s="214">
        <v>551.73333333333335</v>
      </c>
      <c r="K192" s="214">
        <v>560.16666666666674</v>
      </c>
      <c r="L192" s="214">
        <v>565.38333333333344</v>
      </c>
      <c r="M192" s="215">
        <v>554.95000000000005</v>
      </c>
      <c r="N192" s="215">
        <v>541.29999999999995</v>
      </c>
      <c r="O192" s="215">
        <v>36609300</v>
      </c>
      <c r="P192" s="216">
        <v>7.1528199992847178E-3</v>
      </c>
    </row>
    <row r="193" spans="1:16" ht="12.75" customHeight="1">
      <c r="A193" s="208">
        <v>183</v>
      </c>
      <c r="B193" s="220" t="s">
        <v>129</v>
      </c>
      <c r="C193" s="212" t="s">
        <v>232</v>
      </c>
      <c r="D193" s="213">
        <v>45533</v>
      </c>
      <c r="E193" s="212">
        <v>420.5</v>
      </c>
      <c r="F193" s="212">
        <v>418.61666666666662</v>
      </c>
      <c r="G193" s="214">
        <v>407.93333333333322</v>
      </c>
      <c r="H193" s="214">
        <v>395.36666666666662</v>
      </c>
      <c r="I193" s="214">
        <v>384.68333333333322</v>
      </c>
      <c r="J193" s="214">
        <v>431.18333333333322</v>
      </c>
      <c r="K193" s="214">
        <v>441.86666666666662</v>
      </c>
      <c r="L193" s="214">
        <v>454.43333333333322</v>
      </c>
      <c r="M193" s="215">
        <v>429.3</v>
      </c>
      <c r="N193" s="215">
        <v>406.05</v>
      </c>
      <c r="O193" s="215">
        <v>155983700</v>
      </c>
      <c r="P193" s="216">
        <v>-1.4502230553496956E-2</v>
      </c>
    </row>
    <row r="194" spans="1:16" ht="12.75" customHeight="1">
      <c r="A194" s="208">
        <v>184</v>
      </c>
      <c r="B194" s="220" t="s">
        <v>40</v>
      </c>
      <c r="C194" s="212" t="s">
        <v>233</v>
      </c>
      <c r="D194" s="213">
        <v>45533</v>
      </c>
      <c r="E194" s="212">
        <v>1555.75</v>
      </c>
      <c r="F194" s="212">
        <v>1564.2333333333333</v>
      </c>
      <c r="G194" s="214">
        <v>1543.5166666666667</v>
      </c>
      <c r="H194" s="214">
        <v>1531.2833333333333</v>
      </c>
      <c r="I194" s="214">
        <v>1510.5666666666666</v>
      </c>
      <c r="J194" s="214">
        <v>1576.4666666666667</v>
      </c>
      <c r="K194" s="214">
        <v>1597.1833333333334</v>
      </c>
      <c r="L194" s="214">
        <v>1609.4166666666667</v>
      </c>
      <c r="M194" s="215">
        <v>1584.95</v>
      </c>
      <c r="N194" s="215">
        <v>1552</v>
      </c>
      <c r="O194" s="215">
        <v>10072200</v>
      </c>
      <c r="P194" s="216">
        <v>-3.8930554760405335E-2</v>
      </c>
    </row>
    <row r="195" spans="1:16" ht="12.75" customHeight="1">
      <c r="A195" s="208">
        <v>185</v>
      </c>
      <c r="B195" s="220" t="s">
        <v>85</v>
      </c>
      <c r="C195" s="212" t="s">
        <v>234</v>
      </c>
      <c r="D195" s="213">
        <v>45533</v>
      </c>
      <c r="E195" s="212">
        <v>497.15</v>
      </c>
      <c r="F195" s="212">
        <v>496.05</v>
      </c>
      <c r="G195" s="214">
        <v>493.5</v>
      </c>
      <c r="H195" s="214">
        <v>489.84999999999997</v>
      </c>
      <c r="I195" s="214">
        <v>487.29999999999995</v>
      </c>
      <c r="J195" s="214">
        <v>499.70000000000005</v>
      </c>
      <c r="K195" s="214">
        <v>502.25000000000011</v>
      </c>
      <c r="L195" s="214">
        <v>505.90000000000009</v>
      </c>
      <c r="M195" s="215">
        <v>498.6</v>
      </c>
      <c r="N195" s="215">
        <v>492.4</v>
      </c>
      <c r="O195" s="215">
        <v>55213500</v>
      </c>
      <c r="P195" s="216">
        <v>-2.4444565158346463E-4</v>
      </c>
    </row>
    <row r="196" spans="1:16" ht="12.75" customHeight="1">
      <c r="A196" s="208">
        <v>186</v>
      </c>
      <c r="B196" s="220" t="s">
        <v>42</v>
      </c>
      <c r="C196" s="212" t="s">
        <v>236</v>
      </c>
      <c r="D196" s="213">
        <v>45533</v>
      </c>
      <c r="E196" s="212">
        <v>1173.9000000000001</v>
      </c>
      <c r="F196" s="212">
        <v>1173.9833333333333</v>
      </c>
      <c r="G196" s="214">
        <v>1157.9666666666667</v>
      </c>
      <c r="H196" s="214">
        <v>1142.0333333333333</v>
      </c>
      <c r="I196" s="214">
        <v>1126.0166666666667</v>
      </c>
      <c r="J196" s="214">
        <v>1189.9166666666667</v>
      </c>
      <c r="K196" s="214">
        <v>1205.9333333333336</v>
      </c>
      <c r="L196" s="214">
        <v>1221.8666666666668</v>
      </c>
      <c r="M196" s="215">
        <v>1190</v>
      </c>
      <c r="N196" s="215">
        <v>1158.05</v>
      </c>
      <c r="O196" s="215">
        <v>20177100</v>
      </c>
      <c r="P196" s="216">
        <v>1.2464435713317979E-2</v>
      </c>
    </row>
    <row r="197" spans="1:16" ht="12.75" customHeight="1">
      <c r="A197" s="208"/>
      <c r="B197" s="220"/>
      <c r="C197" s="212"/>
      <c r="D197" s="213"/>
      <c r="E197" s="212"/>
      <c r="F197" s="212"/>
      <c r="G197" s="214"/>
      <c r="H197" s="214"/>
      <c r="I197" s="214"/>
      <c r="J197" s="214"/>
      <c r="K197" s="214"/>
      <c r="L197" s="214"/>
      <c r="M197" s="215"/>
      <c r="N197" s="215"/>
      <c r="O197" s="215"/>
      <c r="P197" s="216"/>
    </row>
    <row r="198" spans="1:16" ht="12.75" customHeight="1">
      <c r="A198" s="208"/>
      <c r="B198" s="43"/>
      <c r="C198" s="202"/>
      <c r="D198" s="203"/>
      <c r="E198" s="204"/>
      <c r="F198" s="204"/>
      <c r="G198" s="205"/>
      <c r="H198" s="205"/>
      <c r="I198" s="205"/>
      <c r="J198" s="205"/>
      <c r="K198" s="205"/>
      <c r="L198" s="205"/>
      <c r="M198" s="202"/>
      <c r="N198" s="202"/>
      <c r="O198" s="206"/>
      <c r="P198" s="207"/>
    </row>
    <row r="199" spans="1:16" ht="12.75" customHeight="1">
      <c r="A199" s="202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2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7" t="s">
        <v>16</v>
      </c>
      <c r="B8" s="329"/>
      <c r="C8" s="332" t="s">
        <v>20</v>
      </c>
      <c r="D8" s="332" t="s">
        <v>21</v>
      </c>
      <c r="E8" s="324" t="s">
        <v>22</v>
      </c>
      <c r="F8" s="325"/>
      <c r="G8" s="326"/>
      <c r="H8" s="324" t="s">
        <v>23</v>
      </c>
      <c r="I8" s="325"/>
      <c r="J8" s="326"/>
      <c r="K8" s="26"/>
      <c r="L8" s="48"/>
      <c r="M8" s="48"/>
      <c r="N8" s="1"/>
      <c r="O8" s="1"/>
    </row>
    <row r="9" spans="1:15" ht="36" customHeight="1">
      <c r="A9" s="328"/>
      <c r="B9" s="331"/>
      <c r="C9" s="331"/>
      <c r="D9" s="33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24143.75</v>
      </c>
      <c r="D10" s="34">
        <v>24146.649999999998</v>
      </c>
      <c r="E10" s="34">
        <v>24096.799999999996</v>
      </c>
      <c r="F10" s="34">
        <v>24049.85</v>
      </c>
      <c r="G10" s="34">
        <v>23999.999999999996</v>
      </c>
      <c r="H10" s="34">
        <v>24193.599999999995</v>
      </c>
      <c r="I10" s="34">
        <v>24243.449999999993</v>
      </c>
      <c r="J10" s="34">
        <v>24290.399999999994</v>
      </c>
      <c r="K10" s="34">
        <v>24196.5</v>
      </c>
      <c r="L10" s="34">
        <v>24099.7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49727.3</v>
      </c>
      <c r="D11" s="34">
        <v>49780.4</v>
      </c>
      <c r="E11" s="34">
        <v>49601.55</v>
      </c>
      <c r="F11" s="34">
        <v>49475.8</v>
      </c>
      <c r="G11" s="34">
        <v>49296.950000000004</v>
      </c>
      <c r="H11" s="34">
        <v>49906.15</v>
      </c>
      <c r="I11" s="34">
        <v>50084.999999999993</v>
      </c>
      <c r="J11" s="34">
        <v>50210.75</v>
      </c>
      <c r="K11" s="34">
        <v>49959.25</v>
      </c>
      <c r="L11" s="34">
        <v>49654.65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7204.5</v>
      </c>
      <c r="D12" s="36">
        <v>7247.6333333333341</v>
      </c>
      <c r="E12" s="36">
        <v>7143.5666666666684</v>
      </c>
      <c r="F12" s="36">
        <v>7082.6333333333341</v>
      </c>
      <c r="G12" s="36">
        <v>6978.5666666666684</v>
      </c>
      <c r="H12" s="36">
        <v>7308.5666666666684</v>
      </c>
      <c r="I12" s="36">
        <v>7412.6333333333341</v>
      </c>
      <c r="J12" s="36">
        <v>7473.5666666666684</v>
      </c>
      <c r="K12" s="36">
        <v>7351.7</v>
      </c>
      <c r="L12" s="36">
        <v>7186.7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9025.85</v>
      </c>
      <c r="D13" s="36">
        <v>9036.7166666666672</v>
      </c>
      <c r="E13" s="36">
        <v>8995.5833333333339</v>
      </c>
      <c r="F13" s="36">
        <v>8965.3166666666675</v>
      </c>
      <c r="G13" s="36">
        <v>8924.1833333333343</v>
      </c>
      <c r="H13" s="36">
        <v>9066.9833333333336</v>
      </c>
      <c r="I13" s="36">
        <v>9108.116666666665</v>
      </c>
      <c r="J13" s="36">
        <v>9138.3833333333332</v>
      </c>
      <c r="K13" s="36">
        <v>9077.85</v>
      </c>
      <c r="L13" s="36">
        <v>9006.4500000000007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39731.25</v>
      </c>
      <c r="D14" s="36">
        <v>39558.699999999997</v>
      </c>
      <c r="E14" s="36">
        <v>39350.249999999993</v>
      </c>
      <c r="F14" s="36">
        <v>38969.249999999993</v>
      </c>
      <c r="G14" s="36">
        <v>38760.799999999988</v>
      </c>
      <c r="H14" s="36">
        <v>39939.699999999997</v>
      </c>
      <c r="I14" s="36">
        <v>40148.150000000009</v>
      </c>
      <c r="J14" s="36">
        <v>40529.15</v>
      </c>
      <c r="K14" s="36">
        <v>39767.15</v>
      </c>
      <c r="L14" s="36">
        <v>39177.699999999997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10976.95</v>
      </c>
      <c r="D15" s="36">
        <v>11023.199999999999</v>
      </c>
      <c r="E15" s="36">
        <v>10893.099999999999</v>
      </c>
      <c r="F15" s="36">
        <v>10809.25</v>
      </c>
      <c r="G15" s="36">
        <v>10679.15</v>
      </c>
      <c r="H15" s="36">
        <v>11107.049999999997</v>
      </c>
      <c r="I15" s="36">
        <v>11237.15</v>
      </c>
      <c r="J15" s="36">
        <v>11320.999999999996</v>
      </c>
      <c r="K15" s="36">
        <v>11153.3</v>
      </c>
      <c r="L15" s="36">
        <v>10939.35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15922.95</v>
      </c>
      <c r="D16" s="36">
        <v>15972.833333333334</v>
      </c>
      <c r="E16" s="36">
        <v>15830.516666666668</v>
      </c>
      <c r="F16" s="36">
        <v>15738.083333333334</v>
      </c>
      <c r="G16" s="36">
        <v>15595.766666666668</v>
      </c>
      <c r="H16" s="36">
        <v>16065.266666666668</v>
      </c>
      <c r="I16" s="36">
        <v>16207.583333333334</v>
      </c>
      <c r="J16" s="36">
        <v>16300.016666666668</v>
      </c>
      <c r="K16" s="36">
        <v>16115.15</v>
      </c>
      <c r="L16" s="36">
        <v>15880.4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7756.95</v>
      </c>
      <c r="D17" s="36">
        <v>7674.3166666666666</v>
      </c>
      <c r="E17" s="36">
        <v>7533.6333333333332</v>
      </c>
      <c r="F17" s="36">
        <v>7310.3166666666666</v>
      </c>
      <c r="G17" s="36">
        <v>7169.6333333333332</v>
      </c>
      <c r="H17" s="36">
        <v>7897.6333333333332</v>
      </c>
      <c r="I17" s="36">
        <v>8038.3166666666657</v>
      </c>
      <c r="J17" s="36">
        <v>8261.6333333333332</v>
      </c>
      <c r="K17" s="31">
        <v>7815</v>
      </c>
      <c r="L17" s="31">
        <v>7451</v>
      </c>
      <c r="M17" s="31">
        <v>5.0542899999999999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2281.9499999999998</v>
      </c>
      <c r="D18" s="36">
        <v>2290.5499999999997</v>
      </c>
      <c r="E18" s="36">
        <v>2259.0999999999995</v>
      </c>
      <c r="F18" s="36">
        <v>2236.2499999999995</v>
      </c>
      <c r="G18" s="36">
        <v>2204.7999999999993</v>
      </c>
      <c r="H18" s="36">
        <v>2313.3999999999996</v>
      </c>
      <c r="I18" s="36">
        <v>2344.8499999999995</v>
      </c>
      <c r="J18" s="36">
        <v>2367.6999999999998</v>
      </c>
      <c r="K18" s="31">
        <v>2322</v>
      </c>
      <c r="L18" s="31">
        <v>2267.6999999999998</v>
      </c>
      <c r="M18" s="31">
        <v>1.7949200000000001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1424.25</v>
      </c>
      <c r="D19" s="36">
        <v>1417.7666666666667</v>
      </c>
      <c r="E19" s="36">
        <v>1406.5333333333333</v>
      </c>
      <c r="F19" s="36">
        <v>1388.8166666666666</v>
      </c>
      <c r="G19" s="36">
        <v>1377.5833333333333</v>
      </c>
      <c r="H19" s="36">
        <v>1435.4833333333333</v>
      </c>
      <c r="I19" s="36">
        <v>1446.7166666666665</v>
      </c>
      <c r="J19" s="36">
        <v>1464.4333333333334</v>
      </c>
      <c r="K19" s="31">
        <v>1429</v>
      </c>
      <c r="L19" s="31">
        <v>1400.05</v>
      </c>
      <c r="M19" s="31">
        <v>4.0643200000000004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603.04999999999995</v>
      </c>
      <c r="D20" s="36">
        <v>606.38333333333333</v>
      </c>
      <c r="E20" s="36">
        <v>596.91666666666663</v>
      </c>
      <c r="F20" s="36">
        <v>590.7833333333333</v>
      </c>
      <c r="G20" s="36">
        <v>581.31666666666661</v>
      </c>
      <c r="H20" s="36">
        <v>612.51666666666665</v>
      </c>
      <c r="I20" s="36">
        <v>621.98333333333335</v>
      </c>
      <c r="J20" s="36">
        <v>628.11666666666667</v>
      </c>
      <c r="K20" s="31">
        <v>615.85</v>
      </c>
      <c r="L20" s="31">
        <v>600.25</v>
      </c>
      <c r="M20" s="31">
        <v>18.234760000000001</v>
      </c>
      <c r="N20" s="1"/>
      <c r="O20" s="1"/>
    </row>
    <row r="21" spans="1:15" ht="12.75" customHeight="1">
      <c r="A21" s="51">
        <v>12</v>
      </c>
      <c r="B21" s="53" t="s">
        <v>822</v>
      </c>
      <c r="C21" s="31">
        <v>1113.7</v>
      </c>
      <c r="D21" s="36">
        <v>1100.9333333333332</v>
      </c>
      <c r="E21" s="36">
        <v>1082.8666666666663</v>
      </c>
      <c r="F21" s="36">
        <v>1052.0333333333331</v>
      </c>
      <c r="G21" s="36">
        <v>1033.9666666666662</v>
      </c>
      <c r="H21" s="36">
        <v>1131.7666666666664</v>
      </c>
      <c r="I21" s="36">
        <v>1149.8333333333335</v>
      </c>
      <c r="J21" s="36">
        <v>1180.6666666666665</v>
      </c>
      <c r="K21" s="31">
        <v>1119</v>
      </c>
      <c r="L21" s="31">
        <v>1070.0999999999999</v>
      </c>
      <c r="M21" s="31">
        <v>38.469430000000003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3040.1</v>
      </c>
      <c r="D22" s="36">
        <v>3051.1833333333329</v>
      </c>
      <c r="E22" s="36">
        <v>3016.6666666666661</v>
      </c>
      <c r="F22" s="36">
        <v>2993.2333333333331</v>
      </c>
      <c r="G22" s="36">
        <v>2958.7166666666662</v>
      </c>
      <c r="H22" s="36">
        <v>3074.6166666666659</v>
      </c>
      <c r="I22" s="36">
        <v>3109.1333333333332</v>
      </c>
      <c r="J22" s="36">
        <v>3132.5666666666657</v>
      </c>
      <c r="K22" s="31">
        <v>3085.7</v>
      </c>
      <c r="L22" s="31">
        <v>3027.75</v>
      </c>
      <c r="M22" s="31">
        <v>12.323829999999999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1808.3</v>
      </c>
      <c r="D23" s="36">
        <v>1806.05</v>
      </c>
      <c r="E23" s="36">
        <v>1785.6499999999999</v>
      </c>
      <c r="F23" s="36">
        <v>1763</v>
      </c>
      <c r="G23" s="36">
        <v>1742.6</v>
      </c>
      <c r="H23" s="36">
        <v>1828.6999999999998</v>
      </c>
      <c r="I23" s="36">
        <v>1849.1</v>
      </c>
      <c r="J23" s="36">
        <v>1871.7499999999998</v>
      </c>
      <c r="K23" s="31">
        <v>1826.45</v>
      </c>
      <c r="L23" s="31">
        <v>1783.4</v>
      </c>
      <c r="M23" s="31">
        <v>8.1583500000000004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1461.95</v>
      </c>
      <c r="D24" s="36">
        <v>1467.3166666666666</v>
      </c>
      <c r="E24" s="36">
        <v>1446.6333333333332</v>
      </c>
      <c r="F24" s="36">
        <v>1431.3166666666666</v>
      </c>
      <c r="G24" s="36">
        <v>1410.6333333333332</v>
      </c>
      <c r="H24" s="36">
        <v>1482.6333333333332</v>
      </c>
      <c r="I24" s="36">
        <v>1503.3166666666666</v>
      </c>
      <c r="J24" s="36">
        <v>1518.6333333333332</v>
      </c>
      <c r="K24" s="31">
        <v>1488</v>
      </c>
      <c r="L24" s="31">
        <v>1452</v>
      </c>
      <c r="M24" s="31">
        <v>26.48057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674.05</v>
      </c>
      <c r="D25" s="36">
        <v>678.25</v>
      </c>
      <c r="E25" s="36">
        <v>666.8</v>
      </c>
      <c r="F25" s="36">
        <v>659.55</v>
      </c>
      <c r="G25" s="36">
        <v>648.09999999999991</v>
      </c>
      <c r="H25" s="36">
        <v>685.5</v>
      </c>
      <c r="I25" s="36">
        <v>696.95</v>
      </c>
      <c r="J25" s="36">
        <v>704.2</v>
      </c>
      <c r="K25" s="31">
        <v>689.7</v>
      </c>
      <c r="L25" s="31">
        <v>671</v>
      </c>
      <c r="M25" s="31">
        <v>145.2114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843.25</v>
      </c>
      <c r="D26" s="36">
        <v>843.38333333333333</v>
      </c>
      <c r="E26" s="36">
        <v>832.86666666666667</v>
      </c>
      <c r="F26" s="36">
        <v>822.48333333333335</v>
      </c>
      <c r="G26" s="36">
        <v>811.9666666666667</v>
      </c>
      <c r="H26" s="36">
        <v>853.76666666666665</v>
      </c>
      <c r="I26" s="36">
        <v>864.2833333333333</v>
      </c>
      <c r="J26" s="36">
        <v>874.66666666666663</v>
      </c>
      <c r="K26" s="31">
        <v>853.9</v>
      </c>
      <c r="L26" s="31">
        <v>833</v>
      </c>
      <c r="M26" s="31">
        <v>51.498759999999997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352.3</v>
      </c>
      <c r="D27" s="36">
        <v>355.25</v>
      </c>
      <c r="E27" s="36">
        <v>348.3</v>
      </c>
      <c r="F27" s="36">
        <v>344.3</v>
      </c>
      <c r="G27" s="36">
        <v>337.35</v>
      </c>
      <c r="H27" s="36">
        <v>359.25</v>
      </c>
      <c r="I27" s="36">
        <v>366.20000000000005</v>
      </c>
      <c r="J27" s="36">
        <v>370.2</v>
      </c>
      <c r="K27" s="31">
        <v>362.2</v>
      </c>
      <c r="L27" s="31">
        <v>351.25</v>
      </c>
      <c r="M27" s="31">
        <v>33.628610000000002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203.47</v>
      </c>
      <c r="D28" s="36">
        <v>205.14</v>
      </c>
      <c r="E28" s="36">
        <v>199.92999999999998</v>
      </c>
      <c r="F28" s="36">
        <v>196.39</v>
      </c>
      <c r="G28" s="36">
        <v>191.17999999999998</v>
      </c>
      <c r="H28" s="36">
        <v>208.67999999999998</v>
      </c>
      <c r="I28" s="36">
        <v>213.89000000000001</v>
      </c>
      <c r="J28" s="36">
        <v>217.42999999999998</v>
      </c>
      <c r="K28" s="31">
        <v>210.35</v>
      </c>
      <c r="L28" s="31">
        <v>201.6</v>
      </c>
      <c r="M28" s="31">
        <v>66.260210000000001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311.10000000000002</v>
      </c>
      <c r="D29" s="36">
        <v>311.66666666666669</v>
      </c>
      <c r="E29" s="36">
        <v>308.43333333333339</v>
      </c>
      <c r="F29" s="36">
        <v>305.76666666666671</v>
      </c>
      <c r="G29" s="36">
        <v>302.53333333333342</v>
      </c>
      <c r="H29" s="36">
        <v>314.33333333333337</v>
      </c>
      <c r="I29" s="36">
        <v>317.56666666666661</v>
      </c>
      <c r="J29" s="36">
        <v>320.23333333333335</v>
      </c>
      <c r="K29" s="31">
        <v>314.89999999999998</v>
      </c>
      <c r="L29" s="31">
        <v>309</v>
      </c>
      <c r="M29" s="31">
        <v>15.86347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5682.6</v>
      </c>
      <c r="D30" s="36">
        <v>5724.0166666666673</v>
      </c>
      <c r="E30" s="36">
        <v>5631.1833333333343</v>
      </c>
      <c r="F30" s="36">
        <v>5579.7666666666673</v>
      </c>
      <c r="G30" s="36">
        <v>5486.9333333333343</v>
      </c>
      <c r="H30" s="36">
        <v>5775.4333333333343</v>
      </c>
      <c r="I30" s="36">
        <v>5868.2666666666682</v>
      </c>
      <c r="J30" s="36">
        <v>5919.6833333333343</v>
      </c>
      <c r="K30" s="31">
        <v>5816.85</v>
      </c>
      <c r="L30" s="31">
        <v>5672.6</v>
      </c>
      <c r="M30" s="31">
        <v>3.5345399999999998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623.20000000000005</v>
      </c>
      <c r="D31" s="36">
        <v>623.19999999999993</v>
      </c>
      <c r="E31" s="36">
        <v>617.49999999999989</v>
      </c>
      <c r="F31" s="36">
        <v>611.79999999999995</v>
      </c>
      <c r="G31" s="36">
        <v>606.09999999999991</v>
      </c>
      <c r="H31" s="36">
        <v>628.89999999999986</v>
      </c>
      <c r="I31" s="36">
        <v>634.59999999999991</v>
      </c>
      <c r="J31" s="36">
        <v>640.29999999999984</v>
      </c>
      <c r="K31" s="31">
        <v>628.9</v>
      </c>
      <c r="L31" s="31">
        <v>617.5</v>
      </c>
      <c r="M31" s="31">
        <v>9.3017099999999999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6515.85</v>
      </c>
      <c r="D32" s="36">
        <v>6613.7</v>
      </c>
      <c r="E32" s="36">
        <v>6362.4</v>
      </c>
      <c r="F32" s="36">
        <v>6208.95</v>
      </c>
      <c r="G32" s="36">
        <v>5957.65</v>
      </c>
      <c r="H32" s="36">
        <v>6767.15</v>
      </c>
      <c r="I32" s="36">
        <v>7018.4500000000007</v>
      </c>
      <c r="J32" s="36">
        <v>7171.9</v>
      </c>
      <c r="K32" s="31">
        <v>6865</v>
      </c>
      <c r="L32" s="31">
        <v>6460.25</v>
      </c>
      <c r="M32" s="31">
        <v>17.233460000000001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486.4</v>
      </c>
      <c r="D33" s="36">
        <v>484.2833333333333</v>
      </c>
      <c r="E33" s="36">
        <v>479.26666666666659</v>
      </c>
      <c r="F33" s="36">
        <v>472.13333333333327</v>
      </c>
      <c r="G33" s="36">
        <v>467.11666666666656</v>
      </c>
      <c r="H33" s="36">
        <v>491.41666666666663</v>
      </c>
      <c r="I33" s="36">
        <v>496.43333333333328</v>
      </c>
      <c r="J33" s="36">
        <v>503.56666666666666</v>
      </c>
      <c r="K33" s="31">
        <v>489.3</v>
      </c>
      <c r="L33" s="31">
        <v>477.15</v>
      </c>
      <c r="M33" s="31">
        <v>15.129580000000001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246.45</v>
      </c>
      <c r="D34" s="36">
        <v>248.16666666666666</v>
      </c>
      <c r="E34" s="36">
        <v>243.98333333333332</v>
      </c>
      <c r="F34" s="36">
        <v>241.51666666666665</v>
      </c>
      <c r="G34" s="36">
        <v>237.33333333333331</v>
      </c>
      <c r="H34" s="36">
        <v>250.63333333333333</v>
      </c>
      <c r="I34" s="36">
        <v>254.81666666666666</v>
      </c>
      <c r="J34" s="36">
        <v>257.2833333333333</v>
      </c>
      <c r="K34" s="31">
        <v>252.35</v>
      </c>
      <c r="L34" s="31">
        <v>245.7</v>
      </c>
      <c r="M34" s="31">
        <v>46.458669999999998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3025.85</v>
      </c>
      <c r="D35" s="36">
        <v>3018.2333333333336</v>
      </c>
      <c r="E35" s="36">
        <v>3001.666666666667</v>
      </c>
      <c r="F35" s="36">
        <v>2977.4833333333336</v>
      </c>
      <c r="G35" s="36">
        <v>2960.916666666667</v>
      </c>
      <c r="H35" s="36">
        <v>3042.416666666667</v>
      </c>
      <c r="I35" s="36">
        <v>3058.9833333333336</v>
      </c>
      <c r="J35" s="36">
        <v>3083.166666666667</v>
      </c>
      <c r="K35" s="31">
        <v>3034.8</v>
      </c>
      <c r="L35" s="31">
        <v>2994.05</v>
      </c>
      <c r="M35" s="31">
        <v>4.54671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1862.95</v>
      </c>
      <c r="D36" s="36">
        <v>1882.9833333333333</v>
      </c>
      <c r="E36" s="36">
        <v>1838.9666666666667</v>
      </c>
      <c r="F36" s="36">
        <v>1814.9833333333333</v>
      </c>
      <c r="G36" s="36">
        <v>1770.9666666666667</v>
      </c>
      <c r="H36" s="36">
        <v>1906.9666666666667</v>
      </c>
      <c r="I36" s="36">
        <v>1950.9833333333336</v>
      </c>
      <c r="J36" s="36">
        <v>1974.9666666666667</v>
      </c>
      <c r="K36" s="31">
        <v>1927</v>
      </c>
      <c r="L36" s="31">
        <v>1859</v>
      </c>
      <c r="M36" s="31">
        <v>8.1095199999999998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1519.7</v>
      </c>
      <c r="D37" s="36">
        <v>1506.25</v>
      </c>
      <c r="E37" s="36">
        <v>1487.5</v>
      </c>
      <c r="F37" s="36">
        <v>1455.3</v>
      </c>
      <c r="G37" s="36">
        <v>1436.55</v>
      </c>
      <c r="H37" s="36">
        <v>1538.45</v>
      </c>
      <c r="I37" s="36">
        <v>1557.2</v>
      </c>
      <c r="J37" s="36">
        <v>1589.4</v>
      </c>
      <c r="K37" s="31">
        <v>1525</v>
      </c>
      <c r="L37" s="31">
        <v>1474.05</v>
      </c>
      <c r="M37" s="31">
        <v>19.615780000000001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4960.3</v>
      </c>
      <c r="D38" s="36">
        <v>4964.5333333333328</v>
      </c>
      <c r="E38" s="36">
        <v>4909.0666666666657</v>
      </c>
      <c r="F38" s="36">
        <v>4857.833333333333</v>
      </c>
      <c r="G38" s="36">
        <v>4802.3666666666659</v>
      </c>
      <c r="H38" s="36">
        <v>5015.7666666666655</v>
      </c>
      <c r="I38" s="36">
        <v>5071.2333333333327</v>
      </c>
      <c r="J38" s="36">
        <v>5122.4666666666653</v>
      </c>
      <c r="K38" s="31">
        <v>5020</v>
      </c>
      <c r="L38" s="31">
        <v>4913.3</v>
      </c>
      <c r="M38" s="31">
        <v>2.8258000000000001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1153.0999999999999</v>
      </c>
      <c r="D39" s="36">
        <v>1153.5833333333333</v>
      </c>
      <c r="E39" s="36">
        <v>1148.1666666666665</v>
      </c>
      <c r="F39" s="36">
        <v>1143.2333333333333</v>
      </c>
      <c r="G39" s="36">
        <v>1137.8166666666666</v>
      </c>
      <c r="H39" s="36">
        <v>1158.5166666666664</v>
      </c>
      <c r="I39" s="36">
        <v>1163.9333333333329</v>
      </c>
      <c r="J39" s="36">
        <v>1168.8666666666663</v>
      </c>
      <c r="K39" s="31">
        <v>1159</v>
      </c>
      <c r="L39" s="31">
        <v>1148.6500000000001</v>
      </c>
      <c r="M39" s="31">
        <v>50.218409999999999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9749.6</v>
      </c>
      <c r="D40" s="36">
        <v>9735.4</v>
      </c>
      <c r="E40" s="36">
        <v>9685.7999999999993</v>
      </c>
      <c r="F40" s="36">
        <v>9622</v>
      </c>
      <c r="G40" s="36">
        <v>9572.4</v>
      </c>
      <c r="H40" s="36">
        <v>9799.1999999999989</v>
      </c>
      <c r="I40" s="36">
        <v>9848.8000000000011</v>
      </c>
      <c r="J40" s="36">
        <v>9912.5999999999985</v>
      </c>
      <c r="K40" s="31">
        <v>9785</v>
      </c>
      <c r="L40" s="31">
        <v>9671.6</v>
      </c>
      <c r="M40" s="31">
        <v>2.8293400000000002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6458.5</v>
      </c>
      <c r="D41" s="36">
        <v>6459.8</v>
      </c>
      <c r="E41" s="36">
        <v>6429.6500000000005</v>
      </c>
      <c r="F41" s="36">
        <v>6400.8</v>
      </c>
      <c r="G41" s="36">
        <v>6370.6500000000005</v>
      </c>
      <c r="H41" s="36">
        <v>6488.6500000000005</v>
      </c>
      <c r="I41" s="36">
        <v>6518.8</v>
      </c>
      <c r="J41" s="36">
        <v>6547.6500000000005</v>
      </c>
      <c r="K41" s="31">
        <v>6489.95</v>
      </c>
      <c r="L41" s="31">
        <v>6430.95</v>
      </c>
      <c r="M41" s="31">
        <v>7.7427599999999996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1529.15</v>
      </c>
      <c r="D42" s="36">
        <v>1534.1333333333334</v>
      </c>
      <c r="E42" s="36">
        <v>1521.8166666666668</v>
      </c>
      <c r="F42" s="36">
        <v>1514.4833333333333</v>
      </c>
      <c r="G42" s="36">
        <v>1502.1666666666667</v>
      </c>
      <c r="H42" s="36">
        <v>1541.4666666666669</v>
      </c>
      <c r="I42" s="36">
        <v>1553.7833333333335</v>
      </c>
      <c r="J42" s="36">
        <v>1561.116666666667</v>
      </c>
      <c r="K42" s="31">
        <v>1546.45</v>
      </c>
      <c r="L42" s="31">
        <v>1526.8</v>
      </c>
      <c r="M42" s="31">
        <v>11.73504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9390.6</v>
      </c>
      <c r="D43" s="36">
        <v>9333.8666666666668</v>
      </c>
      <c r="E43" s="36">
        <v>9207.7333333333336</v>
      </c>
      <c r="F43" s="36">
        <v>9024.8666666666668</v>
      </c>
      <c r="G43" s="36">
        <v>8898.7333333333336</v>
      </c>
      <c r="H43" s="36">
        <v>9516.7333333333336</v>
      </c>
      <c r="I43" s="36">
        <v>9642.8666666666686</v>
      </c>
      <c r="J43" s="36">
        <v>9825.7333333333336</v>
      </c>
      <c r="K43" s="31">
        <v>9460</v>
      </c>
      <c r="L43" s="31">
        <v>9151</v>
      </c>
      <c r="M43" s="31">
        <v>0.56696000000000002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2781.45</v>
      </c>
      <c r="D44" s="36">
        <v>2785.2000000000003</v>
      </c>
      <c r="E44" s="36">
        <v>2757.8500000000004</v>
      </c>
      <c r="F44" s="36">
        <v>2734.25</v>
      </c>
      <c r="G44" s="36">
        <v>2706.9</v>
      </c>
      <c r="H44" s="36">
        <v>2808.8000000000006</v>
      </c>
      <c r="I44" s="36">
        <v>2836.15</v>
      </c>
      <c r="J44" s="36">
        <v>2859.7500000000009</v>
      </c>
      <c r="K44" s="31">
        <v>2812.55</v>
      </c>
      <c r="L44" s="31">
        <v>2761.6</v>
      </c>
      <c r="M44" s="31">
        <v>2.0942500000000002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189.99</v>
      </c>
      <c r="D45" s="36">
        <v>191.15666666666667</v>
      </c>
      <c r="E45" s="36">
        <v>188.33333333333334</v>
      </c>
      <c r="F45" s="36">
        <v>186.67666666666668</v>
      </c>
      <c r="G45" s="36">
        <v>183.85333333333335</v>
      </c>
      <c r="H45" s="36">
        <v>192.81333333333333</v>
      </c>
      <c r="I45" s="36">
        <v>195.63666666666666</v>
      </c>
      <c r="J45" s="36">
        <v>197.29333333333332</v>
      </c>
      <c r="K45" s="31">
        <v>193.98</v>
      </c>
      <c r="L45" s="31">
        <v>189.5</v>
      </c>
      <c r="M45" s="31">
        <v>99.227180000000004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239.45</v>
      </c>
      <c r="D46" s="36">
        <v>240.53333333333333</v>
      </c>
      <c r="E46" s="36">
        <v>237.66666666666666</v>
      </c>
      <c r="F46" s="36">
        <v>235.88333333333333</v>
      </c>
      <c r="G46" s="36">
        <v>233.01666666666665</v>
      </c>
      <c r="H46" s="36">
        <v>242.31666666666666</v>
      </c>
      <c r="I46" s="36">
        <v>245.18333333333334</v>
      </c>
      <c r="J46" s="36">
        <v>246.96666666666667</v>
      </c>
      <c r="K46" s="31">
        <v>243.4</v>
      </c>
      <c r="L46" s="31">
        <v>238.75</v>
      </c>
      <c r="M46" s="31">
        <v>131.96198000000001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114.79</v>
      </c>
      <c r="D47" s="36">
        <v>115.06</v>
      </c>
      <c r="E47" s="36">
        <v>113.73</v>
      </c>
      <c r="F47" s="36">
        <v>112.67</v>
      </c>
      <c r="G47" s="36">
        <v>111.34</v>
      </c>
      <c r="H47" s="36">
        <v>116.12</v>
      </c>
      <c r="I47" s="36">
        <v>117.44999999999999</v>
      </c>
      <c r="J47" s="36">
        <v>118.51</v>
      </c>
      <c r="K47" s="31">
        <v>116.39</v>
      </c>
      <c r="L47" s="31">
        <v>114</v>
      </c>
      <c r="M47" s="31">
        <v>48.452489999999997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1388.35</v>
      </c>
      <c r="D48" s="36">
        <v>1396.8666666666668</v>
      </c>
      <c r="E48" s="36">
        <v>1375.7333333333336</v>
      </c>
      <c r="F48" s="36">
        <v>1363.1166666666668</v>
      </c>
      <c r="G48" s="36">
        <v>1341.9833333333336</v>
      </c>
      <c r="H48" s="36">
        <v>1409.4833333333336</v>
      </c>
      <c r="I48" s="36">
        <v>1430.6166666666668</v>
      </c>
      <c r="J48" s="36">
        <v>1443.2333333333336</v>
      </c>
      <c r="K48" s="31">
        <v>1418</v>
      </c>
      <c r="L48" s="31">
        <v>1384.25</v>
      </c>
      <c r="M48" s="31">
        <v>2.9557199999999999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547.20000000000005</v>
      </c>
      <c r="D49" s="36">
        <v>542.28333333333342</v>
      </c>
      <c r="E49" s="36">
        <v>533.71666666666681</v>
      </c>
      <c r="F49" s="36">
        <v>520.23333333333335</v>
      </c>
      <c r="G49" s="36">
        <v>511.66666666666674</v>
      </c>
      <c r="H49" s="36">
        <v>555.76666666666688</v>
      </c>
      <c r="I49" s="36">
        <v>564.33333333333348</v>
      </c>
      <c r="J49" s="36">
        <v>577.81666666666695</v>
      </c>
      <c r="K49" s="31">
        <v>550.85</v>
      </c>
      <c r="L49" s="31">
        <v>528.79999999999995</v>
      </c>
      <c r="M49" s="31">
        <v>31.213370000000001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1317.8</v>
      </c>
      <c r="D50" s="36">
        <v>1323.1833333333334</v>
      </c>
      <c r="E50" s="36">
        <v>1295.1666666666667</v>
      </c>
      <c r="F50" s="36">
        <v>1272.5333333333333</v>
      </c>
      <c r="G50" s="36">
        <v>1244.5166666666667</v>
      </c>
      <c r="H50" s="36">
        <v>1345.8166666666668</v>
      </c>
      <c r="I50" s="36">
        <v>1373.8333333333333</v>
      </c>
      <c r="J50" s="36">
        <v>1396.4666666666669</v>
      </c>
      <c r="K50" s="31">
        <v>1351.2</v>
      </c>
      <c r="L50" s="31">
        <v>1300.55</v>
      </c>
      <c r="M50" s="31">
        <v>10.26488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293.7</v>
      </c>
      <c r="D51" s="36">
        <v>293.8</v>
      </c>
      <c r="E51" s="36">
        <v>290.55</v>
      </c>
      <c r="F51" s="36">
        <v>287.39999999999998</v>
      </c>
      <c r="G51" s="36">
        <v>284.14999999999998</v>
      </c>
      <c r="H51" s="36">
        <v>296.95000000000005</v>
      </c>
      <c r="I51" s="36">
        <v>300.20000000000005</v>
      </c>
      <c r="J51" s="36">
        <v>303.35000000000008</v>
      </c>
      <c r="K51" s="31">
        <v>297.05</v>
      </c>
      <c r="L51" s="31">
        <v>290.64999999999998</v>
      </c>
      <c r="M51" s="31">
        <v>166.41055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1567.2</v>
      </c>
      <c r="D52" s="36">
        <v>1568.1333333333332</v>
      </c>
      <c r="E52" s="36">
        <v>1552.3166666666664</v>
      </c>
      <c r="F52" s="36">
        <v>1537.4333333333332</v>
      </c>
      <c r="G52" s="36">
        <v>1521.6166666666663</v>
      </c>
      <c r="H52" s="36">
        <v>1583.0166666666664</v>
      </c>
      <c r="I52" s="36">
        <v>1598.833333333333</v>
      </c>
      <c r="J52" s="36">
        <v>1613.7166666666665</v>
      </c>
      <c r="K52" s="31">
        <v>1583.95</v>
      </c>
      <c r="L52" s="31">
        <v>1553.25</v>
      </c>
      <c r="M52" s="31">
        <v>4.6442399999999999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290</v>
      </c>
      <c r="D53" s="36">
        <v>289.90000000000003</v>
      </c>
      <c r="E53" s="36">
        <v>286.40000000000009</v>
      </c>
      <c r="F53" s="36">
        <v>282.80000000000007</v>
      </c>
      <c r="G53" s="36">
        <v>279.30000000000013</v>
      </c>
      <c r="H53" s="36">
        <v>293.50000000000006</v>
      </c>
      <c r="I53" s="36">
        <v>296.99999999999994</v>
      </c>
      <c r="J53" s="36">
        <v>300.60000000000002</v>
      </c>
      <c r="K53" s="31">
        <v>293.39999999999998</v>
      </c>
      <c r="L53" s="31">
        <v>286.3</v>
      </c>
      <c r="M53" s="31">
        <v>106.43943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325.05</v>
      </c>
      <c r="D54" s="36">
        <v>324.38333333333333</v>
      </c>
      <c r="E54" s="36">
        <v>321.31666666666666</v>
      </c>
      <c r="F54" s="36">
        <v>317.58333333333331</v>
      </c>
      <c r="G54" s="36">
        <v>314.51666666666665</v>
      </c>
      <c r="H54" s="36">
        <v>328.11666666666667</v>
      </c>
      <c r="I54" s="36">
        <v>331.18333333333328</v>
      </c>
      <c r="J54" s="36">
        <v>334.91666666666669</v>
      </c>
      <c r="K54" s="31">
        <v>327.45</v>
      </c>
      <c r="L54" s="31">
        <v>320.64999999999998</v>
      </c>
      <c r="M54" s="31">
        <v>84.574770000000001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1471.7</v>
      </c>
      <c r="D55" s="36">
        <v>1468.3</v>
      </c>
      <c r="E55" s="36">
        <v>1456.5</v>
      </c>
      <c r="F55" s="36">
        <v>1441.3</v>
      </c>
      <c r="G55" s="36">
        <v>1429.5</v>
      </c>
      <c r="H55" s="36">
        <v>1483.5</v>
      </c>
      <c r="I55" s="36">
        <v>1495.2999999999997</v>
      </c>
      <c r="J55" s="36">
        <v>1510.5</v>
      </c>
      <c r="K55" s="31">
        <v>1480.1</v>
      </c>
      <c r="L55" s="31">
        <v>1453.1</v>
      </c>
      <c r="M55" s="31">
        <v>58.917839999999998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327.64999999999998</v>
      </c>
      <c r="D56" s="36">
        <v>329.66666666666669</v>
      </c>
      <c r="E56" s="36">
        <v>321.33333333333337</v>
      </c>
      <c r="F56" s="36">
        <v>315.01666666666671</v>
      </c>
      <c r="G56" s="36">
        <v>306.68333333333339</v>
      </c>
      <c r="H56" s="36">
        <v>335.98333333333335</v>
      </c>
      <c r="I56" s="36">
        <v>344.31666666666672</v>
      </c>
      <c r="J56" s="36">
        <v>350.63333333333333</v>
      </c>
      <c r="K56" s="31">
        <v>338</v>
      </c>
      <c r="L56" s="31">
        <v>323.35000000000002</v>
      </c>
      <c r="M56" s="31">
        <v>37.131509999999999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30993.15</v>
      </c>
      <c r="D57" s="36">
        <v>31180.7</v>
      </c>
      <c r="E57" s="36">
        <v>30712.45</v>
      </c>
      <c r="F57" s="36">
        <v>30431.75</v>
      </c>
      <c r="G57" s="36">
        <v>29963.5</v>
      </c>
      <c r="H57" s="36">
        <v>31461.4</v>
      </c>
      <c r="I57" s="36">
        <v>31929.65</v>
      </c>
      <c r="J57" s="36">
        <v>32210.350000000002</v>
      </c>
      <c r="K57" s="31">
        <v>31648.95</v>
      </c>
      <c r="L57" s="31">
        <v>30900</v>
      </c>
      <c r="M57" s="31">
        <v>0.26467000000000002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5659.15</v>
      </c>
      <c r="D58" s="36">
        <v>5649.5</v>
      </c>
      <c r="E58" s="36">
        <v>5603.8</v>
      </c>
      <c r="F58" s="36">
        <v>5548.45</v>
      </c>
      <c r="G58" s="36">
        <v>5502.75</v>
      </c>
      <c r="H58" s="36">
        <v>5704.85</v>
      </c>
      <c r="I58" s="36">
        <v>5750.5500000000011</v>
      </c>
      <c r="J58" s="36">
        <v>5805.9000000000005</v>
      </c>
      <c r="K58" s="31">
        <v>5695.2</v>
      </c>
      <c r="L58" s="31">
        <v>5594.15</v>
      </c>
      <c r="M58" s="31">
        <v>1.64575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706.4</v>
      </c>
      <c r="D59" s="36">
        <v>700.30000000000007</v>
      </c>
      <c r="E59" s="36">
        <v>691.60000000000014</v>
      </c>
      <c r="F59" s="36">
        <v>676.80000000000007</v>
      </c>
      <c r="G59" s="36">
        <v>668.10000000000014</v>
      </c>
      <c r="H59" s="36">
        <v>715.10000000000014</v>
      </c>
      <c r="I59" s="36">
        <v>723.80000000000018</v>
      </c>
      <c r="J59" s="36">
        <v>738.60000000000014</v>
      </c>
      <c r="K59" s="31">
        <v>709</v>
      </c>
      <c r="L59" s="31">
        <v>685.5</v>
      </c>
      <c r="M59" s="31">
        <v>15.2035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105.65</v>
      </c>
      <c r="D60" s="36">
        <v>106.07000000000001</v>
      </c>
      <c r="E60" s="36">
        <v>105.08000000000001</v>
      </c>
      <c r="F60" s="36">
        <v>104.51</v>
      </c>
      <c r="G60" s="36">
        <v>103.52000000000001</v>
      </c>
      <c r="H60" s="36">
        <v>106.64000000000001</v>
      </c>
      <c r="I60" s="36">
        <v>107.63</v>
      </c>
      <c r="J60" s="36">
        <v>108.20000000000002</v>
      </c>
      <c r="K60" s="31">
        <v>107.06</v>
      </c>
      <c r="L60" s="31">
        <v>105.5</v>
      </c>
      <c r="M60" s="31">
        <v>130.61546000000001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1344</v>
      </c>
      <c r="D61" s="36">
        <v>1333.2</v>
      </c>
      <c r="E61" s="36">
        <v>1319.9</v>
      </c>
      <c r="F61" s="36">
        <v>1295.8</v>
      </c>
      <c r="G61" s="36">
        <v>1282.5</v>
      </c>
      <c r="H61" s="36">
        <v>1357.3000000000002</v>
      </c>
      <c r="I61" s="36">
        <v>1370.6</v>
      </c>
      <c r="J61" s="36">
        <v>1394.7000000000003</v>
      </c>
      <c r="K61" s="31">
        <v>1346.5</v>
      </c>
      <c r="L61" s="31">
        <v>1309.0999999999999</v>
      </c>
      <c r="M61" s="31">
        <v>15.031610000000001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1563.8</v>
      </c>
      <c r="D62" s="36">
        <v>1571.9333333333334</v>
      </c>
      <c r="E62" s="36">
        <v>1546.8666666666668</v>
      </c>
      <c r="F62" s="36">
        <v>1529.9333333333334</v>
      </c>
      <c r="G62" s="36">
        <v>1504.8666666666668</v>
      </c>
      <c r="H62" s="36">
        <v>1588.8666666666668</v>
      </c>
      <c r="I62" s="36">
        <v>1613.9333333333334</v>
      </c>
      <c r="J62" s="36">
        <v>1630.8666666666668</v>
      </c>
      <c r="K62" s="31">
        <v>1597</v>
      </c>
      <c r="L62" s="31">
        <v>1555</v>
      </c>
      <c r="M62" s="31">
        <v>8.9663799999999991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504.7</v>
      </c>
      <c r="D63" s="36">
        <v>510.54999999999995</v>
      </c>
      <c r="E63" s="36">
        <v>493.19999999999993</v>
      </c>
      <c r="F63" s="36">
        <v>481.7</v>
      </c>
      <c r="G63" s="36">
        <v>464.34999999999997</v>
      </c>
      <c r="H63" s="36">
        <v>522.04999999999995</v>
      </c>
      <c r="I63" s="36">
        <v>539.39999999999986</v>
      </c>
      <c r="J63" s="36">
        <v>550.89999999999986</v>
      </c>
      <c r="K63" s="31">
        <v>527.9</v>
      </c>
      <c r="L63" s="31">
        <v>499.05</v>
      </c>
      <c r="M63" s="31">
        <v>147.66889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5870.3</v>
      </c>
      <c r="D64" s="36">
        <v>5861.95</v>
      </c>
      <c r="E64" s="36">
        <v>5798.9</v>
      </c>
      <c r="F64" s="36">
        <v>5727.5</v>
      </c>
      <c r="G64" s="36">
        <v>5664.45</v>
      </c>
      <c r="H64" s="36">
        <v>5933.3499999999995</v>
      </c>
      <c r="I64" s="36">
        <v>5996.4000000000005</v>
      </c>
      <c r="J64" s="36">
        <v>6067.7999999999993</v>
      </c>
      <c r="K64" s="31">
        <v>5925</v>
      </c>
      <c r="L64" s="31">
        <v>5790.55</v>
      </c>
      <c r="M64" s="31">
        <v>2.3468800000000001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3468.5</v>
      </c>
      <c r="D65" s="36">
        <v>3460.4333333333329</v>
      </c>
      <c r="E65" s="36">
        <v>3438.266666666666</v>
      </c>
      <c r="F65" s="36">
        <v>3408.0333333333328</v>
      </c>
      <c r="G65" s="36">
        <v>3385.8666666666659</v>
      </c>
      <c r="H65" s="36">
        <v>3490.6666666666661</v>
      </c>
      <c r="I65" s="36">
        <v>3512.833333333333</v>
      </c>
      <c r="J65" s="36">
        <v>3543.0666666666662</v>
      </c>
      <c r="K65" s="31">
        <v>3482.6</v>
      </c>
      <c r="L65" s="31">
        <v>3430.2</v>
      </c>
      <c r="M65" s="31">
        <v>4.7122700000000002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951.4</v>
      </c>
      <c r="D66" s="36">
        <v>952.20000000000016</v>
      </c>
      <c r="E66" s="36">
        <v>941.40000000000032</v>
      </c>
      <c r="F66" s="36">
        <v>931.4000000000002</v>
      </c>
      <c r="G66" s="36">
        <v>920.60000000000036</v>
      </c>
      <c r="H66" s="36">
        <v>962.20000000000027</v>
      </c>
      <c r="I66" s="36">
        <v>973.00000000000023</v>
      </c>
      <c r="J66" s="36">
        <v>983.00000000000023</v>
      </c>
      <c r="K66" s="31">
        <v>963</v>
      </c>
      <c r="L66" s="31">
        <v>942.2</v>
      </c>
      <c r="M66" s="31">
        <v>14.836080000000001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1687.5</v>
      </c>
      <c r="D67" s="36">
        <v>1697.2333333333333</v>
      </c>
      <c r="E67" s="36">
        <v>1663.8166666666666</v>
      </c>
      <c r="F67" s="36">
        <v>1640.1333333333332</v>
      </c>
      <c r="G67" s="36">
        <v>1606.7166666666665</v>
      </c>
      <c r="H67" s="36">
        <v>1720.9166666666667</v>
      </c>
      <c r="I67" s="36">
        <v>1754.3333333333333</v>
      </c>
      <c r="J67" s="36">
        <v>1778.0166666666669</v>
      </c>
      <c r="K67" s="31">
        <v>1730.65</v>
      </c>
      <c r="L67" s="31">
        <v>1673.55</v>
      </c>
      <c r="M67" s="31">
        <v>3.6528800000000001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428.55</v>
      </c>
      <c r="D68" s="36">
        <v>431.2833333333333</v>
      </c>
      <c r="E68" s="36">
        <v>422.56666666666661</v>
      </c>
      <c r="F68" s="36">
        <v>416.58333333333331</v>
      </c>
      <c r="G68" s="36">
        <v>407.86666666666662</v>
      </c>
      <c r="H68" s="36">
        <v>437.26666666666659</v>
      </c>
      <c r="I68" s="36">
        <v>445.98333333333329</v>
      </c>
      <c r="J68" s="36">
        <v>451.96666666666658</v>
      </c>
      <c r="K68" s="31">
        <v>440</v>
      </c>
      <c r="L68" s="31">
        <v>425.3</v>
      </c>
      <c r="M68" s="31">
        <v>13.44542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3724.45</v>
      </c>
      <c r="D69" s="36">
        <v>3707.9500000000003</v>
      </c>
      <c r="E69" s="36">
        <v>3679.1000000000004</v>
      </c>
      <c r="F69" s="36">
        <v>3633.75</v>
      </c>
      <c r="G69" s="36">
        <v>3604.9</v>
      </c>
      <c r="H69" s="36">
        <v>3753.3000000000006</v>
      </c>
      <c r="I69" s="36">
        <v>3782.15</v>
      </c>
      <c r="J69" s="36">
        <v>3827.5000000000009</v>
      </c>
      <c r="K69" s="31">
        <v>3736.8</v>
      </c>
      <c r="L69" s="31">
        <v>3662.6</v>
      </c>
      <c r="M69" s="31">
        <v>4.3204900000000004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821.65</v>
      </c>
      <c r="D70" s="36">
        <v>818.26666666666677</v>
      </c>
      <c r="E70" s="36">
        <v>812.58333333333348</v>
      </c>
      <c r="F70" s="36">
        <v>803.51666666666677</v>
      </c>
      <c r="G70" s="36">
        <v>797.83333333333348</v>
      </c>
      <c r="H70" s="36">
        <v>827.33333333333348</v>
      </c>
      <c r="I70" s="36">
        <v>833.01666666666665</v>
      </c>
      <c r="J70" s="36">
        <v>842.08333333333348</v>
      </c>
      <c r="K70" s="31">
        <v>823.95</v>
      </c>
      <c r="L70" s="31">
        <v>809.2</v>
      </c>
      <c r="M70" s="31">
        <v>20.769580000000001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604.4</v>
      </c>
      <c r="D71" s="36">
        <v>604.30000000000007</v>
      </c>
      <c r="E71" s="36">
        <v>598.70000000000016</v>
      </c>
      <c r="F71" s="36">
        <v>593.00000000000011</v>
      </c>
      <c r="G71" s="36">
        <v>587.4000000000002</v>
      </c>
      <c r="H71" s="36">
        <v>610.00000000000011</v>
      </c>
      <c r="I71" s="36">
        <v>615.6</v>
      </c>
      <c r="J71" s="36">
        <v>621.30000000000007</v>
      </c>
      <c r="K71" s="31">
        <v>609.9</v>
      </c>
      <c r="L71" s="31">
        <v>598.6</v>
      </c>
      <c r="M71" s="31">
        <v>20.124079999999999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1726.45</v>
      </c>
      <c r="D72" s="36">
        <v>1723.1833333333334</v>
      </c>
      <c r="E72" s="36">
        <v>1708.7166666666667</v>
      </c>
      <c r="F72" s="36">
        <v>1690.9833333333333</v>
      </c>
      <c r="G72" s="36">
        <v>1676.5166666666667</v>
      </c>
      <c r="H72" s="36">
        <v>1740.9166666666667</v>
      </c>
      <c r="I72" s="36">
        <v>1755.3833333333334</v>
      </c>
      <c r="J72" s="36">
        <v>1773.1166666666668</v>
      </c>
      <c r="K72" s="31">
        <v>1737.65</v>
      </c>
      <c r="L72" s="31">
        <v>1705.45</v>
      </c>
      <c r="M72" s="31">
        <v>2.7418200000000001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2846.65</v>
      </c>
      <c r="D73" s="36">
        <v>2854.5833333333335</v>
      </c>
      <c r="E73" s="36">
        <v>2810.2166666666672</v>
      </c>
      <c r="F73" s="36">
        <v>2773.7833333333338</v>
      </c>
      <c r="G73" s="36">
        <v>2729.4166666666674</v>
      </c>
      <c r="H73" s="36">
        <v>2891.0166666666669</v>
      </c>
      <c r="I73" s="36">
        <v>2935.3833333333328</v>
      </c>
      <c r="J73" s="36">
        <v>2971.8166666666666</v>
      </c>
      <c r="K73" s="31">
        <v>2898.95</v>
      </c>
      <c r="L73" s="31">
        <v>2818.15</v>
      </c>
      <c r="M73" s="31">
        <v>3.35907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414.9</v>
      </c>
      <c r="D74" s="36">
        <v>412.3</v>
      </c>
      <c r="E74" s="36">
        <v>402.6</v>
      </c>
      <c r="F74" s="36">
        <v>390.3</v>
      </c>
      <c r="G74" s="36">
        <v>380.6</v>
      </c>
      <c r="H74" s="36">
        <v>424.6</v>
      </c>
      <c r="I74" s="36">
        <v>434.29999999999995</v>
      </c>
      <c r="J74" s="36">
        <v>446.6</v>
      </c>
      <c r="K74" s="31">
        <v>422</v>
      </c>
      <c r="L74" s="31">
        <v>400</v>
      </c>
      <c r="M74" s="31">
        <v>36.967550000000003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170.43</v>
      </c>
      <c r="D75" s="36">
        <v>169.09666666666666</v>
      </c>
      <c r="E75" s="36">
        <v>166.99333333333334</v>
      </c>
      <c r="F75" s="36">
        <v>163.55666666666667</v>
      </c>
      <c r="G75" s="36">
        <v>161.45333333333335</v>
      </c>
      <c r="H75" s="36">
        <v>172.53333333333333</v>
      </c>
      <c r="I75" s="36">
        <v>174.63666666666663</v>
      </c>
      <c r="J75" s="36">
        <v>178.07333333333332</v>
      </c>
      <c r="K75" s="31">
        <v>171.2</v>
      </c>
      <c r="L75" s="31">
        <v>165.66</v>
      </c>
      <c r="M75" s="31">
        <v>18.946169999999999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4662</v>
      </c>
      <c r="D76" s="36">
        <v>4717.3499999999995</v>
      </c>
      <c r="E76" s="36">
        <v>4586.6999999999989</v>
      </c>
      <c r="F76" s="36">
        <v>4511.3999999999996</v>
      </c>
      <c r="G76" s="36">
        <v>4380.7499999999991</v>
      </c>
      <c r="H76" s="36">
        <v>4792.6499999999987</v>
      </c>
      <c r="I76" s="36">
        <v>4923.2999999999984</v>
      </c>
      <c r="J76" s="36">
        <v>4998.5999999999985</v>
      </c>
      <c r="K76" s="31">
        <v>4848</v>
      </c>
      <c r="L76" s="31">
        <v>4642.05</v>
      </c>
      <c r="M76" s="31">
        <v>7.2944899999999997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11913.9</v>
      </c>
      <c r="D77" s="36">
        <v>11967.633333333333</v>
      </c>
      <c r="E77" s="36">
        <v>11786.266666666666</v>
      </c>
      <c r="F77" s="36">
        <v>11658.633333333333</v>
      </c>
      <c r="G77" s="36">
        <v>11477.266666666666</v>
      </c>
      <c r="H77" s="36">
        <v>12095.266666666666</v>
      </c>
      <c r="I77" s="36">
        <v>12276.633333333331</v>
      </c>
      <c r="J77" s="36">
        <v>12404.266666666666</v>
      </c>
      <c r="K77" s="31">
        <v>12149</v>
      </c>
      <c r="L77" s="31">
        <v>11840</v>
      </c>
      <c r="M77" s="31">
        <v>4.7249999999999996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3207.8</v>
      </c>
      <c r="D78" s="36">
        <v>3224.25</v>
      </c>
      <c r="E78" s="36">
        <v>3183.55</v>
      </c>
      <c r="F78" s="36">
        <v>3159.3</v>
      </c>
      <c r="G78" s="36">
        <v>3118.6000000000004</v>
      </c>
      <c r="H78" s="36">
        <v>3248.5</v>
      </c>
      <c r="I78" s="36">
        <v>3289.2</v>
      </c>
      <c r="J78" s="36">
        <v>3313.45</v>
      </c>
      <c r="K78" s="31">
        <v>3264.95</v>
      </c>
      <c r="L78" s="31">
        <v>3200</v>
      </c>
      <c r="M78" s="31">
        <v>1.4437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6801.05</v>
      </c>
      <c r="D79" s="36">
        <v>6851.8499999999995</v>
      </c>
      <c r="E79" s="36">
        <v>6741.6999999999989</v>
      </c>
      <c r="F79" s="36">
        <v>6682.3499999999995</v>
      </c>
      <c r="G79" s="36">
        <v>6572.1999999999989</v>
      </c>
      <c r="H79" s="36">
        <v>6911.1999999999989</v>
      </c>
      <c r="I79" s="36">
        <v>7021.3499999999985</v>
      </c>
      <c r="J79" s="36">
        <v>7080.6999999999989</v>
      </c>
      <c r="K79" s="31">
        <v>6962</v>
      </c>
      <c r="L79" s="31">
        <v>6792.5</v>
      </c>
      <c r="M79" s="31">
        <v>3.4559299999999999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4733.25</v>
      </c>
      <c r="D80" s="36">
        <v>4756.416666666667</v>
      </c>
      <c r="E80" s="36">
        <v>4692.8333333333339</v>
      </c>
      <c r="F80" s="36">
        <v>4652.416666666667</v>
      </c>
      <c r="G80" s="36">
        <v>4588.8333333333339</v>
      </c>
      <c r="H80" s="36">
        <v>4796.8333333333339</v>
      </c>
      <c r="I80" s="36">
        <v>4860.4166666666679</v>
      </c>
      <c r="J80" s="36">
        <v>4900.8333333333339</v>
      </c>
      <c r="K80" s="31">
        <v>4820</v>
      </c>
      <c r="L80" s="31">
        <v>4716</v>
      </c>
      <c r="M80" s="31">
        <v>3.2879499999999999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3659.5</v>
      </c>
      <c r="D81" s="36">
        <v>3671.6166666666668</v>
      </c>
      <c r="E81" s="36">
        <v>3624.8833333333337</v>
      </c>
      <c r="F81" s="36">
        <v>3590.2666666666669</v>
      </c>
      <c r="G81" s="36">
        <v>3543.5333333333338</v>
      </c>
      <c r="H81" s="36">
        <v>3706.2333333333336</v>
      </c>
      <c r="I81" s="36">
        <v>3752.9666666666672</v>
      </c>
      <c r="J81" s="36">
        <v>3787.5833333333335</v>
      </c>
      <c r="K81" s="31">
        <v>3718.35</v>
      </c>
      <c r="L81" s="31">
        <v>3637</v>
      </c>
      <c r="M81" s="31">
        <v>1.24221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189.27</v>
      </c>
      <c r="D82" s="36">
        <v>190.28</v>
      </c>
      <c r="E82" s="36">
        <v>183.11</v>
      </c>
      <c r="F82" s="36">
        <v>176.95000000000002</v>
      </c>
      <c r="G82" s="36">
        <v>169.78000000000003</v>
      </c>
      <c r="H82" s="36">
        <v>196.44</v>
      </c>
      <c r="I82" s="36">
        <v>203.61</v>
      </c>
      <c r="J82" s="36">
        <v>209.76999999999998</v>
      </c>
      <c r="K82" s="31">
        <v>197.45</v>
      </c>
      <c r="L82" s="31">
        <v>184.12</v>
      </c>
      <c r="M82" s="31">
        <v>217.41267999999999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202.73</v>
      </c>
      <c r="D83" s="36">
        <v>202.95666666666668</v>
      </c>
      <c r="E83" s="36">
        <v>201.53333333333336</v>
      </c>
      <c r="F83" s="36">
        <v>200.33666666666667</v>
      </c>
      <c r="G83" s="36">
        <v>198.91333333333336</v>
      </c>
      <c r="H83" s="36">
        <v>204.15333333333336</v>
      </c>
      <c r="I83" s="36">
        <v>205.57666666666671</v>
      </c>
      <c r="J83" s="36">
        <v>206.77333333333337</v>
      </c>
      <c r="K83" s="31">
        <v>204.38</v>
      </c>
      <c r="L83" s="31">
        <v>201.76</v>
      </c>
      <c r="M83" s="31">
        <v>92.009919999999994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925.35</v>
      </c>
      <c r="D84" s="36">
        <v>933.94999999999993</v>
      </c>
      <c r="E84" s="36">
        <v>907.99999999999989</v>
      </c>
      <c r="F84" s="36">
        <v>890.65</v>
      </c>
      <c r="G84" s="36">
        <v>864.69999999999993</v>
      </c>
      <c r="H84" s="36">
        <v>951.29999999999984</v>
      </c>
      <c r="I84" s="36">
        <v>977.24999999999989</v>
      </c>
      <c r="J84" s="36">
        <v>994.5999999999998</v>
      </c>
      <c r="K84" s="31">
        <v>959.9</v>
      </c>
      <c r="L84" s="31">
        <v>916.6</v>
      </c>
      <c r="M84" s="31">
        <v>3.6794099999999998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522.15</v>
      </c>
      <c r="D85" s="36">
        <v>522.85</v>
      </c>
      <c r="E85" s="36">
        <v>516.70000000000005</v>
      </c>
      <c r="F85" s="36">
        <v>511.25</v>
      </c>
      <c r="G85" s="36">
        <v>505.1</v>
      </c>
      <c r="H85" s="36">
        <v>528.30000000000007</v>
      </c>
      <c r="I85" s="36">
        <v>534.44999999999993</v>
      </c>
      <c r="J85" s="36">
        <v>539.90000000000009</v>
      </c>
      <c r="K85" s="31">
        <v>529</v>
      </c>
      <c r="L85" s="31">
        <v>517.4</v>
      </c>
      <c r="M85" s="31">
        <v>13.557399999999999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226.66</v>
      </c>
      <c r="D86" s="36">
        <v>227.19999999999996</v>
      </c>
      <c r="E86" s="36">
        <v>224.52999999999992</v>
      </c>
      <c r="F86" s="36">
        <v>222.39999999999995</v>
      </c>
      <c r="G86" s="36">
        <v>219.7299999999999</v>
      </c>
      <c r="H86" s="36">
        <v>229.32999999999993</v>
      </c>
      <c r="I86" s="36">
        <v>231.99999999999994</v>
      </c>
      <c r="J86" s="36">
        <v>234.12999999999994</v>
      </c>
      <c r="K86" s="31">
        <v>229.87</v>
      </c>
      <c r="L86" s="31">
        <v>225.07</v>
      </c>
      <c r="M86" s="31">
        <v>124.89039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1958.25</v>
      </c>
      <c r="D87" s="36">
        <v>1973.1666666666667</v>
      </c>
      <c r="E87" s="36">
        <v>1937.3333333333335</v>
      </c>
      <c r="F87" s="36">
        <v>1916.4166666666667</v>
      </c>
      <c r="G87" s="36">
        <v>1880.5833333333335</v>
      </c>
      <c r="H87" s="36">
        <v>1994.0833333333335</v>
      </c>
      <c r="I87" s="36">
        <v>2029.916666666667</v>
      </c>
      <c r="J87" s="36">
        <v>2050.8333333333335</v>
      </c>
      <c r="K87" s="31">
        <v>2009</v>
      </c>
      <c r="L87" s="31">
        <v>1952.25</v>
      </c>
      <c r="M87" s="31">
        <v>1.2270300000000001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1371.1</v>
      </c>
      <c r="D88" s="36">
        <v>1373.9833333333336</v>
      </c>
      <c r="E88" s="36">
        <v>1355.2666666666671</v>
      </c>
      <c r="F88" s="36">
        <v>1339.4333333333336</v>
      </c>
      <c r="G88" s="36">
        <v>1320.7166666666672</v>
      </c>
      <c r="H88" s="36">
        <v>1389.8166666666671</v>
      </c>
      <c r="I88" s="36">
        <v>1408.5333333333333</v>
      </c>
      <c r="J88" s="36">
        <v>1424.366666666667</v>
      </c>
      <c r="K88" s="31">
        <v>1392.7</v>
      </c>
      <c r="L88" s="31">
        <v>1358.15</v>
      </c>
      <c r="M88" s="31">
        <v>14.965120000000001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2873.7</v>
      </c>
      <c r="D89" s="36">
        <v>2885.2333333333336</v>
      </c>
      <c r="E89" s="36">
        <v>2846.4666666666672</v>
      </c>
      <c r="F89" s="36">
        <v>2819.2333333333336</v>
      </c>
      <c r="G89" s="36">
        <v>2780.4666666666672</v>
      </c>
      <c r="H89" s="36">
        <v>2912.4666666666672</v>
      </c>
      <c r="I89" s="36">
        <v>2951.2333333333336</v>
      </c>
      <c r="J89" s="36">
        <v>2978.4666666666672</v>
      </c>
      <c r="K89" s="31">
        <v>2924</v>
      </c>
      <c r="L89" s="31">
        <v>2858</v>
      </c>
      <c r="M89" s="31">
        <v>3.55322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2512.4</v>
      </c>
      <c r="D90" s="36">
        <v>2517.3166666666666</v>
      </c>
      <c r="E90" s="36">
        <v>2500.1333333333332</v>
      </c>
      <c r="F90" s="36">
        <v>2487.8666666666668</v>
      </c>
      <c r="G90" s="36">
        <v>2470.6833333333334</v>
      </c>
      <c r="H90" s="36">
        <v>2529.583333333333</v>
      </c>
      <c r="I90" s="36">
        <v>2546.7666666666664</v>
      </c>
      <c r="J90" s="36">
        <v>2559.0333333333328</v>
      </c>
      <c r="K90" s="31">
        <v>2534.5</v>
      </c>
      <c r="L90" s="31">
        <v>2505.0500000000002</v>
      </c>
      <c r="M90" s="31">
        <v>2.8693599999999999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3345.6</v>
      </c>
      <c r="D91" s="36">
        <v>3321.4</v>
      </c>
      <c r="E91" s="36">
        <v>3229.25</v>
      </c>
      <c r="F91" s="36">
        <v>3112.9</v>
      </c>
      <c r="G91" s="36">
        <v>3020.75</v>
      </c>
      <c r="H91" s="36">
        <v>3437.75</v>
      </c>
      <c r="I91" s="36">
        <v>3529.9000000000005</v>
      </c>
      <c r="J91" s="36">
        <v>3646.25</v>
      </c>
      <c r="K91" s="31">
        <v>3413.55</v>
      </c>
      <c r="L91" s="31">
        <v>3205.05</v>
      </c>
      <c r="M91" s="31">
        <v>1.0916300000000001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592.5</v>
      </c>
      <c r="D92" s="36">
        <v>592.94999999999993</v>
      </c>
      <c r="E92" s="36">
        <v>583.89999999999986</v>
      </c>
      <c r="F92" s="36">
        <v>575.29999999999995</v>
      </c>
      <c r="G92" s="36">
        <v>566.24999999999989</v>
      </c>
      <c r="H92" s="36">
        <v>601.54999999999984</v>
      </c>
      <c r="I92" s="36">
        <v>610.5999999999998</v>
      </c>
      <c r="J92" s="36">
        <v>619.19999999999982</v>
      </c>
      <c r="K92" s="31">
        <v>602</v>
      </c>
      <c r="L92" s="31">
        <v>584.35</v>
      </c>
      <c r="M92" s="31">
        <v>9.8531399999999998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1626.15</v>
      </c>
      <c r="D93" s="36">
        <v>1618.05</v>
      </c>
      <c r="E93" s="36">
        <v>1606.35</v>
      </c>
      <c r="F93" s="36">
        <v>1586.55</v>
      </c>
      <c r="G93" s="36">
        <v>1574.85</v>
      </c>
      <c r="H93" s="36">
        <v>1637.85</v>
      </c>
      <c r="I93" s="36">
        <v>1649.5500000000002</v>
      </c>
      <c r="J93" s="36">
        <v>1669.35</v>
      </c>
      <c r="K93" s="31">
        <v>1629.75</v>
      </c>
      <c r="L93" s="31">
        <v>1598.25</v>
      </c>
      <c r="M93" s="31">
        <v>39.321480000000001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4144.1000000000004</v>
      </c>
      <c r="D94" s="36">
        <v>4159.8666666666668</v>
      </c>
      <c r="E94" s="36">
        <v>4118.6333333333332</v>
      </c>
      <c r="F94" s="36">
        <v>4093.1666666666661</v>
      </c>
      <c r="G94" s="36">
        <v>4051.9333333333325</v>
      </c>
      <c r="H94" s="36">
        <v>4185.3333333333339</v>
      </c>
      <c r="I94" s="36">
        <v>4226.5666666666675</v>
      </c>
      <c r="J94" s="36">
        <v>4252.0333333333347</v>
      </c>
      <c r="K94" s="31">
        <v>4201.1000000000004</v>
      </c>
      <c r="L94" s="31">
        <v>4134.3999999999996</v>
      </c>
      <c r="M94" s="31">
        <v>3.6648399999999999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1607.8</v>
      </c>
      <c r="D95" s="36">
        <v>1608.2333333333333</v>
      </c>
      <c r="E95" s="36">
        <v>1602.7666666666667</v>
      </c>
      <c r="F95" s="36">
        <v>1597.7333333333333</v>
      </c>
      <c r="G95" s="36">
        <v>1592.2666666666667</v>
      </c>
      <c r="H95" s="36">
        <v>1613.2666666666667</v>
      </c>
      <c r="I95" s="36">
        <v>1618.7333333333333</v>
      </c>
      <c r="J95" s="36">
        <v>1623.7666666666667</v>
      </c>
      <c r="K95" s="31">
        <v>1613.7</v>
      </c>
      <c r="L95" s="31">
        <v>1603.2</v>
      </c>
      <c r="M95" s="31">
        <v>161.67214000000001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686.35</v>
      </c>
      <c r="D96" s="36">
        <v>684.44999999999993</v>
      </c>
      <c r="E96" s="36">
        <v>678.29999999999984</v>
      </c>
      <c r="F96" s="36">
        <v>670.24999999999989</v>
      </c>
      <c r="G96" s="36">
        <v>664.0999999999998</v>
      </c>
      <c r="H96" s="36">
        <v>692.49999999999989</v>
      </c>
      <c r="I96" s="36">
        <v>698.65</v>
      </c>
      <c r="J96" s="36">
        <v>706.69999999999993</v>
      </c>
      <c r="K96" s="31">
        <v>690.6</v>
      </c>
      <c r="L96" s="31">
        <v>676.4</v>
      </c>
      <c r="M96" s="31">
        <v>29.62358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1845.95</v>
      </c>
      <c r="D97" s="36">
        <v>1835.0333333333335</v>
      </c>
      <c r="E97" s="36">
        <v>1818.916666666667</v>
      </c>
      <c r="F97" s="36">
        <v>1791.8833333333334</v>
      </c>
      <c r="G97" s="36">
        <v>1775.7666666666669</v>
      </c>
      <c r="H97" s="36">
        <v>1862.0666666666671</v>
      </c>
      <c r="I97" s="36">
        <v>1878.1833333333334</v>
      </c>
      <c r="J97" s="36">
        <v>1905.2166666666672</v>
      </c>
      <c r="K97" s="31">
        <v>1851.15</v>
      </c>
      <c r="L97" s="31">
        <v>1808</v>
      </c>
      <c r="M97" s="31">
        <v>6.4848999999999997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5072.45</v>
      </c>
      <c r="D98" s="36">
        <v>5120.3499999999995</v>
      </c>
      <c r="E98" s="36">
        <v>4943.0999999999985</v>
      </c>
      <c r="F98" s="36">
        <v>4813.7499999999991</v>
      </c>
      <c r="G98" s="36">
        <v>4636.4999999999982</v>
      </c>
      <c r="H98" s="36">
        <v>5249.6999999999989</v>
      </c>
      <c r="I98" s="36">
        <v>5426.9500000000007</v>
      </c>
      <c r="J98" s="36">
        <v>5556.2999999999993</v>
      </c>
      <c r="K98" s="31">
        <v>5297.6</v>
      </c>
      <c r="L98" s="31">
        <v>4991</v>
      </c>
      <c r="M98" s="31">
        <v>21.85163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621.45000000000005</v>
      </c>
      <c r="D99" s="36">
        <v>622.33333333333337</v>
      </c>
      <c r="E99" s="36">
        <v>610.7166666666667</v>
      </c>
      <c r="F99" s="36">
        <v>599.98333333333335</v>
      </c>
      <c r="G99" s="36">
        <v>588.36666666666667</v>
      </c>
      <c r="H99" s="36">
        <v>633.06666666666672</v>
      </c>
      <c r="I99" s="36">
        <v>644.68333333333328</v>
      </c>
      <c r="J99" s="36">
        <v>655.41666666666674</v>
      </c>
      <c r="K99" s="31">
        <v>633.95000000000005</v>
      </c>
      <c r="L99" s="31">
        <v>611.6</v>
      </c>
      <c r="M99" s="31">
        <v>86.462879999999998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4661.7</v>
      </c>
      <c r="D100" s="36">
        <v>4688.9833333333336</v>
      </c>
      <c r="E100" s="36">
        <v>4566.4666666666672</v>
      </c>
      <c r="F100" s="36">
        <v>4471.2333333333336</v>
      </c>
      <c r="G100" s="36">
        <v>4348.7166666666672</v>
      </c>
      <c r="H100" s="36">
        <v>4784.2166666666672</v>
      </c>
      <c r="I100" s="36">
        <v>4906.7333333333336</v>
      </c>
      <c r="J100" s="36">
        <v>5001.9666666666672</v>
      </c>
      <c r="K100" s="31">
        <v>4811.5</v>
      </c>
      <c r="L100" s="31">
        <v>4593.75</v>
      </c>
      <c r="M100" s="31">
        <v>39.284219999999998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373.1</v>
      </c>
      <c r="D101" s="36">
        <v>372.98333333333335</v>
      </c>
      <c r="E101" s="36">
        <v>368.56666666666672</v>
      </c>
      <c r="F101" s="36">
        <v>364.03333333333336</v>
      </c>
      <c r="G101" s="36">
        <v>359.61666666666673</v>
      </c>
      <c r="H101" s="36">
        <v>377.51666666666671</v>
      </c>
      <c r="I101" s="36">
        <v>381.93333333333334</v>
      </c>
      <c r="J101" s="36">
        <v>386.4666666666667</v>
      </c>
      <c r="K101" s="31">
        <v>377.4</v>
      </c>
      <c r="L101" s="31">
        <v>368.45</v>
      </c>
      <c r="M101" s="31">
        <v>57.765700000000002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2722.05</v>
      </c>
      <c r="D102" s="36">
        <v>2723.7333333333336</v>
      </c>
      <c r="E102" s="36">
        <v>2704.916666666667</v>
      </c>
      <c r="F102" s="36">
        <v>2687.7833333333333</v>
      </c>
      <c r="G102" s="36">
        <v>2668.9666666666667</v>
      </c>
      <c r="H102" s="36">
        <v>2740.8666666666672</v>
      </c>
      <c r="I102" s="36">
        <v>2759.6833333333338</v>
      </c>
      <c r="J102" s="36">
        <v>2776.8166666666675</v>
      </c>
      <c r="K102" s="31">
        <v>2742.55</v>
      </c>
      <c r="L102" s="31">
        <v>2706.6</v>
      </c>
      <c r="M102" s="31">
        <v>9.4699500000000008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1161.6500000000001</v>
      </c>
      <c r="D103" s="36">
        <v>1161.5666666666666</v>
      </c>
      <c r="E103" s="36">
        <v>1153.0833333333333</v>
      </c>
      <c r="F103" s="36">
        <v>1144.5166666666667</v>
      </c>
      <c r="G103" s="36">
        <v>1136.0333333333333</v>
      </c>
      <c r="H103" s="36">
        <v>1170.1333333333332</v>
      </c>
      <c r="I103" s="36">
        <v>1178.6166666666668</v>
      </c>
      <c r="J103" s="36">
        <v>1187.1833333333332</v>
      </c>
      <c r="K103" s="31">
        <v>1170.05</v>
      </c>
      <c r="L103" s="31">
        <v>1153</v>
      </c>
      <c r="M103" s="31">
        <v>134.31800999999999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1977.95</v>
      </c>
      <c r="D104" s="36">
        <v>1966</v>
      </c>
      <c r="E104" s="36">
        <v>1952</v>
      </c>
      <c r="F104" s="36">
        <v>1926.05</v>
      </c>
      <c r="G104" s="36">
        <v>1912.05</v>
      </c>
      <c r="H104" s="36">
        <v>1991.95</v>
      </c>
      <c r="I104" s="36">
        <v>2005.95</v>
      </c>
      <c r="J104" s="36">
        <v>2031.9</v>
      </c>
      <c r="K104" s="31">
        <v>1980</v>
      </c>
      <c r="L104" s="31">
        <v>1940.05</v>
      </c>
      <c r="M104" s="31">
        <v>7.4986600000000001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718.2</v>
      </c>
      <c r="D105" s="36">
        <v>720.58333333333337</v>
      </c>
      <c r="E105" s="36">
        <v>712.61666666666679</v>
      </c>
      <c r="F105" s="36">
        <v>707.03333333333342</v>
      </c>
      <c r="G105" s="36">
        <v>699.06666666666683</v>
      </c>
      <c r="H105" s="36">
        <v>726.16666666666674</v>
      </c>
      <c r="I105" s="36">
        <v>734.13333333333321</v>
      </c>
      <c r="J105" s="36">
        <v>739.7166666666667</v>
      </c>
      <c r="K105" s="31">
        <v>728.55</v>
      </c>
      <c r="L105" s="31">
        <v>715</v>
      </c>
      <c r="M105" s="31">
        <v>6.3917200000000003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70.599999999999994</v>
      </c>
      <c r="D106" s="36">
        <v>70.839999999999989</v>
      </c>
      <c r="E106" s="36">
        <v>70.189999999999984</v>
      </c>
      <c r="F106" s="36">
        <v>69.78</v>
      </c>
      <c r="G106" s="36">
        <v>69.13</v>
      </c>
      <c r="H106" s="36">
        <v>71.249999999999972</v>
      </c>
      <c r="I106" s="36">
        <v>71.899999999999977</v>
      </c>
      <c r="J106" s="36">
        <v>72.30999999999996</v>
      </c>
      <c r="K106" s="31">
        <v>71.489999999999995</v>
      </c>
      <c r="L106" s="31">
        <v>70.430000000000007</v>
      </c>
      <c r="M106" s="31">
        <v>286.82414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492.2</v>
      </c>
      <c r="D107" s="36">
        <v>493.7</v>
      </c>
      <c r="E107" s="36">
        <v>488.4</v>
      </c>
      <c r="F107" s="36">
        <v>484.59999999999997</v>
      </c>
      <c r="G107" s="36">
        <v>479.29999999999995</v>
      </c>
      <c r="H107" s="36">
        <v>497.5</v>
      </c>
      <c r="I107" s="36">
        <v>502.80000000000007</v>
      </c>
      <c r="J107" s="36">
        <v>506.6</v>
      </c>
      <c r="K107" s="31">
        <v>499</v>
      </c>
      <c r="L107" s="31">
        <v>489.9</v>
      </c>
      <c r="M107" s="31">
        <v>92.535979999999995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550.35</v>
      </c>
      <c r="D108" s="36">
        <v>547.13333333333333</v>
      </c>
      <c r="E108" s="36">
        <v>534.26666666666665</v>
      </c>
      <c r="F108" s="36">
        <v>518.18333333333328</v>
      </c>
      <c r="G108" s="36">
        <v>505.31666666666661</v>
      </c>
      <c r="H108" s="36">
        <v>563.2166666666667</v>
      </c>
      <c r="I108" s="36">
        <v>576.08333333333326</v>
      </c>
      <c r="J108" s="36">
        <v>592.16666666666674</v>
      </c>
      <c r="K108" s="31">
        <v>560</v>
      </c>
      <c r="L108" s="31">
        <v>531.04999999999995</v>
      </c>
      <c r="M108" s="31">
        <v>22.635529999999999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611.45000000000005</v>
      </c>
      <c r="D109" s="36">
        <v>608</v>
      </c>
      <c r="E109" s="36">
        <v>603</v>
      </c>
      <c r="F109" s="36">
        <v>594.54999999999995</v>
      </c>
      <c r="G109" s="36">
        <v>589.54999999999995</v>
      </c>
      <c r="H109" s="36">
        <v>616.45000000000005</v>
      </c>
      <c r="I109" s="36">
        <v>621.45000000000005</v>
      </c>
      <c r="J109" s="36">
        <v>629.90000000000009</v>
      </c>
      <c r="K109" s="31">
        <v>613</v>
      </c>
      <c r="L109" s="31">
        <v>599.54999999999995</v>
      </c>
      <c r="M109" s="31">
        <v>28.778939999999999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163.74</v>
      </c>
      <c r="D110" s="36">
        <v>164.16</v>
      </c>
      <c r="E110" s="36">
        <v>162.68</v>
      </c>
      <c r="F110" s="36">
        <v>161.62</v>
      </c>
      <c r="G110" s="36">
        <v>160.14000000000001</v>
      </c>
      <c r="H110" s="36">
        <v>165.22</v>
      </c>
      <c r="I110" s="36">
        <v>166.69999999999996</v>
      </c>
      <c r="J110" s="36">
        <v>167.76</v>
      </c>
      <c r="K110" s="31">
        <v>165.64</v>
      </c>
      <c r="L110" s="31">
        <v>163.1</v>
      </c>
      <c r="M110" s="31">
        <v>143.69897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909.85</v>
      </c>
      <c r="D111" s="36">
        <v>915.04999999999984</v>
      </c>
      <c r="E111" s="36">
        <v>901.09999999999968</v>
      </c>
      <c r="F111" s="36">
        <v>892.3499999999998</v>
      </c>
      <c r="G111" s="36">
        <v>878.39999999999964</v>
      </c>
      <c r="H111" s="36">
        <v>923.79999999999973</v>
      </c>
      <c r="I111" s="36">
        <v>937.74999999999977</v>
      </c>
      <c r="J111" s="36">
        <v>946.49999999999977</v>
      </c>
      <c r="K111" s="31">
        <v>929</v>
      </c>
      <c r="L111" s="31">
        <v>906.3</v>
      </c>
      <c r="M111" s="31">
        <v>17.642499999999998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179.06</v>
      </c>
      <c r="D112" s="36">
        <v>179.68666666666664</v>
      </c>
      <c r="E112" s="36">
        <v>176.07333333333327</v>
      </c>
      <c r="F112" s="36">
        <v>173.08666666666662</v>
      </c>
      <c r="G112" s="36">
        <v>169.47333333333324</v>
      </c>
      <c r="H112" s="36">
        <v>182.67333333333329</v>
      </c>
      <c r="I112" s="36">
        <v>186.28666666666669</v>
      </c>
      <c r="J112" s="36">
        <v>189.27333333333331</v>
      </c>
      <c r="K112" s="31">
        <v>183.3</v>
      </c>
      <c r="L112" s="31">
        <v>176.7</v>
      </c>
      <c r="M112" s="31">
        <v>281.7396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538.5</v>
      </c>
      <c r="D113" s="36">
        <v>539.94999999999993</v>
      </c>
      <c r="E113" s="36">
        <v>535.04999999999984</v>
      </c>
      <c r="F113" s="36">
        <v>531.59999999999991</v>
      </c>
      <c r="G113" s="36">
        <v>526.69999999999982</v>
      </c>
      <c r="H113" s="36">
        <v>543.39999999999986</v>
      </c>
      <c r="I113" s="36">
        <v>548.29999999999995</v>
      </c>
      <c r="J113" s="36">
        <v>551.74999999999989</v>
      </c>
      <c r="K113" s="31">
        <v>544.85</v>
      </c>
      <c r="L113" s="31">
        <v>536.5</v>
      </c>
      <c r="M113" s="31">
        <v>4.78064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403.05</v>
      </c>
      <c r="D114" s="36">
        <v>404.2</v>
      </c>
      <c r="E114" s="36">
        <v>399.5</v>
      </c>
      <c r="F114" s="36">
        <v>395.95</v>
      </c>
      <c r="G114" s="36">
        <v>391.25</v>
      </c>
      <c r="H114" s="36">
        <v>407.75</v>
      </c>
      <c r="I114" s="36">
        <v>412.44999999999993</v>
      </c>
      <c r="J114" s="36">
        <v>416</v>
      </c>
      <c r="K114" s="31">
        <v>408.9</v>
      </c>
      <c r="L114" s="31">
        <v>400.65</v>
      </c>
      <c r="M114" s="31">
        <v>69.005949999999999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1338.1</v>
      </c>
      <c r="D115" s="36">
        <v>1343.6666666666667</v>
      </c>
      <c r="E115" s="36">
        <v>1330.3833333333334</v>
      </c>
      <c r="F115" s="36">
        <v>1322.6666666666667</v>
      </c>
      <c r="G115" s="36">
        <v>1309.3833333333334</v>
      </c>
      <c r="H115" s="36">
        <v>1351.3833333333334</v>
      </c>
      <c r="I115" s="36">
        <v>1364.6666666666667</v>
      </c>
      <c r="J115" s="36">
        <v>1372.3833333333334</v>
      </c>
      <c r="K115" s="31">
        <v>1356.95</v>
      </c>
      <c r="L115" s="31">
        <v>1335.95</v>
      </c>
      <c r="M115" s="31">
        <v>48.683570000000003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7236.75</v>
      </c>
      <c r="D116" s="36">
        <v>7207.9666666666672</v>
      </c>
      <c r="E116" s="36">
        <v>7096.9333333333343</v>
      </c>
      <c r="F116" s="36">
        <v>6957.1166666666668</v>
      </c>
      <c r="G116" s="36">
        <v>6846.0833333333339</v>
      </c>
      <c r="H116" s="36">
        <v>7347.7833333333347</v>
      </c>
      <c r="I116" s="36">
        <v>7458.8166666666675</v>
      </c>
      <c r="J116" s="36">
        <v>7598.633333333335</v>
      </c>
      <c r="K116" s="31">
        <v>7319</v>
      </c>
      <c r="L116" s="31">
        <v>7068.15</v>
      </c>
      <c r="M116" s="31">
        <v>3.1142099999999999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1823.25</v>
      </c>
      <c r="D117" s="36">
        <v>1815.2333333333333</v>
      </c>
      <c r="E117" s="36">
        <v>1805.4666666666667</v>
      </c>
      <c r="F117" s="36">
        <v>1787.6833333333334</v>
      </c>
      <c r="G117" s="36">
        <v>1777.9166666666667</v>
      </c>
      <c r="H117" s="36">
        <v>1833.0166666666667</v>
      </c>
      <c r="I117" s="36">
        <v>1842.7833333333335</v>
      </c>
      <c r="J117" s="36">
        <v>1860.5666666666666</v>
      </c>
      <c r="K117" s="31">
        <v>1825</v>
      </c>
      <c r="L117" s="31">
        <v>1797.45</v>
      </c>
      <c r="M117" s="31">
        <v>74.507180000000005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4209.8999999999996</v>
      </c>
      <c r="D118" s="36">
        <v>4222.0333333333328</v>
      </c>
      <c r="E118" s="36">
        <v>4185.0666666666657</v>
      </c>
      <c r="F118" s="36">
        <v>4160.2333333333327</v>
      </c>
      <c r="G118" s="36">
        <v>4123.2666666666655</v>
      </c>
      <c r="H118" s="36">
        <v>4246.8666666666659</v>
      </c>
      <c r="I118" s="36">
        <v>4283.833333333333</v>
      </c>
      <c r="J118" s="36">
        <v>4308.6666666666661</v>
      </c>
      <c r="K118" s="31">
        <v>4259</v>
      </c>
      <c r="L118" s="31">
        <v>4197.2</v>
      </c>
      <c r="M118" s="31">
        <v>6.2707800000000002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1349.05</v>
      </c>
      <c r="D119" s="36">
        <v>1365.9666666666665</v>
      </c>
      <c r="E119" s="36">
        <v>1321.9333333333329</v>
      </c>
      <c r="F119" s="36">
        <v>1294.8166666666664</v>
      </c>
      <c r="G119" s="36">
        <v>1250.7833333333328</v>
      </c>
      <c r="H119" s="36">
        <v>1393.083333333333</v>
      </c>
      <c r="I119" s="36">
        <v>1437.1166666666663</v>
      </c>
      <c r="J119" s="36">
        <v>1464.2333333333331</v>
      </c>
      <c r="K119" s="31">
        <v>1410</v>
      </c>
      <c r="L119" s="31">
        <v>1338.85</v>
      </c>
      <c r="M119" s="31">
        <v>10.658860000000001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645.95000000000005</v>
      </c>
      <c r="D120" s="36">
        <v>655.76666666666665</v>
      </c>
      <c r="E120" s="36">
        <v>632.23333333333335</v>
      </c>
      <c r="F120" s="36">
        <v>618.51666666666665</v>
      </c>
      <c r="G120" s="36">
        <v>594.98333333333335</v>
      </c>
      <c r="H120" s="36">
        <v>669.48333333333335</v>
      </c>
      <c r="I120" s="36">
        <v>693.01666666666665</v>
      </c>
      <c r="J120" s="36">
        <v>706.73333333333335</v>
      </c>
      <c r="K120" s="31">
        <v>679.3</v>
      </c>
      <c r="L120" s="31">
        <v>642.04999999999995</v>
      </c>
      <c r="M120" s="31">
        <v>24.400390000000002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890.3</v>
      </c>
      <c r="D121" s="36">
        <v>895.88333333333333</v>
      </c>
      <c r="E121" s="36">
        <v>879.81666666666661</v>
      </c>
      <c r="F121" s="36">
        <v>869.33333333333326</v>
      </c>
      <c r="G121" s="36">
        <v>853.26666666666654</v>
      </c>
      <c r="H121" s="36">
        <v>906.36666666666667</v>
      </c>
      <c r="I121" s="36">
        <v>922.43333333333351</v>
      </c>
      <c r="J121" s="36">
        <v>932.91666666666674</v>
      </c>
      <c r="K121" s="31">
        <v>911.95</v>
      </c>
      <c r="L121" s="31">
        <v>885.4</v>
      </c>
      <c r="M121" s="31">
        <v>20.24615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929.75</v>
      </c>
      <c r="D122" s="36">
        <v>919.23333333333323</v>
      </c>
      <c r="E122" s="36">
        <v>906.51666666666642</v>
      </c>
      <c r="F122" s="36">
        <v>883.28333333333319</v>
      </c>
      <c r="G122" s="36">
        <v>870.56666666666638</v>
      </c>
      <c r="H122" s="36">
        <v>942.46666666666647</v>
      </c>
      <c r="I122" s="36">
        <v>955.18333333333339</v>
      </c>
      <c r="J122" s="36">
        <v>978.41666666666652</v>
      </c>
      <c r="K122" s="31">
        <v>931.95</v>
      </c>
      <c r="L122" s="31">
        <v>896</v>
      </c>
      <c r="M122" s="31">
        <v>37.95523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637.45000000000005</v>
      </c>
      <c r="D123" s="36">
        <v>640.06666666666672</v>
      </c>
      <c r="E123" s="36">
        <v>631.13333333333344</v>
      </c>
      <c r="F123" s="36">
        <v>624.81666666666672</v>
      </c>
      <c r="G123" s="36">
        <v>615.88333333333344</v>
      </c>
      <c r="H123" s="36">
        <v>646.38333333333344</v>
      </c>
      <c r="I123" s="36">
        <v>655.31666666666661</v>
      </c>
      <c r="J123" s="36">
        <v>661.63333333333344</v>
      </c>
      <c r="K123" s="31">
        <v>649</v>
      </c>
      <c r="L123" s="31">
        <v>633.75</v>
      </c>
      <c r="M123" s="31">
        <v>16.416170000000001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1787.55</v>
      </c>
      <c r="D124" s="36">
        <v>1774.4666666666665</v>
      </c>
      <c r="E124" s="36">
        <v>1755.383333333333</v>
      </c>
      <c r="F124" s="36">
        <v>1723.2166666666665</v>
      </c>
      <c r="G124" s="36">
        <v>1704.133333333333</v>
      </c>
      <c r="H124" s="36">
        <v>1806.633333333333</v>
      </c>
      <c r="I124" s="36">
        <v>1825.7166666666665</v>
      </c>
      <c r="J124" s="36">
        <v>1857.883333333333</v>
      </c>
      <c r="K124" s="31">
        <v>1793.55</v>
      </c>
      <c r="L124" s="31">
        <v>1742.3</v>
      </c>
      <c r="M124" s="31">
        <v>6.7673899999999998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1747.9</v>
      </c>
      <c r="D125" s="36">
        <v>1750.8166666666666</v>
      </c>
      <c r="E125" s="36">
        <v>1741.6333333333332</v>
      </c>
      <c r="F125" s="36">
        <v>1735.3666666666666</v>
      </c>
      <c r="G125" s="36">
        <v>1726.1833333333332</v>
      </c>
      <c r="H125" s="36">
        <v>1757.0833333333333</v>
      </c>
      <c r="I125" s="36">
        <v>1766.2666666666667</v>
      </c>
      <c r="J125" s="36">
        <v>1772.5333333333333</v>
      </c>
      <c r="K125" s="31">
        <v>1760</v>
      </c>
      <c r="L125" s="31">
        <v>1744.55</v>
      </c>
      <c r="M125" s="31">
        <v>25.856490000000001</v>
      </c>
      <c r="N125" s="1"/>
      <c r="O125" s="1"/>
    </row>
    <row r="126" spans="1:15" ht="12.75" customHeight="1">
      <c r="A126" s="51">
        <v>117</v>
      </c>
      <c r="B126" s="53" t="s">
        <v>840</v>
      </c>
      <c r="C126" s="31">
        <v>160.46</v>
      </c>
      <c r="D126" s="36">
        <v>161.03666666666666</v>
      </c>
      <c r="E126" s="36">
        <v>159.29333333333332</v>
      </c>
      <c r="F126" s="36">
        <v>158.12666666666667</v>
      </c>
      <c r="G126" s="36">
        <v>156.38333333333333</v>
      </c>
      <c r="H126" s="36">
        <v>162.20333333333332</v>
      </c>
      <c r="I126" s="36">
        <v>163.94666666666666</v>
      </c>
      <c r="J126" s="36">
        <v>165.11333333333332</v>
      </c>
      <c r="K126" s="31">
        <v>162.78</v>
      </c>
      <c r="L126" s="31">
        <v>159.87</v>
      </c>
      <c r="M126" s="31">
        <v>31.738399999999999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4916.8500000000004</v>
      </c>
      <c r="D127" s="36">
        <v>4886.9333333333334</v>
      </c>
      <c r="E127" s="36">
        <v>4836.4666666666672</v>
      </c>
      <c r="F127" s="36">
        <v>4756.0833333333339</v>
      </c>
      <c r="G127" s="36">
        <v>4705.6166666666677</v>
      </c>
      <c r="H127" s="36">
        <v>4967.3166666666666</v>
      </c>
      <c r="I127" s="36">
        <v>5017.7833333333319</v>
      </c>
      <c r="J127" s="36">
        <v>5098.1666666666661</v>
      </c>
      <c r="K127" s="31">
        <v>4937.3999999999996</v>
      </c>
      <c r="L127" s="31">
        <v>4806.55</v>
      </c>
      <c r="M127" s="31">
        <v>0.81994999999999996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643.54999999999995</v>
      </c>
      <c r="D128" s="36">
        <v>640.83333333333337</v>
      </c>
      <c r="E128" s="36">
        <v>634.41666666666674</v>
      </c>
      <c r="F128" s="36">
        <v>625.28333333333342</v>
      </c>
      <c r="G128" s="36">
        <v>618.86666666666679</v>
      </c>
      <c r="H128" s="36">
        <v>649.9666666666667</v>
      </c>
      <c r="I128" s="36">
        <v>656.38333333333344</v>
      </c>
      <c r="J128" s="36">
        <v>665.51666666666665</v>
      </c>
      <c r="K128" s="31">
        <v>647.25</v>
      </c>
      <c r="L128" s="31">
        <v>631.70000000000005</v>
      </c>
      <c r="M128" s="31">
        <v>18.45937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5427.55</v>
      </c>
      <c r="D129" s="36">
        <v>5411.5</v>
      </c>
      <c r="E129" s="36">
        <v>5383.05</v>
      </c>
      <c r="F129" s="36">
        <v>5338.55</v>
      </c>
      <c r="G129" s="36">
        <v>5310.1</v>
      </c>
      <c r="H129" s="36">
        <v>5456</v>
      </c>
      <c r="I129" s="36">
        <v>5484.4500000000007</v>
      </c>
      <c r="J129" s="36">
        <v>5528.95</v>
      </c>
      <c r="K129" s="31">
        <v>5439.95</v>
      </c>
      <c r="L129" s="31">
        <v>5367</v>
      </c>
      <c r="M129" s="31">
        <v>2.41696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3545.2</v>
      </c>
      <c r="D130" s="36">
        <v>3553.4666666666667</v>
      </c>
      <c r="E130" s="36">
        <v>3528.2333333333336</v>
      </c>
      <c r="F130" s="36">
        <v>3511.2666666666669</v>
      </c>
      <c r="G130" s="36">
        <v>3486.0333333333338</v>
      </c>
      <c r="H130" s="36">
        <v>3570.4333333333334</v>
      </c>
      <c r="I130" s="36">
        <v>3595.6666666666661</v>
      </c>
      <c r="J130" s="36">
        <v>3612.6333333333332</v>
      </c>
      <c r="K130" s="31">
        <v>3578.7</v>
      </c>
      <c r="L130" s="31">
        <v>3536.5</v>
      </c>
      <c r="M130" s="31">
        <v>15.843719999999999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428.5</v>
      </c>
      <c r="D131" s="36">
        <v>426.33333333333331</v>
      </c>
      <c r="E131" s="36">
        <v>419.86666666666662</v>
      </c>
      <c r="F131" s="36">
        <v>411.23333333333329</v>
      </c>
      <c r="G131" s="36">
        <v>404.76666666666659</v>
      </c>
      <c r="H131" s="36">
        <v>434.96666666666664</v>
      </c>
      <c r="I131" s="36">
        <v>441.43333333333334</v>
      </c>
      <c r="J131" s="36">
        <v>450.06666666666666</v>
      </c>
      <c r="K131" s="31">
        <v>432.8</v>
      </c>
      <c r="L131" s="31">
        <v>417.7</v>
      </c>
      <c r="M131" s="31">
        <v>30.03256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1027.3</v>
      </c>
      <c r="D132" s="36">
        <v>1025.0166666666667</v>
      </c>
      <c r="E132" s="36">
        <v>1006.0333333333333</v>
      </c>
      <c r="F132" s="36">
        <v>984.76666666666665</v>
      </c>
      <c r="G132" s="36">
        <v>965.7833333333333</v>
      </c>
      <c r="H132" s="36">
        <v>1046.2833333333333</v>
      </c>
      <c r="I132" s="36">
        <v>1065.2666666666664</v>
      </c>
      <c r="J132" s="36">
        <v>1086.5333333333333</v>
      </c>
      <c r="K132" s="31">
        <v>1044</v>
      </c>
      <c r="L132" s="31">
        <v>1003.75</v>
      </c>
      <c r="M132" s="31">
        <v>33.808399999999999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2073.9499999999998</v>
      </c>
      <c r="D133" s="36">
        <v>2080.8333333333335</v>
      </c>
      <c r="E133" s="36">
        <v>2061.4666666666672</v>
      </c>
      <c r="F133" s="36">
        <v>2048.9833333333336</v>
      </c>
      <c r="G133" s="36">
        <v>2029.6166666666672</v>
      </c>
      <c r="H133" s="36">
        <v>2093.3166666666671</v>
      </c>
      <c r="I133" s="36">
        <v>2112.6833333333329</v>
      </c>
      <c r="J133" s="36">
        <v>2125.166666666667</v>
      </c>
      <c r="K133" s="31">
        <v>2100.1999999999998</v>
      </c>
      <c r="L133" s="31">
        <v>2068.35</v>
      </c>
      <c r="M133" s="31">
        <v>10.410019999999999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135970.45000000001</v>
      </c>
      <c r="D134" s="36">
        <v>136547.75</v>
      </c>
      <c r="E134" s="36">
        <v>134945.54999999999</v>
      </c>
      <c r="F134" s="36">
        <v>133920.65</v>
      </c>
      <c r="G134" s="36">
        <v>132318.44999999998</v>
      </c>
      <c r="H134" s="36">
        <v>137572.65</v>
      </c>
      <c r="I134" s="36">
        <v>139174.85</v>
      </c>
      <c r="J134" s="36">
        <v>140199.75</v>
      </c>
      <c r="K134" s="31">
        <v>138149.95000000001</v>
      </c>
      <c r="L134" s="31">
        <v>135522.85</v>
      </c>
      <c r="M134" s="31">
        <v>6.5780000000000005E-2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1284.05</v>
      </c>
      <c r="D135" s="36">
        <v>1293.5166666666667</v>
      </c>
      <c r="E135" s="36">
        <v>1267.0333333333333</v>
      </c>
      <c r="F135" s="36">
        <v>1250.0166666666667</v>
      </c>
      <c r="G135" s="36">
        <v>1223.5333333333333</v>
      </c>
      <c r="H135" s="36">
        <v>1310.5333333333333</v>
      </c>
      <c r="I135" s="36">
        <v>1337.0166666666664</v>
      </c>
      <c r="J135" s="36">
        <v>1354.0333333333333</v>
      </c>
      <c r="K135" s="31">
        <v>1320</v>
      </c>
      <c r="L135" s="31">
        <v>1276.5</v>
      </c>
      <c r="M135" s="31">
        <v>9.0902899999999995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287.89999999999998</v>
      </c>
      <c r="D136" s="36">
        <v>289.63333333333333</v>
      </c>
      <c r="E136" s="36">
        <v>284.26666666666665</v>
      </c>
      <c r="F136" s="36">
        <v>280.63333333333333</v>
      </c>
      <c r="G136" s="36">
        <v>275.26666666666665</v>
      </c>
      <c r="H136" s="36">
        <v>293.26666666666665</v>
      </c>
      <c r="I136" s="36">
        <v>298.63333333333333</v>
      </c>
      <c r="J136" s="36">
        <v>302.26666666666665</v>
      </c>
      <c r="K136" s="31">
        <v>295</v>
      </c>
      <c r="L136" s="31">
        <v>286</v>
      </c>
      <c r="M136" s="31">
        <v>7.0857799999999997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2745.25</v>
      </c>
      <c r="D137" s="36">
        <v>2744.1666666666665</v>
      </c>
      <c r="E137" s="36">
        <v>2716.3833333333332</v>
      </c>
      <c r="F137" s="36">
        <v>2687.5166666666669</v>
      </c>
      <c r="G137" s="36">
        <v>2659.7333333333336</v>
      </c>
      <c r="H137" s="36">
        <v>2773.0333333333328</v>
      </c>
      <c r="I137" s="36">
        <v>2800.8166666666666</v>
      </c>
      <c r="J137" s="36">
        <v>2829.6833333333325</v>
      </c>
      <c r="K137" s="31">
        <v>2771.95</v>
      </c>
      <c r="L137" s="31">
        <v>2715.3</v>
      </c>
      <c r="M137" s="31">
        <v>26.093589999999999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2216.1999999999998</v>
      </c>
      <c r="D138" s="36">
        <v>2197.9500000000003</v>
      </c>
      <c r="E138" s="36">
        <v>2173.9000000000005</v>
      </c>
      <c r="F138" s="36">
        <v>2131.6000000000004</v>
      </c>
      <c r="G138" s="36">
        <v>2107.5500000000006</v>
      </c>
      <c r="H138" s="36">
        <v>2240.2500000000005</v>
      </c>
      <c r="I138" s="36">
        <v>2264.3000000000006</v>
      </c>
      <c r="J138" s="36">
        <v>2306.6000000000004</v>
      </c>
      <c r="K138" s="31">
        <v>2222</v>
      </c>
      <c r="L138" s="31">
        <v>2155.65</v>
      </c>
      <c r="M138" s="31">
        <v>13.04111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650.25</v>
      </c>
      <c r="D139" s="36">
        <v>652.35</v>
      </c>
      <c r="E139" s="36">
        <v>639.5</v>
      </c>
      <c r="F139" s="36">
        <v>628.75</v>
      </c>
      <c r="G139" s="36">
        <v>615.9</v>
      </c>
      <c r="H139" s="36">
        <v>663.1</v>
      </c>
      <c r="I139" s="36">
        <v>675.95000000000016</v>
      </c>
      <c r="J139" s="36">
        <v>686.7</v>
      </c>
      <c r="K139" s="31">
        <v>665.2</v>
      </c>
      <c r="L139" s="31">
        <v>641.6</v>
      </c>
      <c r="M139" s="31">
        <v>17.145990000000001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12205.65</v>
      </c>
      <c r="D140" s="36">
        <v>12191.550000000001</v>
      </c>
      <c r="E140" s="36">
        <v>12144.100000000002</v>
      </c>
      <c r="F140" s="36">
        <v>12082.550000000001</v>
      </c>
      <c r="G140" s="36">
        <v>12035.100000000002</v>
      </c>
      <c r="H140" s="36">
        <v>12253.100000000002</v>
      </c>
      <c r="I140" s="36">
        <v>12300.550000000003</v>
      </c>
      <c r="J140" s="36">
        <v>12362.100000000002</v>
      </c>
      <c r="K140" s="31">
        <v>12239</v>
      </c>
      <c r="L140" s="31">
        <v>12130</v>
      </c>
      <c r="M140" s="31">
        <v>4.4982699999999998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1040.25</v>
      </c>
      <c r="D141" s="36">
        <v>1025.4166666666667</v>
      </c>
      <c r="E141" s="36">
        <v>999.88333333333344</v>
      </c>
      <c r="F141" s="36">
        <v>959.51666666666665</v>
      </c>
      <c r="G141" s="36">
        <v>933.98333333333335</v>
      </c>
      <c r="H141" s="36">
        <v>1065.7833333333335</v>
      </c>
      <c r="I141" s="36">
        <v>1091.3166666666668</v>
      </c>
      <c r="J141" s="36">
        <v>1131.6833333333336</v>
      </c>
      <c r="K141" s="31">
        <v>1050.95</v>
      </c>
      <c r="L141" s="31">
        <v>985.05</v>
      </c>
      <c r="M141" s="31">
        <v>23.88138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870</v>
      </c>
      <c r="D142" s="36">
        <v>866.75</v>
      </c>
      <c r="E142" s="36">
        <v>855.55</v>
      </c>
      <c r="F142" s="36">
        <v>841.09999999999991</v>
      </c>
      <c r="G142" s="36">
        <v>829.89999999999986</v>
      </c>
      <c r="H142" s="36">
        <v>881.2</v>
      </c>
      <c r="I142" s="36">
        <v>892.40000000000009</v>
      </c>
      <c r="J142" s="36">
        <v>906.85000000000014</v>
      </c>
      <c r="K142" s="31">
        <v>877.95</v>
      </c>
      <c r="L142" s="31">
        <v>852.3</v>
      </c>
      <c r="M142" s="31">
        <v>18.89274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4998.5</v>
      </c>
      <c r="D143" s="36">
        <v>4918.5999999999995</v>
      </c>
      <c r="E143" s="36">
        <v>4760.1999999999989</v>
      </c>
      <c r="F143" s="36">
        <v>4521.8999999999996</v>
      </c>
      <c r="G143" s="36">
        <v>4363.4999999999991</v>
      </c>
      <c r="H143" s="36">
        <v>5156.8999999999987</v>
      </c>
      <c r="I143" s="36">
        <v>5315.2999999999984</v>
      </c>
      <c r="J143" s="36">
        <v>5553.5999999999985</v>
      </c>
      <c r="K143" s="31">
        <v>5077</v>
      </c>
      <c r="L143" s="31">
        <v>4680.3</v>
      </c>
      <c r="M143" s="31">
        <v>34.644739999999999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69.010000000000005</v>
      </c>
      <c r="D144" s="36">
        <v>69.003333333333345</v>
      </c>
      <c r="E144" s="36">
        <v>68.106666666666683</v>
      </c>
      <c r="F144" s="36">
        <v>67.203333333333333</v>
      </c>
      <c r="G144" s="36">
        <v>66.306666666666672</v>
      </c>
      <c r="H144" s="36">
        <v>69.906666666666695</v>
      </c>
      <c r="I144" s="36">
        <v>70.80333333333337</v>
      </c>
      <c r="J144" s="36">
        <v>71.706666666666706</v>
      </c>
      <c r="K144" s="31">
        <v>69.900000000000006</v>
      </c>
      <c r="L144" s="31">
        <v>68.099999999999994</v>
      </c>
      <c r="M144" s="31">
        <v>44.333039999999997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2718.85</v>
      </c>
      <c r="D145" s="36">
        <v>2715.85</v>
      </c>
      <c r="E145" s="36">
        <v>2693.7999999999997</v>
      </c>
      <c r="F145" s="36">
        <v>2668.75</v>
      </c>
      <c r="G145" s="36">
        <v>2646.7</v>
      </c>
      <c r="H145" s="36">
        <v>2740.8999999999996</v>
      </c>
      <c r="I145" s="36">
        <v>2762.95</v>
      </c>
      <c r="J145" s="36">
        <v>2787.9999999999995</v>
      </c>
      <c r="K145" s="31">
        <v>2737.9</v>
      </c>
      <c r="L145" s="31">
        <v>2690.8</v>
      </c>
      <c r="M145" s="31">
        <v>2.58066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1816.45</v>
      </c>
      <c r="D146" s="36">
        <v>1833.8833333333332</v>
      </c>
      <c r="E146" s="36">
        <v>1767.7166666666665</v>
      </c>
      <c r="F146" s="36">
        <v>1718.9833333333333</v>
      </c>
      <c r="G146" s="36">
        <v>1652.8166666666666</v>
      </c>
      <c r="H146" s="36">
        <v>1882.6166666666663</v>
      </c>
      <c r="I146" s="36">
        <v>1948.7833333333333</v>
      </c>
      <c r="J146" s="36">
        <v>1997.5166666666662</v>
      </c>
      <c r="K146" s="31">
        <v>1900.05</v>
      </c>
      <c r="L146" s="31">
        <v>1785.15</v>
      </c>
      <c r="M146" s="31">
        <v>17.403680000000001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93.68</v>
      </c>
      <c r="D147" s="36">
        <v>94.26</v>
      </c>
      <c r="E147" s="36">
        <v>92.470000000000013</v>
      </c>
      <c r="F147" s="36">
        <v>91.26</v>
      </c>
      <c r="G147" s="36">
        <v>89.470000000000013</v>
      </c>
      <c r="H147" s="36">
        <v>95.470000000000013</v>
      </c>
      <c r="I147" s="36">
        <v>97.26</v>
      </c>
      <c r="J147" s="36">
        <v>98.470000000000013</v>
      </c>
      <c r="K147" s="31">
        <v>96.05</v>
      </c>
      <c r="L147" s="31">
        <v>93.05</v>
      </c>
      <c r="M147" s="31">
        <v>277.39978000000002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210.94</v>
      </c>
      <c r="D148" s="36">
        <v>215.58</v>
      </c>
      <c r="E148" s="36">
        <v>205.42000000000002</v>
      </c>
      <c r="F148" s="36">
        <v>199.9</v>
      </c>
      <c r="G148" s="36">
        <v>189.74</v>
      </c>
      <c r="H148" s="36">
        <v>221.10000000000002</v>
      </c>
      <c r="I148" s="36">
        <v>231.26000000000005</v>
      </c>
      <c r="J148" s="36">
        <v>236.78000000000003</v>
      </c>
      <c r="K148" s="31">
        <v>225.74</v>
      </c>
      <c r="L148" s="31">
        <v>210.06</v>
      </c>
      <c r="M148" s="31">
        <v>235.9624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396.35</v>
      </c>
      <c r="D149" s="36">
        <v>396.66666666666669</v>
      </c>
      <c r="E149" s="36">
        <v>393.33333333333337</v>
      </c>
      <c r="F149" s="36">
        <v>390.31666666666666</v>
      </c>
      <c r="G149" s="36">
        <v>386.98333333333335</v>
      </c>
      <c r="H149" s="36">
        <v>399.68333333333339</v>
      </c>
      <c r="I149" s="36">
        <v>403.01666666666677</v>
      </c>
      <c r="J149" s="36">
        <v>406.03333333333342</v>
      </c>
      <c r="K149" s="31">
        <v>400</v>
      </c>
      <c r="L149" s="31">
        <v>393.65</v>
      </c>
      <c r="M149" s="31">
        <v>94.246139999999997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3237.6</v>
      </c>
      <c r="D150" s="36">
        <v>3257.7166666666667</v>
      </c>
      <c r="E150" s="36">
        <v>3206.2833333333333</v>
      </c>
      <c r="F150" s="36">
        <v>3174.9666666666667</v>
      </c>
      <c r="G150" s="36">
        <v>3123.5333333333333</v>
      </c>
      <c r="H150" s="36">
        <v>3289.0333333333333</v>
      </c>
      <c r="I150" s="36">
        <v>3340.4666666666667</v>
      </c>
      <c r="J150" s="36">
        <v>3371.7833333333333</v>
      </c>
      <c r="K150" s="31">
        <v>3309.15</v>
      </c>
      <c r="L150" s="31">
        <v>3226.4</v>
      </c>
      <c r="M150" s="31">
        <v>3.4027799999999999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2474.6</v>
      </c>
      <c r="D151" s="36">
        <v>2475.7166666666667</v>
      </c>
      <c r="E151" s="36">
        <v>2459.4833333333336</v>
      </c>
      <c r="F151" s="36">
        <v>2444.3666666666668</v>
      </c>
      <c r="G151" s="36">
        <v>2428.1333333333337</v>
      </c>
      <c r="H151" s="36">
        <v>2490.8333333333335</v>
      </c>
      <c r="I151" s="36">
        <v>2507.0666666666662</v>
      </c>
      <c r="J151" s="36">
        <v>2522.1833333333334</v>
      </c>
      <c r="K151" s="31">
        <v>2491.9499999999998</v>
      </c>
      <c r="L151" s="31">
        <v>2460.6</v>
      </c>
      <c r="M151" s="31">
        <v>5.61876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1715.45</v>
      </c>
      <c r="D152" s="36">
        <v>1730.4833333333333</v>
      </c>
      <c r="E152" s="36">
        <v>1689.9666666666667</v>
      </c>
      <c r="F152" s="36">
        <v>1664.4833333333333</v>
      </c>
      <c r="G152" s="36">
        <v>1623.9666666666667</v>
      </c>
      <c r="H152" s="36">
        <v>1755.9666666666667</v>
      </c>
      <c r="I152" s="36">
        <v>1796.4833333333336</v>
      </c>
      <c r="J152" s="36">
        <v>1821.9666666666667</v>
      </c>
      <c r="K152" s="31">
        <v>1771</v>
      </c>
      <c r="L152" s="31">
        <v>1705</v>
      </c>
      <c r="M152" s="31">
        <v>6.5132000000000003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328.15</v>
      </c>
      <c r="D153" s="36">
        <v>330.48333333333335</v>
      </c>
      <c r="E153" s="36">
        <v>324.4666666666667</v>
      </c>
      <c r="F153" s="36">
        <v>320.78333333333336</v>
      </c>
      <c r="G153" s="36">
        <v>314.76666666666671</v>
      </c>
      <c r="H153" s="36">
        <v>334.16666666666669</v>
      </c>
      <c r="I153" s="36">
        <v>340.18333333333334</v>
      </c>
      <c r="J153" s="36">
        <v>343.86666666666667</v>
      </c>
      <c r="K153" s="31">
        <v>336.5</v>
      </c>
      <c r="L153" s="31">
        <v>326.8</v>
      </c>
      <c r="M153" s="31">
        <v>178.12763000000001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658.9</v>
      </c>
      <c r="D154" s="36">
        <v>672.8</v>
      </c>
      <c r="E154" s="36">
        <v>631.29999999999995</v>
      </c>
      <c r="F154" s="36">
        <v>603.70000000000005</v>
      </c>
      <c r="G154" s="36">
        <v>562.20000000000005</v>
      </c>
      <c r="H154" s="36">
        <v>700.39999999999986</v>
      </c>
      <c r="I154" s="36">
        <v>741.89999999999986</v>
      </c>
      <c r="J154" s="36">
        <v>769.49999999999977</v>
      </c>
      <c r="K154" s="31">
        <v>714.3</v>
      </c>
      <c r="L154" s="31">
        <v>645.20000000000005</v>
      </c>
      <c r="M154" s="31">
        <v>198.16227000000001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538.79999999999995</v>
      </c>
      <c r="D155" s="36">
        <v>530.36666666666667</v>
      </c>
      <c r="E155" s="36">
        <v>513.93333333333339</v>
      </c>
      <c r="F155" s="36">
        <v>489.06666666666672</v>
      </c>
      <c r="G155" s="36">
        <v>472.63333333333344</v>
      </c>
      <c r="H155" s="36">
        <v>555.23333333333335</v>
      </c>
      <c r="I155" s="36">
        <v>571.66666666666652</v>
      </c>
      <c r="J155" s="36">
        <v>596.5333333333333</v>
      </c>
      <c r="K155" s="31">
        <v>546.79999999999995</v>
      </c>
      <c r="L155" s="31">
        <v>505.5</v>
      </c>
      <c r="M155" s="31">
        <v>128.89332999999999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1574.05</v>
      </c>
      <c r="D156" s="36">
        <v>1589.3500000000001</v>
      </c>
      <c r="E156" s="36">
        <v>1468.7500000000002</v>
      </c>
      <c r="F156" s="36">
        <v>1363.45</v>
      </c>
      <c r="G156" s="36">
        <v>1242.8500000000001</v>
      </c>
      <c r="H156" s="36">
        <v>1694.6500000000003</v>
      </c>
      <c r="I156" s="36">
        <v>1815.2500000000002</v>
      </c>
      <c r="J156" s="36">
        <v>1920.5500000000004</v>
      </c>
      <c r="K156" s="31">
        <v>1709.95</v>
      </c>
      <c r="L156" s="31">
        <v>1484.05</v>
      </c>
      <c r="M156" s="31">
        <v>109.69737000000001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4334.3</v>
      </c>
      <c r="D157" s="36">
        <v>4333.6833333333334</v>
      </c>
      <c r="E157" s="36">
        <v>4294.6166666666668</v>
      </c>
      <c r="F157" s="36">
        <v>4254.9333333333334</v>
      </c>
      <c r="G157" s="36">
        <v>4215.8666666666668</v>
      </c>
      <c r="H157" s="36">
        <v>4373.3666666666668</v>
      </c>
      <c r="I157" s="36">
        <v>4412.4333333333343</v>
      </c>
      <c r="J157" s="36">
        <v>4452.1166666666668</v>
      </c>
      <c r="K157" s="31">
        <v>4372.75</v>
      </c>
      <c r="L157" s="31">
        <v>4294</v>
      </c>
      <c r="M157" s="31">
        <v>1.7069399999999999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40627.199999999997</v>
      </c>
      <c r="D158" s="36">
        <v>40744.433333333327</v>
      </c>
      <c r="E158" s="36">
        <v>40292.666666666657</v>
      </c>
      <c r="F158" s="36">
        <v>39958.133333333331</v>
      </c>
      <c r="G158" s="36">
        <v>39506.366666666661</v>
      </c>
      <c r="H158" s="36">
        <v>41078.966666666653</v>
      </c>
      <c r="I158" s="36">
        <v>41530.73333333333</v>
      </c>
      <c r="J158" s="36">
        <v>41865.266666666648</v>
      </c>
      <c r="K158" s="31">
        <v>41196.199999999997</v>
      </c>
      <c r="L158" s="31">
        <v>40409.9</v>
      </c>
      <c r="M158" s="31">
        <v>0.11054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1764.3</v>
      </c>
      <c r="D159" s="36">
        <v>1771.4333333333334</v>
      </c>
      <c r="E159" s="36">
        <v>1746.8666666666668</v>
      </c>
      <c r="F159" s="36">
        <v>1729.4333333333334</v>
      </c>
      <c r="G159" s="36">
        <v>1704.8666666666668</v>
      </c>
      <c r="H159" s="36">
        <v>1788.8666666666668</v>
      </c>
      <c r="I159" s="36">
        <v>1813.4333333333334</v>
      </c>
      <c r="J159" s="36">
        <v>1830.8666666666668</v>
      </c>
      <c r="K159" s="31">
        <v>1796</v>
      </c>
      <c r="L159" s="31">
        <v>1754</v>
      </c>
      <c r="M159" s="31">
        <v>5.0267299999999997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4764.1000000000004</v>
      </c>
      <c r="D160" s="36">
        <v>4744.4833333333336</v>
      </c>
      <c r="E160" s="36">
        <v>4700.9666666666672</v>
      </c>
      <c r="F160" s="36">
        <v>4637.8333333333339</v>
      </c>
      <c r="G160" s="36">
        <v>4594.3166666666675</v>
      </c>
      <c r="H160" s="36">
        <v>4807.6166666666668</v>
      </c>
      <c r="I160" s="36">
        <v>4851.1333333333332</v>
      </c>
      <c r="J160" s="36">
        <v>4914.2666666666664</v>
      </c>
      <c r="K160" s="31">
        <v>4788</v>
      </c>
      <c r="L160" s="31">
        <v>4681.3500000000004</v>
      </c>
      <c r="M160" s="31">
        <v>2.8674900000000001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364.35</v>
      </c>
      <c r="D161" s="36">
        <v>365.88333333333338</v>
      </c>
      <c r="E161" s="36">
        <v>361.46666666666675</v>
      </c>
      <c r="F161" s="36">
        <v>358.58333333333337</v>
      </c>
      <c r="G161" s="36">
        <v>354.16666666666674</v>
      </c>
      <c r="H161" s="36">
        <v>368.76666666666677</v>
      </c>
      <c r="I161" s="36">
        <v>373.18333333333339</v>
      </c>
      <c r="J161" s="36">
        <v>376.06666666666678</v>
      </c>
      <c r="K161" s="31">
        <v>370.3</v>
      </c>
      <c r="L161" s="31">
        <v>363</v>
      </c>
      <c r="M161" s="31">
        <v>29.64921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3030.75</v>
      </c>
      <c r="D162" s="36">
        <v>3030.0666666666671</v>
      </c>
      <c r="E162" s="36">
        <v>3000.1333333333341</v>
      </c>
      <c r="F162" s="36">
        <v>2969.5166666666669</v>
      </c>
      <c r="G162" s="36">
        <v>2939.5833333333339</v>
      </c>
      <c r="H162" s="36">
        <v>3060.6833333333343</v>
      </c>
      <c r="I162" s="36">
        <v>3090.6166666666677</v>
      </c>
      <c r="J162" s="36">
        <v>3121.2333333333345</v>
      </c>
      <c r="K162" s="31">
        <v>3060</v>
      </c>
      <c r="L162" s="31">
        <v>2999.45</v>
      </c>
      <c r="M162" s="31">
        <v>2.13043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882.4</v>
      </c>
      <c r="D163" s="36">
        <v>905.83333333333337</v>
      </c>
      <c r="E163" s="36">
        <v>851.66666666666674</v>
      </c>
      <c r="F163" s="36">
        <v>820.93333333333339</v>
      </c>
      <c r="G163" s="36">
        <v>766.76666666666677</v>
      </c>
      <c r="H163" s="36">
        <v>936.56666666666672</v>
      </c>
      <c r="I163" s="36">
        <v>990.73333333333346</v>
      </c>
      <c r="J163" s="36">
        <v>1021.4666666666667</v>
      </c>
      <c r="K163" s="31">
        <v>960</v>
      </c>
      <c r="L163" s="31">
        <v>875.1</v>
      </c>
      <c r="M163" s="31">
        <v>83.04956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6413.35</v>
      </c>
      <c r="D164" s="36">
        <v>6387.3499999999995</v>
      </c>
      <c r="E164" s="36">
        <v>6334.7499999999991</v>
      </c>
      <c r="F164" s="36">
        <v>6256.15</v>
      </c>
      <c r="G164" s="36">
        <v>6203.5499999999993</v>
      </c>
      <c r="H164" s="36">
        <v>6465.9499999999989</v>
      </c>
      <c r="I164" s="36">
        <v>6518.5499999999993</v>
      </c>
      <c r="J164" s="36">
        <v>6597.1499999999987</v>
      </c>
      <c r="K164" s="31">
        <v>6439.95</v>
      </c>
      <c r="L164" s="31">
        <v>6308.75</v>
      </c>
      <c r="M164" s="31">
        <v>2.58704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354.35</v>
      </c>
      <c r="D165" s="36">
        <v>353.81666666666666</v>
      </c>
      <c r="E165" s="36">
        <v>350.13333333333333</v>
      </c>
      <c r="F165" s="36">
        <v>345.91666666666669</v>
      </c>
      <c r="G165" s="36">
        <v>342.23333333333335</v>
      </c>
      <c r="H165" s="36">
        <v>358.0333333333333</v>
      </c>
      <c r="I165" s="36">
        <v>361.71666666666658</v>
      </c>
      <c r="J165" s="36">
        <v>365.93333333333328</v>
      </c>
      <c r="K165" s="31">
        <v>357.5</v>
      </c>
      <c r="L165" s="31">
        <v>349.6</v>
      </c>
      <c r="M165" s="31">
        <v>11.623250000000001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484.65</v>
      </c>
      <c r="D166" s="36">
        <v>483.91666666666669</v>
      </c>
      <c r="E166" s="36">
        <v>479.58333333333337</v>
      </c>
      <c r="F166" s="36">
        <v>474.51666666666671</v>
      </c>
      <c r="G166" s="36">
        <v>470.18333333333339</v>
      </c>
      <c r="H166" s="36">
        <v>488.98333333333335</v>
      </c>
      <c r="I166" s="36">
        <v>493.31666666666672</v>
      </c>
      <c r="J166" s="36">
        <v>498.38333333333333</v>
      </c>
      <c r="K166" s="31">
        <v>488.25</v>
      </c>
      <c r="L166" s="31">
        <v>478.85</v>
      </c>
      <c r="M166" s="31">
        <v>74.137609999999995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333.5</v>
      </c>
      <c r="D167" s="36">
        <v>334.78333333333336</v>
      </c>
      <c r="E167" s="36">
        <v>331.2166666666667</v>
      </c>
      <c r="F167" s="36">
        <v>328.93333333333334</v>
      </c>
      <c r="G167" s="36">
        <v>325.36666666666667</v>
      </c>
      <c r="H167" s="36">
        <v>337.06666666666672</v>
      </c>
      <c r="I167" s="36">
        <v>340.63333333333344</v>
      </c>
      <c r="J167" s="36">
        <v>342.91666666666674</v>
      </c>
      <c r="K167" s="31">
        <v>338.35</v>
      </c>
      <c r="L167" s="31">
        <v>332.5</v>
      </c>
      <c r="M167" s="31">
        <v>123.85993000000001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1787.5</v>
      </c>
      <c r="D168" s="36">
        <v>1807.2</v>
      </c>
      <c r="E168" s="36">
        <v>1755.9</v>
      </c>
      <c r="F168" s="36">
        <v>1724.3</v>
      </c>
      <c r="G168" s="36">
        <v>1673</v>
      </c>
      <c r="H168" s="36">
        <v>1838.8000000000002</v>
      </c>
      <c r="I168" s="36">
        <v>1890.1</v>
      </c>
      <c r="J168" s="36">
        <v>1921.7000000000003</v>
      </c>
      <c r="K168" s="31">
        <v>1858.5</v>
      </c>
      <c r="L168" s="31">
        <v>1775.6</v>
      </c>
      <c r="M168" s="31">
        <v>17.547910000000002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16779.75</v>
      </c>
      <c r="D169" s="36">
        <v>16831.100000000002</v>
      </c>
      <c r="E169" s="36">
        <v>16642.200000000004</v>
      </c>
      <c r="F169" s="36">
        <v>16504.650000000001</v>
      </c>
      <c r="G169" s="36">
        <v>16315.750000000004</v>
      </c>
      <c r="H169" s="36">
        <v>16968.650000000005</v>
      </c>
      <c r="I169" s="36">
        <v>17157.550000000007</v>
      </c>
      <c r="J169" s="36">
        <v>17295.100000000006</v>
      </c>
      <c r="K169" s="31">
        <v>17020</v>
      </c>
      <c r="L169" s="31">
        <v>16693.55</v>
      </c>
      <c r="M169" s="31">
        <v>0.12837000000000001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113.57</v>
      </c>
      <c r="D170" s="36">
        <v>113.73</v>
      </c>
      <c r="E170" s="36">
        <v>112.36000000000001</v>
      </c>
      <c r="F170" s="36">
        <v>111.15</v>
      </c>
      <c r="G170" s="36">
        <v>109.78000000000002</v>
      </c>
      <c r="H170" s="36">
        <v>114.94000000000001</v>
      </c>
      <c r="I170" s="36">
        <v>116.30999999999999</v>
      </c>
      <c r="J170" s="36">
        <v>117.52000000000001</v>
      </c>
      <c r="K170" s="31">
        <v>115.1</v>
      </c>
      <c r="L170" s="31">
        <v>112.52</v>
      </c>
      <c r="M170" s="31">
        <v>204.42740000000001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563.70000000000005</v>
      </c>
      <c r="D171" s="36">
        <v>565.54999999999995</v>
      </c>
      <c r="E171" s="36">
        <v>558.19999999999993</v>
      </c>
      <c r="F171" s="36">
        <v>552.69999999999993</v>
      </c>
      <c r="G171" s="36">
        <v>545.34999999999991</v>
      </c>
      <c r="H171" s="36">
        <v>571.04999999999995</v>
      </c>
      <c r="I171" s="36">
        <v>578.39999999999986</v>
      </c>
      <c r="J171" s="36">
        <v>583.9</v>
      </c>
      <c r="K171" s="31">
        <v>572.9</v>
      </c>
      <c r="L171" s="31">
        <v>560.04999999999995</v>
      </c>
      <c r="M171" s="31">
        <v>44.682299999999998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554.1</v>
      </c>
      <c r="D172" s="36">
        <v>559.75</v>
      </c>
      <c r="E172" s="36">
        <v>544.5</v>
      </c>
      <c r="F172" s="36">
        <v>534.9</v>
      </c>
      <c r="G172" s="36">
        <v>519.65</v>
      </c>
      <c r="H172" s="36">
        <v>569.35</v>
      </c>
      <c r="I172" s="36">
        <v>584.6</v>
      </c>
      <c r="J172" s="36">
        <v>594.20000000000005</v>
      </c>
      <c r="K172" s="31">
        <v>575</v>
      </c>
      <c r="L172" s="31">
        <v>550.15</v>
      </c>
      <c r="M172" s="31">
        <v>191.22889000000001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2923.7</v>
      </c>
      <c r="D173" s="36">
        <v>2925.0333333333333</v>
      </c>
      <c r="E173" s="36">
        <v>2906.0666666666666</v>
      </c>
      <c r="F173" s="36">
        <v>2888.4333333333334</v>
      </c>
      <c r="G173" s="36">
        <v>2869.4666666666667</v>
      </c>
      <c r="H173" s="36">
        <v>2942.6666666666665</v>
      </c>
      <c r="I173" s="36">
        <v>2961.6333333333328</v>
      </c>
      <c r="J173" s="36">
        <v>2979.2666666666664</v>
      </c>
      <c r="K173" s="31">
        <v>2944</v>
      </c>
      <c r="L173" s="31">
        <v>2907.4</v>
      </c>
      <c r="M173" s="31">
        <v>31.337330000000001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689.65</v>
      </c>
      <c r="D174" s="36">
        <v>691.51666666666677</v>
      </c>
      <c r="E174" s="36">
        <v>687.13333333333355</v>
      </c>
      <c r="F174" s="36">
        <v>684.61666666666679</v>
      </c>
      <c r="G174" s="36">
        <v>680.23333333333358</v>
      </c>
      <c r="H174" s="36">
        <v>694.03333333333353</v>
      </c>
      <c r="I174" s="36">
        <v>698.41666666666674</v>
      </c>
      <c r="J174" s="36">
        <v>700.93333333333351</v>
      </c>
      <c r="K174" s="31">
        <v>695.9</v>
      </c>
      <c r="L174" s="31">
        <v>689</v>
      </c>
      <c r="M174" s="31">
        <v>5.6418200000000001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1692.1</v>
      </c>
      <c r="D175" s="36">
        <v>1690.8166666666666</v>
      </c>
      <c r="E175" s="36">
        <v>1674.2833333333333</v>
      </c>
      <c r="F175" s="36">
        <v>1656.4666666666667</v>
      </c>
      <c r="G175" s="36">
        <v>1639.9333333333334</v>
      </c>
      <c r="H175" s="36">
        <v>1708.6333333333332</v>
      </c>
      <c r="I175" s="36">
        <v>1725.1666666666665</v>
      </c>
      <c r="J175" s="36">
        <v>1742.9833333333331</v>
      </c>
      <c r="K175" s="31">
        <v>1707.35</v>
      </c>
      <c r="L175" s="31">
        <v>1673</v>
      </c>
      <c r="M175" s="31">
        <v>5.5747299999999997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2491.75</v>
      </c>
      <c r="D176" s="36">
        <v>2487.2833333333333</v>
      </c>
      <c r="E176" s="36">
        <v>2449.5166666666664</v>
      </c>
      <c r="F176" s="36">
        <v>2407.2833333333333</v>
      </c>
      <c r="G176" s="36">
        <v>2369.5166666666664</v>
      </c>
      <c r="H176" s="36">
        <v>2529.5166666666664</v>
      </c>
      <c r="I176" s="36">
        <v>2567.2833333333338</v>
      </c>
      <c r="J176" s="36">
        <v>2609.5166666666664</v>
      </c>
      <c r="K176" s="31">
        <v>2525.0500000000002</v>
      </c>
      <c r="L176" s="31">
        <v>2445.0500000000002</v>
      </c>
      <c r="M176" s="31">
        <v>2.6149200000000001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184.57</v>
      </c>
      <c r="D177" s="36">
        <v>185.50333333333333</v>
      </c>
      <c r="E177" s="36">
        <v>182.21666666666667</v>
      </c>
      <c r="F177" s="36">
        <v>179.86333333333334</v>
      </c>
      <c r="G177" s="36">
        <v>176.57666666666668</v>
      </c>
      <c r="H177" s="36">
        <v>187.85666666666665</v>
      </c>
      <c r="I177" s="36">
        <v>191.14333333333329</v>
      </c>
      <c r="J177" s="36">
        <v>193.49666666666664</v>
      </c>
      <c r="K177" s="31">
        <v>188.79</v>
      </c>
      <c r="L177" s="31">
        <v>183.15</v>
      </c>
      <c r="M177" s="31">
        <v>327.51332000000002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24338.95</v>
      </c>
      <c r="D178" s="36">
        <v>24271.666666666668</v>
      </c>
      <c r="E178" s="36">
        <v>24078.383333333335</v>
      </c>
      <c r="F178" s="36">
        <v>23817.816666666666</v>
      </c>
      <c r="G178" s="36">
        <v>23624.533333333333</v>
      </c>
      <c r="H178" s="36">
        <v>24532.233333333337</v>
      </c>
      <c r="I178" s="36">
        <v>24725.51666666667</v>
      </c>
      <c r="J178" s="36">
        <v>24986.083333333339</v>
      </c>
      <c r="K178" s="31">
        <v>24464.95</v>
      </c>
      <c r="L178" s="31">
        <v>24011.1</v>
      </c>
      <c r="M178" s="31">
        <v>0.51637999999999995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2895.1</v>
      </c>
      <c r="D179" s="36">
        <v>2891.9</v>
      </c>
      <c r="E179" s="36">
        <v>2867.2000000000003</v>
      </c>
      <c r="F179" s="36">
        <v>2839.3</v>
      </c>
      <c r="G179" s="36">
        <v>2814.6000000000004</v>
      </c>
      <c r="H179" s="36">
        <v>2919.8</v>
      </c>
      <c r="I179" s="36">
        <v>2944.5</v>
      </c>
      <c r="J179" s="36">
        <v>2972.4</v>
      </c>
      <c r="K179" s="31">
        <v>2916.6</v>
      </c>
      <c r="L179" s="31">
        <v>2864</v>
      </c>
      <c r="M179" s="31">
        <v>7.2522500000000001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7040.05</v>
      </c>
      <c r="D180" s="36">
        <v>6980.05</v>
      </c>
      <c r="E180" s="36">
        <v>6897.5</v>
      </c>
      <c r="F180" s="36">
        <v>6754.95</v>
      </c>
      <c r="G180" s="36">
        <v>6672.4</v>
      </c>
      <c r="H180" s="36">
        <v>7122.6</v>
      </c>
      <c r="I180" s="36">
        <v>7205.1500000000015</v>
      </c>
      <c r="J180" s="36">
        <v>7347.7000000000007</v>
      </c>
      <c r="K180" s="31">
        <v>7062.6</v>
      </c>
      <c r="L180" s="31">
        <v>6837.5</v>
      </c>
      <c r="M180" s="31">
        <v>3.3703500000000002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652.35</v>
      </c>
      <c r="D181" s="36">
        <v>654.61666666666667</v>
      </c>
      <c r="E181" s="36">
        <v>641.48333333333335</v>
      </c>
      <c r="F181" s="36">
        <v>630.61666666666667</v>
      </c>
      <c r="G181" s="36">
        <v>617.48333333333335</v>
      </c>
      <c r="H181" s="36">
        <v>665.48333333333335</v>
      </c>
      <c r="I181" s="36">
        <v>678.61666666666679</v>
      </c>
      <c r="J181" s="36">
        <v>689.48333333333335</v>
      </c>
      <c r="K181" s="31">
        <v>667.75</v>
      </c>
      <c r="L181" s="31">
        <v>643.75</v>
      </c>
      <c r="M181" s="31">
        <v>18.168959999999998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803</v>
      </c>
      <c r="D182" s="36">
        <v>804.18333333333339</v>
      </c>
      <c r="E182" s="36">
        <v>799.21666666666681</v>
      </c>
      <c r="F182" s="36">
        <v>795.43333333333339</v>
      </c>
      <c r="G182" s="36">
        <v>790.46666666666681</v>
      </c>
      <c r="H182" s="36">
        <v>807.96666666666681</v>
      </c>
      <c r="I182" s="36">
        <v>812.93333333333351</v>
      </c>
      <c r="J182" s="36">
        <v>816.71666666666681</v>
      </c>
      <c r="K182" s="31">
        <v>809.15</v>
      </c>
      <c r="L182" s="31">
        <v>800.4</v>
      </c>
      <c r="M182" s="31">
        <v>117.88665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125.23</v>
      </c>
      <c r="D183" s="36">
        <v>126.57666666666667</v>
      </c>
      <c r="E183" s="36">
        <v>123.65333333333334</v>
      </c>
      <c r="F183" s="36">
        <v>122.07666666666667</v>
      </c>
      <c r="G183" s="36">
        <v>119.15333333333334</v>
      </c>
      <c r="H183" s="36">
        <v>128.15333333333334</v>
      </c>
      <c r="I183" s="36">
        <v>131.07666666666665</v>
      </c>
      <c r="J183" s="36">
        <v>132.65333333333334</v>
      </c>
      <c r="K183" s="31">
        <v>129.5</v>
      </c>
      <c r="L183" s="31">
        <v>125</v>
      </c>
      <c r="M183" s="31">
        <v>222.21242000000001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1741.65</v>
      </c>
      <c r="D184" s="36">
        <v>1742.4166666666667</v>
      </c>
      <c r="E184" s="36">
        <v>1731.8333333333335</v>
      </c>
      <c r="F184" s="36">
        <v>1722.0166666666667</v>
      </c>
      <c r="G184" s="36">
        <v>1711.4333333333334</v>
      </c>
      <c r="H184" s="36">
        <v>1752.2333333333336</v>
      </c>
      <c r="I184" s="36">
        <v>1762.8166666666671</v>
      </c>
      <c r="J184" s="36">
        <v>1772.6333333333337</v>
      </c>
      <c r="K184" s="31">
        <v>1753</v>
      </c>
      <c r="L184" s="31">
        <v>1732.6</v>
      </c>
      <c r="M184" s="31">
        <v>22.072500000000002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813.1</v>
      </c>
      <c r="D185" s="36">
        <v>813.61666666666667</v>
      </c>
      <c r="E185" s="36">
        <v>801.63333333333333</v>
      </c>
      <c r="F185" s="36">
        <v>790.16666666666663</v>
      </c>
      <c r="G185" s="36">
        <v>778.18333333333328</v>
      </c>
      <c r="H185" s="36">
        <v>825.08333333333337</v>
      </c>
      <c r="I185" s="36">
        <v>837.06666666666672</v>
      </c>
      <c r="J185" s="36">
        <v>848.53333333333342</v>
      </c>
      <c r="K185" s="31">
        <v>825.6</v>
      </c>
      <c r="L185" s="31">
        <v>802.15</v>
      </c>
      <c r="M185" s="31">
        <v>8.7222799999999996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815.75</v>
      </c>
      <c r="D186" s="36">
        <v>816.16666666666663</v>
      </c>
      <c r="E186" s="36">
        <v>806.13333333333321</v>
      </c>
      <c r="F186" s="36">
        <v>796.51666666666654</v>
      </c>
      <c r="G186" s="36">
        <v>786.48333333333312</v>
      </c>
      <c r="H186" s="36">
        <v>825.7833333333333</v>
      </c>
      <c r="I186" s="36">
        <v>835.81666666666683</v>
      </c>
      <c r="J186" s="36">
        <v>845.43333333333339</v>
      </c>
      <c r="K186" s="31">
        <v>826.2</v>
      </c>
      <c r="L186" s="31">
        <v>806.55</v>
      </c>
      <c r="M186" s="31">
        <v>7.0686600000000004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2605.5</v>
      </c>
      <c r="D187" s="36">
        <v>2617.7166666666667</v>
      </c>
      <c r="E187" s="36">
        <v>2582.2833333333333</v>
      </c>
      <c r="F187" s="36">
        <v>2559.0666666666666</v>
      </c>
      <c r="G187" s="36">
        <v>2523.6333333333332</v>
      </c>
      <c r="H187" s="36">
        <v>2640.9333333333334</v>
      </c>
      <c r="I187" s="36">
        <v>2676.3666666666668</v>
      </c>
      <c r="J187" s="36">
        <v>2699.5833333333335</v>
      </c>
      <c r="K187" s="31">
        <v>2653.15</v>
      </c>
      <c r="L187" s="31">
        <v>2594.5</v>
      </c>
      <c r="M187" s="31">
        <v>13.64898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1019.75</v>
      </c>
      <c r="D188" s="36">
        <v>1021.9166666666666</v>
      </c>
      <c r="E188" s="36">
        <v>1008.9333333333332</v>
      </c>
      <c r="F188" s="36">
        <v>998.11666666666656</v>
      </c>
      <c r="G188" s="36">
        <v>985.1333333333331</v>
      </c>
      <c r="H188" s="36">
        <v>1032.7333333333331</v>
      </c>
      <c r="I188" s="36">
        <v>1045.7166666666667</v>
      </c>
      <c r="J188" s="36">
        <v>1056.5333333333333</v>
      </c>
      <c r="K188" s="31">
        <v>1034.9000000000001</v>
      </c>
      <c r="L188" s="31">
        <v>1011.1</v>
      </c>
      <c r="M188" s="31">
        <v>9.17164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1833.35</v>
      </c>
      <c r="D189" s="36">
        <v>1835.4000000000003</v>
      </c>
      <c r="E189" s="36">
        <v>1812.8500000000006</v>
      </c>
      <c r="F189" s="36">
        <v>1792.3500000000004</v>
      </c>
      <c r="G189" s="36">
        <v>1769.8000000000006</v>
      </c>
      <c r="H189" s="36">
        <v>1855.9000000000005</v>
      </c>
      <c r="I189" s="36">
        <v>1878.4500000000003</v>
      </c>
      <c r="J189" s="36">
        <v>1898.9500000000005</v>
      </c>
      <c r="K189" s="31">
        <v>1857.95</v>
      </c>
      <c r="L189" s="31">
        <v>1814.9</v>
      </c>
      <c r="M189" s="31">
        <v>2.37215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4295.25</v>
      </c>
      <c r="D190" s="36">
        <v>4263.2</v>
      </c>
      <c r="E190" s="36">
        <v>4220.2</v>
      </c>
      <c r="F190" s="36">
        <v>4145.1499999999996</v>
      </c>
      <c r="G190" s="36">
        <v>4102.1499999999996</v>
      </c>
      <c r="H190" s="36">
        <v>4338.25</v>
      </c>
      <c r="I190" s="36">
        <v>4381.25</v>
      </c>
      <c r="J190" s="36">
        <v>4456.3</v>
      </c>
      <c r="K190" s="31">
        <v>4306.2</v>
      </c>
      <c r="L190" s="31">
        <v>4188.1499999999996</v>
      </c>
      <c r="M190" s="31">
        <v>32.265450000000001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1167.55</v>
      </c>
      <c r="D191" s="36">
        <v>1171.1166666666666</v>
      </c>
      <c r="E191" s="36">
        <v>1155.1333333333332</v>
      </c>
      <c r="F191" s="36">
        <v>1142.7166666666667</v>
      </c>
      <c r="G191" s="36">
        <v>1126.7333333333333</v>
      </c>
      <c r="H191" s="36">
        <v>1183.5333333333331</v>
      </c>
      <c r="I191" s="36">
        <v>1199.5166666666662</v>
      </c>
      <c r="J191" s="36">
        <v>1211.9333333333329</v>
      </c>
      <c r="K191" s="31">
        <v>1187.0999999999999</v>
      </c>
      <c r="L191" s="31">
        <v>1158.7</v>
      </c>
      <c r="M191" s="31">
        <v>9.9110800000000001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6827.75</v>
      </c>
      <c r="D192" s="36">
        <v>6799.583333333333</v>
      </c>
      <c r="E192" s="36">
        <v>6759.1666666666661</v>
      </c>
      <c r="F192" s="36">
        <v>6690.583333333333</v>
      </c>
      <c r="G192" s="36">
        <v>6650.1666666666661</v>
      </c>
      <c r="H192" s="36">
        <v>6868.1666666666661</v>
      </c>
      <c r="I192" s="36">
        <v>6908.5833333333321</v>
      </c>
      <c r="J192" s="36">
        <v>6977.1666666666661</v>
      </c>
      <c r="K192" s="31">
        <v>6840</v>
      </c>
      <c r="L192" s="31">
        <v>6731</v>
      </c>
      <c r="M192" s="31">
        <v>0.51720999999999995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725.5</v>
      </c>
      <c r="D193" s="36">
        <v>724.5</v>
      </c>
      <c r="E193" s="36">
        <v>718.05</v>
      </c>
      <c r="F193" s="36">
        <v>710.59999999999991</v>
      </c>
      <c r="G193" s="36">
        <v>704.14999999999986</v>
      </c>
      <c r="H193" s="36">
        <v>731.95</v>
      </c>
      <c r="I193" s="36">
        <v>738.40000000000009</v>
      </c>
      <c r="J193" s="36">
        <v>745.85000000000014</v>
      </c>
      <c r="K193" s="31">
        <v>730.95</v>
      </c>
      <c r="L193" s="31">
        <v>717.05</v>
      </c>
      <c r="M193" s="31">
        <v>25.28453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1062.3499999999999</v>
      </c>
      <c r="D194" s="36">
        <v>1058.8</v>
      </c>
      <c r="E194" s="36">
        <v>1050.55</v>
      </c>
      <c r="F194" s="36">
        <v>1038.75</v>
      </c>
      <c r="G194" s="36">
        <v>1030.5</v>
      </c>
      <c r="H194" s="36">
        <v>1070.5999999999999</v>
      </c>
      <c r="I194" s="36">
        <v>1078.8499999999999</v>
      </c>
      <c r="J194" s="36">
        <v>1090.6499999999999</v>
      </c>
      <c r="K194" s="31">
        <v>1067.05</v>
      </c>
      <c r="L194" s="31">
        <v>1047</v>
      </c>
      <c r="M194" s="31">
        <v>82.118300000000005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405.45</v>
      </c>
      <c r="D195" s="36">
        <v>407.14999999999992</v>
      </c>
      <c r="E195" s="36">
        <v>401.39999999999986</v>
      </c>
      <c r="F195" s="36">
        <v>397.34999999999997</v>
      </c>
      <c r="G195" s="36">
        <v>391.59999999999991</v>
      </c>
      <c r="H195" s="36">
        <v>411.19999999999982</v>
      </c>
      <c r="I195" s="36">
        <v>416.94999999999993</v>
      </c>
      <c r="J195" s="36">
        <v>420.99999999999977</v>
      </c>
      <c r="K195" s="31">
        <v>412.9</v>
      </c>
      <c r="L195" s="31">
        <v>403.1</v>
      </c>
      <c r="M195" s="31">
        <v>116.72941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146.16999999999999</v>
      </c>
      <c r="D196" s="36">
        <v>146.13999999999999</v>
      </c>
      <c r="E196" s="36">
        <v>142.37999999999997</v>
      </c>
      <c r="F196" s="36">
        <v>138.58999999999997</v>
      </c>
      <c r="G196" s="36">
        <v>134.82999999999996</v>
      </c>
      <c r="H196" s="36">
        <v>149.92999999999998</v>
      </c>
      <c r="I196" s="36">
        <v>153.68999999999997</v>
      </c>
      <c r="J196" s="36">
        <v>157.47999999999999</v>
      </c>
      <c r="K196" s="31">
        <v>149.9</v>
      </c>
      <c r="L196" s="31">
        <v>142.35</v>
      </c>
      <c r="M196" s="31">
        <v>979.11180000000002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1524.4</v>
      </c>
      <c r="D197" s="36">
        <v>1519.6166666666668</v>
      </c>
      <c r="E197" s="36">
        <v>1509.7833333333335</v>
      </c>
      <c r="F197" s="36">
        <v>1495.1666666666667</v>
      </c>
      <c r="G197" s="36">
        <v>1485.3333333333335</v>
      </c>
      <c r="H197" s="36">
        <v>1534.2333333333336</v>
      </c>
      <c r="I197" s="36">
        <v>1544.0666666666666</v>
      </c>
      <c r="J197" s="36">
        <v>1558.6833333333336</v>
      </c>
      <c r="K197" s="31">
        <v>1529.45</v>
      </c>
      <c r="L197" s="31">
        <v>1505</v>
      </c>
      <c r="M197" s="31">
        <v>28.337900000000001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784.05</v>
      </c>
      <c r="D198" s="36">
        <v>784.85</v>
      </c>
      <c r="E198" s="36">
        <v>777</v>
      </c>
      <c r="F198" s="36">
        <v>769.94999999999993</v>
      </c>
      <c r="G198" s="36">
        <v>762.09999999999991</v>
      </c>
      <c r="H198" s="36">
        <v>791.90000000000009</v>
      </c>
      <c r="I198" s="36">
        <v>799.75000000000023</v>
      </c>
      <c r="J198" s="36">
        <v>806.80000000000018</v>
      </c>
      <c r="K198" s="31">
        <v>792.7</v>
      </c>
      <c r="L198" s="31">
        <v>777.8</v>
      </c>
      <c r="M198" s="31">
        <v>2.10704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3402.15</v>
      </c>
      <c r="D199" s="36">
        <v>3391.7333333333336</v>
      </c>
      <c r="E199" s="36">
        <v>3367.2666666666673</v>
      </c>
      <c r="F199" s="36">
        <v>3332.3833333333337</v>
      </c>
      <c r="G199" s="36">
        <v>3307.9166666666674</v>
      </c>
      <c r="H199" s="36">
        <v>3426.6166666666672</v>
      </c>
      <c r="I199" s="36">
        <v>3451.0833333333335</v>
      </c>
      <c r="J199" s="36">
        <v>3485.9666666666672</v>
      </c>
      <c r="K199" s="31">
        <v>3416.2</v>
      </c>
      <c r="L199" s="31">
        <v>3356.85</v>
      </c>
      <c r="M199" s="31">
        <v>9.9780300000000004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3348.75</v>
      </c>
      <c r="D200" s="36">
        <v>3330.8833333333332</v>
      </c>
      <c r="E200" s="36">
        <v>3278.7666666666664</v>
      </c>
      <c r="F200" s="36">
        <v>3208.7833333333333</v>
      </c>
      <c r="G200" s="36">
        <v>3156.6666666666665</v>
      </c>
      <c r="H200" s="36">
        <v>3400.8666666666663</v>
      </c>
      <c r="I200" s="36">
        <v>3452.9833333333331</v>
      </c>
      <c r="J200" s="36">
        <v>3522.9666666666662</v>
      </c>
      <c r="K200" s="31">
        <v>3383</v>
      </c>
      <c r="L200" s="31">
        <v>3260.9</v>
      </c>
      <c r="M200" s="31">
        <v>4.47194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1678.6</v>
      </c>
      <c r="D201" s="36">
        <v>1691.7666666666667</v>
      </c>
      <c r="E201" s="36">
        <v>1660.8333333333333</v>
      </c>
      <c r="F201" s="36">
        <v>1643.0666666666666</v>
      </c>
      <c r="G201" s="36">
        <v>1612.1333333333332</v>
      </c>
      <c r="H201" s="36">
        <v>1709.5333333333333</v>
      </c>
      <c r="I201" s="36">
        <v>1740.4666666666667</v>
      </c>
      <c r="J201" s="36">
        <v>1758.2333333333333</v>
      </c>
      <c r="K201" s="31">
        <v>1722.7</v>
      </c>
      <c r="L201" s="31">
        <v>1674</v>
      </c>
      <c r="M201" s="31">
        <v>3.0726399999999998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6438.35</v>
      </c>
      <c r="D202" s="36">
        <v>6393.8166666666666</v>
      </c>
      <c r="E202" s="36">
        <v>6335.6333333333332</v>
      </c>
      <c r="F202" s="36">
        <v>6232.916666666667</v>
      </c>
      <c r="G202" s="36">
        <v>6174.7333333333336</v>
      </c>
      <c r="H202" s="36">
        <v>6496.5333333333328</v>
      </c>
      <c r="I202" s="36">
        <v>6554.7166666666653</v>
      </c>
      <c r="J202" s="36">
        <v>6657.4333333333325</v>
      </c>
      <c r="K202" s="31">
        <v>6452</v>
      </c>
      <c r="L202" s="31">
        <v>6291.1</v>
      </c>
      <c r="M202" s="31">
        <v>8.8557199999999998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3923.55</v>
      </c>
      <c r="D203" s="36">
        <v>3939.4333333333329</v>
      </c>
      <c r="E203" s="36">
        <v>3884.1166666666659</v>
      </c>
      <c r="F203" s="36">
        <v>3844.6833333333329</v>
      </c>
      <c r="G203" s="36">
        <v>3789.3666666666659</v>
      </c>
      <c r="H203" s="36">
        <v>3978.8666666666659</v>
      </c>
      <c r="I203" s="36">
        <v>4034.1833333333325</v>
      </c>
      <c r="J203" s="36">
        <v>4073.6166666666659</v>
      </c>
      <c r="K203" s="31">
        <v>3994.75</v>
      </c>
      <c r="L203" s="31">
        <v>3900</v>
      </c>
      <c r="M203" s="31">
        <v>1.1438699999999999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542.85</v>
      </c>
      <c r="D204" s="36">
        <v>545.7166666666667</v>
      </c>
      <c r="E204" s="36">
        <v>537.53333333333342</v>
      </c>
      <c r="F204" s="36">
        <v>532.2166666666667</v>
      </c>
      <c r="G204" s="36">
        <v>524.03333333333342</v>
      </c>
      <c r="H204" s="36">
        <v>551.03333333333342</v>
      </c>
      <c r="I204" s="36">
        <v>559.21666666666681</v>
      </c>
      <c r="J204" s="36">
        <v>564.53333333333342</v>
      </c>
      <c r="K204" s="31">
        <v>553.9</v>
      </c>
      <c r="L204" s="31">
        <v>540.4</v>
      </c>
      <c r="M204" s="31">
        <v>10.6685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11002.6</v>
      </c>
      <c r="D205" s="36">
        <v>11055.233333333332</v>
      </c>
      <c r="E205" s="36">
        <v>10910.466666666664</v>
      </c>
      <c r="F205" s="36">
        <v>10818.333333333332</v>
      </c>
      <c r="G205" s="36">
        <v>10673.566666666664</v>
      </c>
      <c r="H205" s="36">
        <v>11147.366666666663</v>
      </c>
      <c r="I205" s="36">
        <v>11292.13333333333</v>
      </c>
      <c r="J205" s="36">
        <v>11384.266666666663</v>
      </c>
      <c r="K205" s="31">
        <v>11200</v>
      </c>
      <c r="L205" s="31">
        <v>10963.1</v>
      </c>
      <c r="M205" s="31">
        <v>4.0467300000000002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116.7</v>
      </c>
      <c r="D206" s="36">
        <v>117.64</v>
      </c>
      <c r="E206" s="36">
        <v>115.36</v>
      </c>
      <c r="F206" s="36">
        <v>114.02</v>
      </c>
      <c r="G206" s="36">
        <v>111.74</v>
      </c>
      <c r="H206" s="36">
        <v>118.98</v>
      </c>
      <c r="I206" s="36">
        <v>121.26</v>
      </c>
      <c r="J206" s="36">
        <v>122.60000000000001</v>
      </c>
      <c r="K206" s="31">
        <v>119.92</v>
      </c>
      <c r="L206" s="31">
        <v>116.3</v>
      </c>
      <c r="M206" s="31">
        <v>147.50576000000001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1891.5</v>
      </c>
      <c r="D207" s="36">
        <v>1899.5833333333333</v>
      </c>
      <c r="E207" s="36">
        <v>1879.9166666666665</v>
      </c>
      <c r="F207" s="36">
        <v>1868.3333333333333</v>
      </c>
      <c r="G207" s="36">
        <v>1848.6666666666665</v>
      </c>
      <c r="H207" s="36">
        <v>1911.1666666666665</v>
      </c>
      <c r="I207" s="36">
        <v>1930.833333333333</v>
      </c>
      <c r="J207" s="36">
        <v>1942.4166666666665</v>
      </c>
      <c r="K207" s="31">
        <v>1919.25</v>
      </c>
      <c r="L207" s="31">
        <v>1888</v>
      </c>
      <c r="M207" s="31">
        <v>1.17154</v>
      </c>
      <c r="N207" s="1"/>
      <c r="O207" s="1"/>
    </row>
    <row r="208" spans="1:15" ht="12.75" customHeight="1">
      <c r="A208" s="51">
        <v>203</v>
      </c>
      <c r="B208" s="53" t="s">
        <v>883</v>
      </c>
      <c r="C208" s="31">
        <v>1404.55</v>
      </c>
      <c r="D208" s="36">
        <v>1401.2333333333333</v>
      </c>
      <c r="E208" s="36">
        <v>1394.5166666666667</v>
      </c>
      <c r="F208" s="36">
        <v>1384.4833333333333</v>
      </c>
      <c r="G208" s="36">
        <v>1377.7666666666667</v>
      </c>
      <c r="H208" s="36">
        <v>1411.2666666666667</v>
      </c>
      <c r="I208" s="36">
        <v>1417.9833333333333</v>
      </c>
      <c r="J208" s="36">
        <v>1428.0166666666667</v>
      </c>
      <c r="K208" s="31">
        <v>1407.95</v>
      </c>
      <c r="L208" s="31">
        <v>1391.2</v>
      </c>
      <c r="M208" s="31">
        <v>3.6353599999999999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1462.1</v>
      </c>
      <c r="D209" s="36">
        <v>1469.05</v>
      </c>
      <c r="E209" s="36">
        <v>1450.1</v>
      </c>
      <c r="F209" s="36">
        <v>1438.1</v>
      </c>
      <c r="G209" s="36">
        <v>1419.1499999999999</v>
      </c>
      <c r="H209" s="36">
        <v>1481.05</v>
      </c>
      <c r="I209" s="36">
        <v>1500.0000000000002</v>
      </c>
      <c r="J209" s="36">
        <v>1512</v>
      </c>
      <c r="K209" s="31">
        <v>1488</v>
      </c>
      <c r="L209" s="31">
        <v>1457.05</v>
      </c>
      <c r="M209" s="31">
        <v>16.573080000000001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420.2</v>
      </c>
      <c r="D210" s="36">
        <v>417.9666666666667</v>
      </c>
      <c r="E210" s="36">
        <v>407.43333333333339</v>
      </c>
      <c r="F210" s="36">
        <v>394.66666666666669</v>
      </c>
      <c r="G210" s="36">
        <v>384.13333333333338</v>
      </c>
      <c r="H210" s="36">
        <v>430.73333333333341</v>
      </c>
      <c r="I210" s="36">
        <v>441.26666666666671</v>
      </c>
      <c r="J210" s="36">
        <v>454.03333333333342</v>
      </c>
      <c r="K210" s="31">
        <v>428.5</v>
      </c>
      <c r="L210" s="31">
        <v>405.2</v>
      </c>
      <c r="M210" s="31">
        <v>189.14429000000001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15.79</v>
      </c>
      <c r="D211" s="36">
        <v>15.763333333333334</v>
      </c>
      <c r="E211" s="36">
        <v>15.506666666666668</v>
      </c>
      <c r="F211" s="36">
        <v>15.223333333333334</v>
      </c>
      <c r="G211" s="36">
        <v>14.966666666666669</v>
      </c>
      <c r="H211" s="36">
        <v>16.046666666666667</v>
      </c>
      <c r="I211" s="36">
        <v>16.303333333333331</v>
      </c>
      <c r="J211" s="36">
        <v>16.586666666666666</v>
      </c>
      <c r="K211" s="31">
        <v>16.02</v>
      </c>
      <c r="L211" s="31">
        <v>15.48</v>
      </c>
      <c r="M211" s="31">
        <v>3920.47253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1550.3</v>
      </c>
      <c r="D212" s="36">
        <v>1559.0333333333331</v>
      </c>
      <c r="E212" s="36">
        <v>1537.7166666666662</v>
      </c>
      <c r="F212" s="36">
        <v>1525.1333333333332</v>
      </c>
      <c r="G212" s="36">
        <v>1503.8166666666664</v>
      </c>
      <c r="H212" s="36">
        <v>1571.6166666666661</v>
      </c>
      <c r="I212" s="36">
        <v>1592.9333333333332</v>
      </c>
      <c r="J212" s="36">
        <v>1605.516666666666</v>
      </c>
      <c r="K212" s="31">
        <v>1580.35</v>
      </c>
      <c r="L212" s="31">
        <v>1546.45</v>
      </c>
      <c r="M212" s="31">
        <v>14.40494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495.15</v>
      </c>
      <c r="D213" s="36">
        <v>494.15000000000003</v>
      </c>
      <c r="E213" s="36">
        <v>491.45000000000005</v>
      </c>
      <c r="F213" s="36">
        <v>487.75</v>
      </c>
      <c r="G213" s="36">
        <v>485.05</v>
      </c>
      <c r="H213" s="36">
        <v>497.85000000000008</v>
      </c>
      <c r="I213" s="36">
        <v>500.55</v>
      </c>
      <c r="J213" s="36">
        <v>504.25000000000011</v>
      </c>
      <c r="K213" s="31">
        <v>496.85</v>
      </c>
      <c r="L213" s="31">
        <v>490.45</v>
      </c>
      <c r="M213" s="31">
        <v>55.608780000000003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23.99</v>
      </c>
      <c r="D214" s="36">
        <v>24.05</v>
      </c>
      <c r="E214" s="36">
        <v>23.76</v>
      </c>
      <c r="F214" s="36">
        <v>23.53</v>
      </c>
      <c r="G214" s="36">
        <v>23.240000000000002</v>
      </c>
      <c r="H214" s="36">
        <v>24.28</v>
      </c>
      <c r="I214" s="36">
        <v>24.57</v>
      </c>
      <c r="J214" s="36">
        <v>24.8</v>
      </c>
      <c r="K214" s="31">
        <v>24.34</v>
      </c>
      <c r="L214" s="31">
        <v>23.82</v>
      </c>
      <c r="M214" s="31">
        <v>1052.14714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133.91</v>
      </c>
      <c r="D215" s="36">
        <v>134.66</v>
      </c>
      <c r="E215" s="36">
        <v>132.66</v>
      </c>
      <c r="F215" s="36">
        <v>131.41</v>
      </c>
      <c r="G215" s="36">
        <v>129.41</v>
      </c>
      <c r="H215" s="36">
        <v>135.91</v>
      </c>
      <c r="I215" s="36">
        <v>137.91</v>
      </c>
      <c r="J215" s="36">
        <v>139.16</v>
      </c>
      <c r="K215" s="31">
        <v>136.66</v>
      </c>
      <c r="L215" s="31">
        <v>133.41</v>
      </c>
      <c r="M215" s="31">
        <v>47.816499999999998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260.14</v>
      </c>
      <c r="D216" s="36">
        <v>260.04666666666668</v>
      </c>
      <c r="E216" s="36">
        <v>255.59333333333336</v>
      </c>
      <c r="F216" s="36">
        <v>251.04666666666668</v>
      </c>
      <c r="G216" s="36">
        <v>246.59333333333336</v>
      </c>
      <c r="H216" s="36">
        <v>264.59333333333336</v>
      </c>
      <c r="I216" s="36">
        <v>269.04666666666662</v>
      </c>
      <c r="J216" s="36">
        <v>273.59333333333336</v>
      </c>
      <c r="K216" s="31">
        <v>264.5</v>
      </c>
      <c r="L216" s="31">
        <v>255.5</v>
      </c>
      <c r="M216" s="31">
        <v>417.35068000000001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1170.5</v>
      </c>
      <c r="D217" s="36">
        <v>1172.3666666666668</v>
      </c>
      <c r="E217" s="36">
        <v>1155.3333333333335</v>
      </c>
      <c r="F217" s="36">
        <v>1140.1666666666667</v>
      </c>
      <c r="G217" s="36">
        <v>1123.1333333333334</v>
      </c>
      <c r="H217" s="36">
        <v>1187.5333333333335</v>
      </c>
      <c r="I217" s="36">
        <v>1204.5666666666668</v>
      </c>
      <c r="J217" s="36">
        <v>1219.7333333333336</v>
      </c>
      <c r="K217" s="31">
        <v>1189.4000000000001</v>
      </c>
      <c r="L217" s="31">
        <v>1157.2</v>
      </c>
      <c r="M217" s="31">
        <v>32.299959999999999</v>
      </c>
      <c r="N217" s="1"/>
      <c r="O217" s="1"/>
    </row>
    <row r="218" spans="1:15" ht="12.75" customHeight="1">
      <c r="A218" s="54"/>
      <c r="B218" s="193"/>
      <c r="C218" s="275"/>
      <c r="D218" s="275"/>
      <c r="E218" s="275"/>
      <c r="F218" s="275"/>
      <c r="G218" s="275"/>
      <c r="H218" s="275"/>
      <c r="I218" s="275"/>
      <c r="J218" s="275"/>
      <c r="K218" s="275"/>
      <c r="L218" s="276"/>
      <c r="M218" s="193"/>
      <c r="N218" s="193"/>
      <c r="O218" s="193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3"/>
      <c r="B1" s="33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45520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7" t="s">
        <v>16</v>
      </c>
      <c r="B9" s="329" t="s">
        <v>18</v>
      </c>
      <c r="C9" s="332" t="s">
        <v>20</v>
      </c>
      <c r="D9" s="332" t="s">
        <v>21</v>
      </c>
      <c r="E9" s="324" t="s">
        <v>22</v>
      </c>
      <c r="F9" s="325"/>
      <c r="G9" s="326"/>
      <c r="H9" s="324" t="s">
        <v>23</v>
      </c>
      <c r="I9" s="325"/>
      <c r="J9" s="326"/>
      <c r="K9" s="26"/>
      <c r="L9" s="27"/>
      <c r="M9" s="48"/>
      <c r="N9" s="1"/>
      <c r="O9" s="1"/>
    </row>
    <row r="10" spans="1:15" ht="42.75" customHeight="1">
      <c r="A10" s="328"/>
      <c r="B10" s="331"/>
      <c r="C10" s="331"/>
      <c r="D10" s="33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1026.8</v>
      </c>
      <c r="D11" s="36">
        <v>1020.5499999999998</v>
      </c>
      <c r="E11" s="36">
        <v>1006.2499999999998</v>
      </c>
      <c r="F11" s="36">
        <v>985.69999999999993</v>
      </c>
      <c r="G11" s="36">
        <v>971.39999999999986</v>
      </c>
      <c r="H11" s="36">
        <v>1041.0999999999997</v>
      </c>
      <c r="I11" s="36">
        <v>1055.3999999999996</v>
      </c>
      <c r="J11" s="36">
        <v>1075.9499999999996</v>
      </c>
      <c r="K11" s="31">
        <v>1034.8499999999999</v>
      </c>
      <c r="L11" s="31">
        <v>1000</v>
      </c>
      <c r="M11" s="31">
        <v>13.46223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36019.1</v>
      </c>
      <c r="D12" s="36">
        <v>36489.1</v>
      </c>
      <c r="E12" s="36">
        <v>35288.299999999996</v>
      </c>
      <c r="F12" s="36">
        <v>34557.5</v>
      </c>
      <c r="G12" s="36">
        <v>33356.699999999997</v>
      </c>
      <c r="H12" s="36">
        <v>37219.899999999994</v>
      </c>
      <c r="I12" s="36">
        <v>38420.699999999997</v>
      </c>
      <c r="J12" s="36">
        <v>39151.499999999993</v>
      </c>
      <c r="K12" s="31">
        <v>37689.9</v>
      </c>
      <c r="L12" s="31">
        <v>35758.300000000003</v>
      </c>
      <c r="M12" s="31">
        <v>5.3999999999999999E-2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7756.95</v>
      </c>
      <c r="D13" s="36">
        <v>7674.3166666666666</v>
      </c>
      <c r="E13" s="36">
        <v>7533.6333333333332</v>
      </c>
      <c r="F13" s="36">
        <v>7310.3166666666666</v>
      </c>
      <c r="G13" s="36">
        <v>7169.6333333333332</v>
      </c>
      <c r="H13" s="36">
        <v>7897.6333333333332</v>
      </c>
      <c r="I13" s="36">
        <v>8038.3166666666657</v>
      </c>
      <c r="J13" s="36">
        <v>8261.6333333333332</v>
      </c>
      <c r="K13" s="31">
        <v>7815</v>
      </c>
      <c r="L13" s="31">
        <v>7451</v>
      </c>
      <c r="M13" s="31">
        <v>5.0542899999999999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2281.9499999999998</v>
      </c>
      <c r="D14" s="36">
        <v>2290.5499999999997</v>
      </c>
      <c r="E14" s="36">
        <v>2259.0999999999995</v>
      </c>
      <c r="F14" s="36">
        <v>2236.2499999999995</v>
      </c>
      <c r="G14" s="36">
        <v>2204.7999999999993</v>
      </c>
      <c r="H14" s="36">
        <v>2313.3999999999996</v>
      </c>
      <c r="I14" s="36">
        <v>2344.8499999999995</v>
      </c>
      <c r="J14" s="36">
        <v>2367.6999999999998</v>
      </c>
      <c r="K14" s="31">
        <v>2322</v>
      </c>
      <c r="L14" s="31">
        <v>2267.6999999999998</v>
      </c>
      <c r="M14" s="31">
        <v>1.7949200000000001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4561.8500000000004</v>
      </c>
      <c r="D15" s="36">
        <v>4570.7833333333338</v>
      </c>
      <c r="E15" s="36">
        <v>4522.7166666666672</v>
      </c>
      <c r="F15" s="36">
        <v>4483.583333333333</v>
      </c>
      <c r="G15" s="36">
        <v>4435.5166666666664</v>
      </c>
      <c r="H15" s="36">
        <v>4609.9166666666679</v>
      </c>
      <c r="I15" s="36">
        <v>4657.9833333333354</v>
      </c>
      <c r="J15" s="36">
        <v>4697.1166666666686</v>
      </c>
      <c r="K15" s="31">
        <v>4618.8500000000004</v>
      </c>
      <c r="L15" s="31">
        <v>4531.6499999999996</v>
      </c>
      <c r="M15" s="31">
        <v>0.51500999999999997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1424.25</v>
      </c>
      <c r="D16" s="36">
        <v>1417.7666666666667</v>
      </c>
      <c r="E16" s="36">
        <v>1406.5333333333333</v>
      </c>
      <c r="F16" s="36">
        <v>1388.8166666666666</v>
      </c>
      <c r="G16" s="36">
        <v>1377.5833333333333</v>
      </c>
      <c r="H16" s="36">
        <v>1435.4833333333333</v>
      </c>
      <c r="I16" s="36">
        <v>1446.7166666666665</v>
      </c>
      <c r="J16" s="36">
        <v>1464.4333333333334</v>
      </c>
      <c r="K16" s="31">
        <v>1429</v>
      </c>
      <c r="L16" s="31">
        <v>1400.05</v>
      </c>
      <c r="M16" s="31">
        <v>4.0643200000000004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603.04999999999995</v>
      </c>
      <c r="D17" s="36">
        <v>606.38333333333333</v>
      </c>
      <c r="E17" s="36">
        <v>596.91666666666663</v>
      </c>
      <c r="F17" s="36">
        <v>590.7833333333333</v>
      </c>
      <c r="G17" s="36">
        <v>581.31666666666661</v>
      </c>
      <c r="H17" s="36">
        <v>612.51666666666665</v>
      </c>
      <c r="I17" s="36">
        <v>621.98333333333335</v>
      </c>
      <c r="J17" s="36">
        <v>628.11666666666667</v>
      </c>
      <c r="K17" s="31">
        <v>615.85</v>
      </c>
      <c r="L17" s="31">
        <v>600.25</v>
      </c>
      <c r="M17" s="31">
        <v>18.234760000000001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599</v>
      </c>
      <c r="D18" s="36">
        <v>605.85</v>
      </c>
      <c r="E18" s="36">
        <v>586.20000000000005</v>
      </c>
      <c r="F18" s="36">
        <v>573.4</v>
      </c>
      <c r="G18" s="36">
        <v>553.75</v>
      </c>
      <c r="H18" s="36">
        <v>618.65000000000009</v>
      </c>
      <c r="I18" s="36">
        <v>638.29999999999995</v>
      </c>
      <c r="J18" s="36">
        <v>651.10000000000014</v>
      </c>
      <c r="K18" s="31">
        <v>625.5</v>
      </c>
      <c r="L18" s="31">
        <v>593.04999999999995</v>
      </c>
      <c r="M18" s="31">
        <v>92.035730000000001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1675.55</v>
      </c>
      <c r="D19" s="36">
        <v>1688.5</v>
      </c>
      <c r="E19" s="36">
        <v>1652.05</v>
      </c>
      <c r="F19" s="36">
        <v>1628.55</v>
      </c>
      <c r="G19" s="36">
        <v>1592.1</v>
      </c>
      <c r="H19" s="36">
        <v>1712</v>
      </c>
      <c r="I19" s="36">
        <v>1748.4499999999998</v>
      </c>
      <c r="J19" s="36">
        <v>1771.95</v>
      </c>
      <c r="K19" s="31">
        <v>1724.95</v>
      </c>
      <c r="L19" s="31">
        <v>1665</v>
      </c>
      <c r="M19" s="31">
        <v>1.4166700000000001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27053.95</v>
      </c>
      <c r="D20" s="36">
        <v>27155.983333333334</v>
      </c>
      <c r="E20" s="36">
        <v>26867.966666666667</v>
      </c>
      <c r="F20" s="36">
        <v>26681.983333333334</v>
      </c>
      <c r="G20" s="36">
        <v>26393.966666666667</v>
      </c>
      <c r="H20" s="36">
        <v>27341.966666666667</v>
      </c>
      <c r="I20" s="36">
        <v>27629.983333333337</v>
      </c>
      <c r="J20" s="36">
        <v>27815.966666666667</v>
      </c>
      <c r="K20" s="31">
        <v>27444</v>
      </c>
      <c r="L20" s="31">
        <v>26970</v>
      </c>
      <c r="M20" s="31">
        <v>8.1290000000000001E-2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1233.8</v>
      </c>
      <c r="D21" s="36">
        <v>1247.0333333333335</v>
      </c>
      <c r="E21" s="36">
        <v>1214.3166666666671</v>
      </c>
      <c r="F21" s="36">
        <v>1194.8333333333335</v>
      </c>
      <c r="G21" s="36">
        <v>1162.116666666667</v>
      </c>
      <c r="H21" s="36">
        <v>1266.5166666666671</v>
      </c>
      <c r="I21" s="36">
        <v>1299.2333333333338</v>
      </c>
      <c r="J21" s="36">
        <v>1318.7166666666672</v>
      </c>
      <c r="K21" s="31">
        <v>1279.75</v>
      </c>
      <c r="L21" s="31">
        <v>1227.55</v>
      </c>
      <c r="M21" s="31">
        <v>2.6706099999999999</v>
      </c>
      <c r="N21" s="1"/>
      <c r="O21" s="1"/>
    </row>
    <row r="22" spans="1:15" ht="12" customHeight="1">
      <c r="A22" s="33">
        <v>12</v>
      </c>
      <c r="B22" s="53" t="s">
        <v>822</v>
      </c>
      <c r="C22" s="31">
        <v>1113.7</v>
      </c>
      <c r="D22" s="36">
        <v>1100.9333333333332</v>
      </c>
      <c r="E22" s="36">
        <v>1082.8666666666663</v>
      </c>
      <c r="F22" s="36">
        <v>1052.0333333333331</v>
      </c>
      <c r="G22" s="36">
        <v>1033.9666666666662</v>
      </c>
      <c r="H22" s="36">
        <v>1131.7666666666664</v>
      </c>
      <c r="I22" s="36">
        <v>1149.8333333333335</v>
      </c>
      <c r="J22" s="36">
        <v>1180.6666666666665</v>
      </c>
      <c r="K22" s="31">
        <v>1119</v>
      </c>
      <c r="L22" s="31">
        <v>1070.0999999999999</v>
      </c>
      <c r="M22" s="31">
        <v>38.469430000000003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3040.1</v>
      </c>
      <c r="D23" s="36">
        <v>3051.1833333333329</v>
      </c>
      <c r="E23" s="36">
        <v>3016.6666666666661</v>
      </c>
      <c r="F23" s="36">
        <v>2993.2333333333331</v>
      </c>
      <c r="G23" s="36">
        <v>2958.7166666666662</v>
      </c>
      <c r="H23" s="36">
        <v>3074.6166666666659</v>
      </c>
      <c r="I23" s="36">
        <v>3109.1333333333332</v>
      </c>
      <c r="J23" s="36">
        <v>3132.5666666666657</v>
      </c>
      <c r="K23" s="31">
        <v>3085.7</v>
      </c>
      <c r="L23" s="31">
        <v>3027.75</v>
      </c>
      <c r="M23" s="31">
        <v>12.323829999999999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1808.3</v>
      </c>
      <c r="D24" s="36">
        <v>1806.05</v>
      </c>
      <c r="E24" s="36">
        <v>1785.6499999999999</v>
      </c>
      <c r="F24" s="36">
        <v>1763</v>
      </c>
      <c r="G24" s="36">
        <v>1742.6</v>
      </c>
      <c r="H24" s="36">
        <v>1828.6999999999998</v>
      </c>
      <c r="I24" s="36">
        <v>1849.1</v>
      </c>
      <c r="J24" s="36">
        <v>1871.7499999999998</v>
      </c>
      <c r="K24" s="31">
        <v>1826.45</v>
      </c>
      <c r="L24" s="31">
        <v>1783.4</v>
      </c>
      <c r="M24" s="31">
        <v>8.1583500000000004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1461.95</v>
      </c>
      <c r="D25" s="36">
        <v>1467.3166666666666</v>
      </c>
      <c r="E25" s="36">
        <v>1446.6333333333332</v>
      </c>
      <c r="F25" s="36">
        <v>1431.3166666666666</v>
      </c>
      <c r="G25" s="36">
        <v>1410.6333333333332</v>
      </c>
      <c r="H25" s="36">
        <v>1482.6333333333332</v>
      </c>
      <c r="I25" s="36">
        <v>1503.3166666666666</v>
      </c>
      <c r="J25" s="36">
        <v>1518.6333333333332</v>
      </c>
      <c r="K25" s="31">
        <v>1488</v>
      </c>
      <c r="L25" s="31">
        <v>1452</v>
      </c>
      <c r="M25" s="31">
        <v>26.48057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674.05</v>
      </c>
      <c r="D26" s="36">
        <v>678.25</v>
      </c>
      <c r="E26" s="36">
        <v>666.8</v>
      </c>
      <c r="F26" s="36">
        <v>659.55</v>
      </c>
      <c r="G26" s="36">
        <v>648.09999999999991</v>
      </c>
      <c r="H26" s="36">
        <v>685.5</v>
      </c>
      <c r="I26" s="36">
        <v>696.95</v>
      </c>
      <c r="J26" s="36">
        <v>704.2</v>
      </c>
      <c r="K26" s="31">
        <v>689.7</v>
      </c>
      <c r="L26" s="31">
        <v>671</v>
      </c>
      <c r="M26" s="31">
        <v>145.2114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843.25</v>
      </c>
      <c r="D27" s="36">
        <v>843.38333333333333</v>
      </c>
      <c r="E27" s="36">
        <v>832.86666666666667</v>
      </c>
      <c r="F27" s="36">
        <v>822.48333333333335</v>
      </c>
      <c r="G27" s="36">
        <v>811.9666666666667</v>
      </c>
      <c r="H27" s="36">
        <v>853.76666666666665</v>
      </c>
      <c r="I27" s="36">
        <v>864.2833333333333</v>
      </c>
      <c r="J27" s="36">
        <v>874.66666666666663</v>
      </c>
      <c r="K27" s="31">
        <v>853.9</v>
      </c>
      <c r="L27" s="31">
        <v>833</v>
      </c>
      <c r="M27" s="31">
        <v>51.498759999999997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352.3</v>
      </c>
      <c r="D28" s="36">
        <v>355.25</v>
      </c>
      <c r="E28" s="36">
        <v>348.3</v>
      </c>
      <c r="F28" s="36">
        <v>344.3</v>
      </c>
      <c r="G28" s="36">
        <v>337.35</v>
      </c>
      <c r="H28" s="36">
        <v>359.25</v>
      </c>
      <c r="I28" s="36">
        <v>366.20000000000005</v>
      </c>
      <c r="J28" s="36">
        <v>370.2</v>
      </c>
      <c r="K28" s="31">
        <v>362.2</v>
      </c>
      <c r="L28" s="31">
        <v>351.25</v>
      </c>
      <c r="M28" s="31">
        <v>33.628610000000002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203.47</v>
      </c>
      <c r="D29" s="36">
        <v>205.14</v>
      </c>
      <c r="E29" s="36">
        <v>199.92999999999998</v>
      </c>
      <c r="F29" s="36">
        <v>196.39</v>
      </c>
      <c r="G29" s="36">
        <v>191.17999999999998</v>
      </c>
      <c r="H29" s="36">
        <v>208.67999999999998</v>
      </c>
      <c r="I29" s="36">
        <v>213.89000000000001</v>
      </c>
      <c r="J29" s="36">
        <v>217.42999999999998</v>
      </c>
      <c r="K29" s="31">
        <v>210.35</v>
      </c>
      <c r="L29" s="31">
        <v>201.6</v>
      </c>
      <c r="M29" s="31">
        <v>66.260210000000001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311.10000000000002</v>
      </c>
      <c r="D30" s="36">
        <v>311.66666666666669</v>
      </c>
      <c r="E30" s="36">
        <v>308.43333333333339</v>
      </c>
      <c r="F30" s="36">
        <v>305.76666666666671</v>
      </c>
      <c r="G30" s="36">
        <v>302.53333333333342</v>
      </c>
      <c r="H30" s="36">
        <v>314.33333333333337</v>
      </c>
      <c r="I30" s="36">
        <v>317.56666666666661</v>
      </c>
      <c r="J30" s="36">
        <v>320.23333333333335</v>
      </c>
      <c r="K30" s="31">
        <v>314.89999999999998</v>
      </c>
      <c r="L30" s="31">
        <v>309</v>
      </c>
      <c r="M30" s="31">
        <v>15.86347</v>
      </c>
      <c r="N30" s="1"/>
      <c r="O30" s="1"/>
    </row>
    <row r="31" spans="1:15" ht="12.75" customHeight="1">
      <c r="A31" s="33">
        <v>21</v>
      </c>
      <c r="B31" s="53" t="s">
        <v>884</v>
      </c>
      <c r="C31" s="31">
        <v>750.35</v>
      </c>
      <c r="D31" s="36">
        <v>757.15</v>
      </c>
      <c r="E31" s="36">
        <v>739.5</v>
      </c>
      <c r="F31" s="36">
        <v>728.65</v>
      </c>
      <c r="G31" s="36">
        <v>711</v>
      </c>
      <c r="H31" s="36">
        <v>768</v>
      </c>
      <c r="I31" s="36">
        <v>785.64999999999986</v>
      </c>
      <c r="J31" s="36">
        <v>796.5</v>
      </c>
      <c r="K31" s="31">
        <v>774.8</v>
      </c>
      <c r="L31" s="31">
        <v>746.3</v>
      </c>
      <c r="M31" s="31">
        <v>1.3559399999999999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902.7</v>
      </c>
      <c r="D32" s="36">
        <v>900.56666666666661</v>
      </c>
      <c r="E32" s="36">
        <v>889.13333333333321</v>
      </c>
      <c r="F32" s="36">
        <v>875.56666666666661</v>
      </c>
      <c r="G32" s="36">
        <v>864.13333333333321</v>
      </c>
      <c r="H32" s="36">
        <v>914.13333333333321</v>
      </c>
      <c r="I32" s="36">
        <v>925.56666666666661</v>
      </c>
      <c r="J32" s="36">
        <v>939.13333333333321</v>
      </c>
      <c r="K32" s="31">
        <v>912</v>
      </c>
      <c r="L32" s="31">
        <v>887</v>
      </c>
      <c r="M32" s="31">
        <v>0.39861000000000002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1514.2</v>
      </c>
      <c r="D33" s="36">
        <v>1503.7166666666665</v>
      </c>
      <c r="E33" s="36">
        <v>1477.4833333333329</v>
      </c>
      <c r="F33" s="36">
        <v>1440.7666666666664</v>
      </c>
      <c r="G33" s="36">
        <v>1414.5333333333328</v>
      </c>
      <c r="H33" s="36">
        <v>1540.4333333333329</v>
      </c>
      <c r="I33" s="36">
        <v>1566.6666666666665</v>
      </c>
      <c r="J33" s="36">
        <v>1603.383333333333</v>
      </c>
      <c r="K33" s="31">
        <v>1529.95</v>
      </c>
      <c r="L33" s="31">
        <v>1467</v>
      </c>
      <c r="M33" s="31">
        <v>7.8209999999999997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3045.9</v>
      </c>
      <c r="D34" s="36">
        <v>3150.4166666666665</v>
      </c>
      <c r="E34" s="36">
        <v>2910.9833333333331</v>
      </c>
      <c r="F34" s="36">
        <v>2776.0666666666666</v>
      </c>
      <c r="G34" s="36">
        <v>2536.6333333333332</v>
      </c>
      <c r="H34" s="36">
        <v>3285.333333333333</v>
      </c>
      <c r="I34" s="36">
        <v>3524.7666666666664</v>
      </c>
      <c r="J34" s="36">
        <v>3659.6833333333329</v>
      </c>
      <c r="K34" s="31">
        <v>3389.85</v>
      </c>
      <c r="L34" s="31">
        <v>3015.5</v>
      </c>
      <c r="M34" s="31">
        <v>5.6264700000000003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1062.1500000000001</v>
      </c>
      <c r="D35" s="36">
        <v>1069.3166666666668</v>
      </c>
      <c r="E35" s="36">
        <v>1044.6833333333336</v>
      </c>
      <c r="F35" s="36">
        <v>1027.2166666666667</v>
      </c>
      <c r="G35" s="36">
        <v>1002.5833333333335</v>
      </c>
      <c r="H35" s="36">
        <v>1086.7833333333338</v>
      </c>
      <c r="I35" s="36">
        <v>1111.416666666667</v>
      </c>
      <c r="J35" s="36">
        <v>1128.8833333333339</v>
      </c>
      <c r="K35" s="31">
        <v>1093.95</v>
      </c>
      <c r="L35" s="31">
        <v>1051.8499999999999</v>
      </c>
      <c r="M35" s="31">
        <v>2.8786200000000002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5682.6</v>
      </c>
      <c r="D36" s="36">
        <v>5724.0166666666673</v>
      </c>
      <c r="E36" s="36">
        <v>5631.1833333333343</v>
      </c>
      <c r="F36" s="36">
        <v>5579.7666666666673</v>
      </c>
      <c r="G36" s="36">
        <v>5486.9333333333343</v>
      </c>
      <c r="H36" s="36">
        <v>5775.4333333333343</v>
      </c>
      <c r="I36" s="36">
        <v>5868.2666666666682</v>
      </c>
      <c r="J36" s="36">
        <v>5919.6833333333343</v>
      </c>
      <c r="K36" s="31">
        <v>5816.85</v>
      </c>
      <c r="L36" s="31">
        <v>5672.6</v>
      </c>
      <c r="M36" s="31">
        <v>3.5345399999999998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1995.95</v>
      </c>
      <c r="D37" s="36">
        <v>1994.4333333333334</v>
      </c>
      <c r="E37" s="36">
        <v>1963.4166666666667</v>
      </c>
      <c r="F37" s="36">
        <v>1930.8833333333334</v>
      </c>
      <c r="G37" s="36">
        <v>1899.8666666666668</v>
      </c>
      <c r="H37" s="36">
        <v>2026.9666666666667</v>
      </c>
      <c r="I37" s="36">
        <v>2057.9833333333331</v>
      </c>
      <c r="J37" s="36">
        <v>2090.5166666666664</v>
      </c>
      <c r="K37" s="31">
        <v>2025.45</v>
      </c>
      <c r="L37" s="31">
        <v>1961.9</v>
      </c>
      <c r="M37" s="31">
        <v>0.33638000000000001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60.25</v>
      </c>
      <c r="D38" s="36">
        <v>59.803333333333335</v>
      </c>
      <c r="E38" s="36">
        <v>59.076666666666668</v>
      </c>
      <c r="F38" s="36">
        <v>57.903333333333336</v>
      </c>
      <c r="G38" s="36">
        <v>57.176666666666669</v>
      </c>
      <c r="H38" s="36">
        <v>60.976666666666667</v>
      </c>
      <c r="I38" s="36">
        <v>61.70333333333334</v>
      </c>
      <c r="J38" s="36">
        <v>62.876666666666665</v>
      </c>
      <c r="K38" s="31">
        <v>60.53</v>
      </c>
      <c r="L38" s="31">
        <v>58.63</v>
      </c>
      <c r="M38" s="31">
        <v>19.00478</v>
      </c>
      <c r="N38" s="1"/>
      <c r="O38" s="1"/>
    </row>
    <row r="39" spans="1:15" ht="12.75" customHeight="1">
      <c r="A39" s="33">
        <v>29</v>
      </c>
      <c r="B39" s="53" t="s">
        <v>823</v>
      </c>
      <c r="C39" s="31">
        <v>25.05</v>
      </c>
      <c r="D39" s="36">
        <v>24.94</v>
      </c>
      <c r="E39" s="36">
        <v>24.590000000000003</v>
      </c>
      <c r="F39" s="36">
        <v>24.130000000000003</v>
      </c>
      <c r="G39" s="36">
        <v>23.780000000000005</v>
      </c>
      <c r="H39" s="36">
        <v>25.400000000000002</v>
      </c>
      <c r="I39" s="36">
        <v>25.750000000000004</v>
      </c>
      <c r="J39" s="36">
        <v>26.21</v>
      </c>
      <c r="K39" s="31">
        <v>25.29</v>
      </c>
      <c r="L39" s="31">
        <v>24.48</v>
      </c>
      <c r="M39" s="31">
        <v>81.876189999999994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1549.25</v>
      </c>
      <c r="D40" s="36">
        <v>1549.8</v>
      </c>
      <c r="E40" s="36">
        <v>1523.9499999999998</v>
      </c>
      <c r="F40" s="36">
        <v>1498.6499999999999</v>
      </c>
      <c r="G40" s="36">
        <v>1472.7999999999997</v>
      </c>
      <c r="H40" s="36">
        <v>1575.1</v>
      </c>
      <c r="I40" s="36">
        <v>1600.9499999999998</v>
      </c>
      <c r="J40" s="36">
        <v>1626.25</v>
      </c>
      <c r="K40" s="31">
        <v>1575.65</v>
      </c>
      <c r="L40" s="31">
        <v>1524.5</v>
      </c>
      <c r="M40" s="31">
        <v>5.1593099999999996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4086.75</v>
      </c>
      <c r="D41" s="36">
        <v>4056.9</v>
      </c>
      <c r="E41" s="36">
        <v>3993.8500000000004</v>
      </c>
      <c r="F41" s="36">
        <v>3900.9500000000003</v>
      </c>
      <c r="G41" s="36">
        <v>3837.9000000000005</v>
      </c>
      <c r="H41" s="36">
        <v>4149.8</v>
      </c>
      <c r="I41" s="36">
        <v>4212.8500000000004</v>
      </c>
      <c r="J41" s="36">
        <v>4305.75</v>
      </c>
      <c r="K41" s="31">
        <v>4119.95</v>
      </c>
      <c r="L41" s="31">
        <v>3964</v>
      </c>
      <c r="M41" s="31">
        <v>1.18241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623.20000000000005</v>
      </c>
      <c r="D42" s="36">
        <v>623.19999999999993</v>
      </c>
      <c r="E42" s="36">
        <v>617.49999999999989</v>
      </c>
      <c r="F42" s="36">
        <v>611.79999999999995</v>
      </c>
      <c r="G42" s="36">
        <v>606.09999999999991</v>
      </c>
      <c r="H42" s="36">
        <v>628.89999999999986</v>
      </c>
      <c r="I42" s="36">
        <v>634.59999999999991</v>
      </c>
      <c r="J42" s="36">
        <v>640.29999999999984</v>
      </c>
      <c r="K42" s="31">
        <v>628.9</v>
      </c>
      <c r="L42" s="31">
        <v>617.5</v>
      </c>
      <c r="M42" s="31">
        <v>9.3017099999999999</v>
      </c>
      <c r="N42" s="1"/>
      <c r="O42" s="1"/>
    </row>
    <row r="43" spans="1:15" ht="12.75" customHeight="1">
      <c r="A43" s="33">
        <v>33</v>
      </c>
      <c r="B43" s="53" t="s">
        <v>850</v>
      </c>
      <c r="C43" s="31">
        <v>3598.75</v>
      </c>
      <c r="D43" s="36">
        <v>3606.7000000000003</v>
      </c>
      <c r="E43" s="36">
        <v>3563.4000000000005</v>
      </c>
      <c r="F43" s="36">
        <v>3528.05</v>
      </c>
      <c r="G43" s="36">
        <v>3484.7500000000005</v>
      </c>
      <c r="H43" s="36">
        <v>3642.0500000000006</v>
      </c>
      <c r="I43" s="36">
        <v>3685.3500000000008</v>
      </c>
      <c r="J43" s="36">
        <v>3720.7000000000007</v>
      </c>
      <c r="K43" s="31">
        <v>3650</v>
      </c>
      <c r="L43" s="31">
        <v>3571.35</v>
      </c>
      <c r="M43" s="31">
        <v>0.17943999999999999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2114.0500000000002</v>
      </c>
      <c r="D44" s="36">
        <v>2104</v>
      </c>
      <c r="E44" s="36">
        <v>2088.0500000000002</v>
      </c>
      <c r="F44" s="36">
        <v>2062.0500000000002</v>
      </c>
      <c r="G44" s="36">
        <v>2046.1000000000004</v>
      </c>
      <c r="H44" s="36">
        <v>2130</v>
      </c>
      <c r="I44" s="36">
        <v>2145.9499999999998</v>
      </c>
      <c r="J44" s="36">
        <v>2171.9499999999998</v>
      </c>
      <c r="K44" s="31">
        <v>2119.9499999999998</v>
      </c>
      <c r="L44" s="31">
        <v>2078</v>
      </c>
      <c r="M44" s="31">
        <v>2.9817800000000001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787.3</v>
      </c>
      <c r="D45" s="36">
        <v>772.2166666666667</v>
      </c>
      <c r="E45" s="36">
        <v>748.43333333333339</v>
      </c>
      <c r="F45" s="36">
        <v>709.56666666666672</v>
      </c>
      <c r="G45" s="36">
        <v>685.78333333333342</v>
      </c>
      <c r="H45" s="36">
        <v>811.08333333333337</v>
      </c>
      <c r="I45" s="36">
        <v>834.86666666666667</v>
      </c>
      <c r="J45" s="36">
        <v>873.73333333333335</v>
      </c>
      <c r="K45" s="31">
        <v>796</v>
      </c>
      <c r="L45" s="31">
        <v>733.35</v>
      </c>
      <c r="M45" s="31">
        <v>3.7289400000000001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8305.35</v>
      </c>
      <c r="D46" s="36">
        <v>8370.9500000000007</v>
      </c>
      <c r="E46" s="36">
        <v>8147.9500000000007</v>
      </c>
      <c r="F46" s="36">
        <v>7990.5499999999993</v>
      </c>
      <c r="G46" s="36">
        <v>7767.5499999999993</v>
      </c>
      <c r="H46" s="36">
        <v>8528.3500000000022</v>
      </c>
      <c r="I46" s="36">
        <v>8751.3500000000022</v>
      </c>
      <c r="J46" s="36">
        <v>8908.7500000000036</v>
      </c>
      <c r="K46" s="31">
        <v>8593.9500000000007</v>
      </c>
      <c r="L46" s="31">
        <v>8213.5499999999993</v>
      </c>
      <c r="M46" s="31">
        <v>0.73060999999999998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6515.85</v>
      </c>
      <c r="D47" s="36">
        <v>6613.7</v>
      </c>
      <c r="E47" s="36">
        <v>6362.4</v>
      </c>
      <c r="F47" s="36">
        <v>6208.95</v>
      </c>
      <c r="G47" s="36">
        <v>5957.65</v>
      </c>
      <c r="H47" s="36">
        <v>6767.15</v>
      </c>
      <c r="I47" s="36">
        <v>7018.4500000000007</v>
      </c>
      <c r="J47" s="36">
        <v>7171.9</v>
      </c>
      <c r="K47" s="31">
        <v>6865</v>
      </c>
      <c r="L47" s="31">
        <v>6460.25</v>
      </c>
      <c r="M47" s="31">
        <v>17.233460000000001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486.4</v>
      </c>
      <c r="D48" s="36">
        <v>484.2833333333333</v>
      </c>
      <c r="E48" s="36">
        <v>479.26666666666659</v>
      </c>
      <c r="F48" s="36">
        <v>472.13333333333327</v>
      </c>
      <c r="G48" s="36">
        <v>467.11666666666656</v>
      </c>
      <c r="H48" s="36">
        <v>491.41666666666663</v>
      </c>
      <c r="I48" s="36">
        <v>496.43333333333328</v>
      </c>
      <c r="J48" s="36">
        <v>503.56666666666666</v>
      </c>
      <c r="K48" s="31">
        <v>489.3</v>
      </c>
      <c r="L48" s="31">
        <v>477.15</v>
      </c>
      <c r="M48" s="31">
        <v>15.129580000000001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300.5</v>
      </c>
      <c r="D49" s="36">
        <v>302.63333333333333</v>
      </c>
      <c r="E49" s="36">
        <v>297.36666666666667</v>
      </c>
      <c r="F49" s="36">
        <v>294.23333333333335</v>
      </c>
      <c r="G49" s="36">
        <v>288.9666666666667</v>
      </c>
      <c r="H49" s="36">
        <v>305.76666666666665</v>
      </c>
      <c r="I49" s="36">
        <v>311.0333333333333</v>
      </c>
      <c r="J49" s="36">
        <v>314.16666666666663</v>
      </c>
      <c r="K49" s="31">
        <v>307.89999999999998</v>
      </c>
      <c r="L49" s="31">
        <v>299.5</v>
      </c>
      <c r="M49" s="31">
        <v>4.0008400000000002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716.5</v>
      </c>
      <c r="D50" s="36">
        <v>710.80000000000007</v>
      </c>
      <c r="E50" s="36">
        <v>701.60000000000014</v>
      </c>
      <c r="F50" s="36">
        <v>686.7</v>
      </c>
      <c r="G50" s="36">
        <v>677.50000000000011</v>
      </c>
      <c r="H50" s="36">
        <v>725.70000000000016</v>
      </c>
      <c r="I50" s="36">
        <v>734.9000000000002</v>
      </c>
      <c r="J50" s="36">
        <v>749.80000000000018</v>
      </c>
      <c r="K50" s="31">
        <v>720</v>
      </c>
      <c r="L50" s="31">
        <v>695.9</v>
      </c>
      <c r="M50" s="31">
        <v>3.4509400000000001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613.54999999999995</v>
      </c>
      <c r="D51" s="36">
        <v>614.5</v>
      </c>
      <c r="E51" s="36">
        <v>607</v>
      </c>
      <c r="F51" s="36">
        <v>600.45000000000005</v>
      </c>
      <c r="G51" s="36">
        <v>592.95000000000005</v>
      </c>
      <c r="H51" s="36">
        <v>621.04999999999995</v>
      </c>
      <c r="I51" s="36">
        <v>628.54999999999995</v>
      </c>
      <c r="J51" s="36">
        <v>635.09999999999991</v>
      </c>
      <c r="K51" s="31">
        <v>622</v>
      </c>
      <c r="L51" s="31">
        <v>607.95000000000005</v>
      </c>
      <c r="M51" s="31">
        <v>0.40622999999999998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246.45</v>
      </c>
      <c r="D52" s="36">
        <v>248.16666666666666</v>
      </c>
      <c r="E52" s="36">
        <v>243.98333333333332</v>
      </c>
      <c r="F52" s="36">
        <v>241.51666666666665</v>
      </c>
      <c r="G52" s="36">
        <v>237.33333333333331</v>
      </c>
      <c r="H52" s="36">
        <v>250.63333333333333</v>
      </c>
      <c r="I52" s="36">
        <v>254.81666666666666</v>
      </c>
      <c r="J52" s="36">
        <v>257.2833333333333</v>
      </c>
      <c r="K52" s="31">
        <v>252.35</v>
      </c>
      <c r="L52" s="31">
        <v>245.7</v>
      </c>
      <c r="M52" s="31">
        <v>46.458669999999998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3025.85</v>
      </c>
      <c r="D53" s="36">
        <v>3018.2333333333336</v>
      </c>
      <c r="E53" s="36">
        <v>3001.666666666667</v>
      </c>
      <c r="F53" s="36">
        <v>2977.4833333333336</v>
      </c>
      <c r="G53" s="36">
        <v>2960.916666666667</v>
      </c>
      <c r="H53" s="36">
        <v>3042.416666666667</v>
      </c>
      <c r="I53" s="36">
        <v>3058.9833333333336</v>
      </c>
      <c r="J53" s="36">
        <v>3083.166666666667</v>
      </c>
      <c r="K53" s="31">
        <v>3034.8</v>
      </c>
      <c r="L53" s="31">
        <v>2994.05</v>
      </c>
      <c r="M53" s="31">
        <v>4.54671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388.15</v>
      </c>
      <c r="D54" s="36">
        <v>388.48333333333335</v>
      </c>
      <c r="E54" s="36">
        <v>381.9666666666667</v>
      </c>
      <c r="F54" s="36">
        <v>375.78333333333336</v>
      </c>
      <c r="G54" s="36">
        <v>369.26666666666671</v>
      </c>
      <c r="H54" s="36">
        <v>394.66666666666669</v>
      </c>
      <c r="I54" s="36">
        <v>401.18333333333334</v>
      </c>
      <c r="J54" s="36">
        <v>407.36666666666667</v>
      </c>
      <c r="K54" s="31">
        <v>395</v>
      </c>
      <c r="L54" s="31">
        <v>382.3</v>
      </c>
      <c r="M54" s="31">
        <v>9.4509600000000002</v>
      </c>
      <c r="N54" s="1"/>
      <c r="O54" s="1"/>
    </row>
    <row r="55" spans="1:15" ht="12.75" customHeight="1">
      <c r="A55" s="33">
        <v>45</v>
      </c>
      <c r="B55" s="53" t="s">
        <v>851</v>
      </c>
      <c r="C55" s="31">
        <v>6569.5</v>
      </c>
      <c r="D55" s="36">
        <v>6557.9833333333327</v>
      </c>
      <c r="E55" s="36">
        <v>6476.1666666666652</v>
      </c>
      <c r="F55" s="36">
        <v>6382.8333333333321</v>
      </c>
      <c r="G55" s="36">
        <v>6301.0166666666646</v>
      </c>
      <c r="H55" s="36">
        <v>6651.3166666666657</v>
      </c>
      <c r="I55" s="36">
        <v>6733.1333333333332</v>
      </c>
      <c r="J55" s="36">
        <v>6826.4666666666662</v>
      </c>
      <c r="K55" s="31">
        <v>6639.8</v>
      </c>
      <c r="L55" s="31">
        <v>6464.65</v>
      </c>
      <c r="M55" s="31">
        <v>0.10811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1862.95</v>
      </c>
      <c r="D56" s="36">
        <v>1882.9833333333333</v>
      </c>
      <c r="E56" s="36">
        <v>1838.9666666666667</v>
      </c>
      <c r="F56" s="36">
        <v>1814.9833333333333</v>
      </c>
      <c r="G56" s="36">
        <v>1770.9666666666667</v>
      </c>
      <c r="H56" s="36">
        <v>1906.9666666666667</v>
      </c>
      <c r="I56" s="36">
        <v>1950.9833333333336</v>
      </c>
      <c r="J56" s="36">
        <v>1974.9666666666667</v>
      </c>
      <c r="K56" s="31">
        <v>1927</v>
      </c>
      <c r="L56" s="31">
        <v>1859</v>
      </c>
      <c r="M56" s="31">
        <v>8.1095199999999998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7713.75</v>
      </c>
      <c r="D57" s="36">
        <v>7701.3</v>
      </c>
      <c r="E57" s="36">
        <v>7602.6500000000005</v>
      </c>
      <c r="F57" s="36">
        <v>7491.55</v>
      </c>
      <c r="G57" s="36">
        <v>7392.9000000000005</v>
      </c>
      <c r="H57" s="36">
        <v>7812.4000000000005</v>
      </c>
      <c r="I57" s="36">
        <v>7911.05</v>
      </c>
      <c r="J57" s="36">
        <v>8022.1500000000005</v>
      </c>
      <c r="K57" s="31">
        <v>7799.95</v>
      </c>
      <c r="L57" s="31">
        <v>7590.2</v>
      </c>
      <c r="M57" s="31">
        <v>0.43446000000000001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1519.7</v>
      </c>
      <c r="D58" s="36">
        <v>1506.25</v>
      </c>
      <c r="E58" s="36">
        <v>1487.5</v>
      </c>
      <c r="F58" s="36">
        <v>1455.3</v>
      </c>
      <c r="G58" s="36">
        <v>1436.55</v>
      </c>
      <c r="H58" s="36">
        <v>1538.45</v>
      </c>
      <c r="I58" s="36">
        <v>1557.2</v>
      </c>
      <c r="J58" s="36">
        <v>1589.4</v>
      </c>
      <c r="K58" s="31">
        <v>1525</v>
      </c>
      <c r="L58" s="31">
        <v>1474.05</v>
      </c>
      <c r="M58" s="31">
        <v>19.615780000000001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693.1</v>
      </c>
      <c r="D59" s="36">
        <v>698.61666666666667</v>
      </c>
      <c r="E59" s="36">
        <v>678.83333333333337</v>
      </c>
      <c r="F59" s="36">
        <v>664.56666666666672</v>
      </c>
      <c r="G59" s="36">
        <v>644.78333333333342</v>
      </c>
      <c r="H59" s="36">
        <v>712.88333333333333</v>
      </c>
      <c r="I59" s="36">
        <v>732.66666666666663</v>
      </c>
      <c r="J59" s="36">
        <v>746.93333333333328</v>
      </c>
      <c r="K59" s="31">
        <v>718.4</v>
      </c>
      <c r="L59" s="31">
        <v>684.35</v>
      </c>
      <c r="M59" s="31">
        <v>23.51014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4960.3</v>
      </c>
      <c r="D60" s="36">
        <v>4964.5333333333328</v>
      </c>
      <c r="E60" s="36">
        <v>4909.0666666666657</v>
      </c>
      <c r="F60" s="36">
        <v>4857.833333333333</v>
      </c>
      <c r="G60" s="36">
        <v>4802.3666666666659</v>
      </c>
      <c r="H60" s="36">
        <v>5015.7666666666655</v>
      </c>
      <c r="I60" s="36">
        <v>5071.2333333333327</v>
      </c>
      <c r="J60" s="36">
        <v>5122.4666666666653</v>
      </c>
      <c r="K60" s="31">
        <v>5020</v>
      </c>
      <c r="L60" s="31">
        <v>4913.3</v>
      </c>
      <c r="M60" s="31">
        <v>2.8258000000000001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1153.0999999999999</v>
      </c>
      <c r="D61" s="36">
        <v>1153.5833333333333</v>
      </c>
      <c r="E61" s="36">
        <v>1148.1666666666665</v>
      </c>
      <c r="F61" s="36">
        <v>1143.2333333333333</v>
      </c>
      <c r="G61" s="36">
        <v>1137.8166666666666</v>
      </c>
      <c r="H61" s="36">
        <v>1158.5166666666664</v>
      </c>
      <c r="I61" s="36">
        <v>1163.9333333333329</v>
      </c>
      <c r="J61" s="36">
        <v>1168.8666666666663</v>
      </c>
      <c r="K61" s="31">
        <v>1159</v>
      </c>
      <c r="L61" s="31">
        <v>1148.6500000000001</v>
      </c>
      <c r="M61" s="31">
        <v>50.218409999999999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3633.35</v>
      </c>
      <c r="D62" s="36">
        <v>3699.4166666666665</v>
      </c>
      <c r="E62" s="36">
        <v>3535.9333333333329</v>
      </c>
      <c r="F62" s="36">
        <v>3438.5166666666664</v>
      </c>
      <c r="G62" s="36">
        <v>3275.0333333333328</v>
      </c>
      <c r="H62" s="36">
        <v>3796.833333333333</v>
      </c>
      <c r="I62" s="36">
        <v>3960.3166666666666</v>
      </c>
      <c r="J62" s="36">
        <v>4057.7333333333331</v>
      </c>
      <c r="K62" s="31">
        <v>3862.9</v>
      </c>
      <c r="L62" s="31">
        <v>3602</v>
      </c>
      <c r="M62" s="31">
        <v>9.7844300000000004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365.1</v>
      </c>
      <c r="D63" s="36">
        <v>366.08333333333331</v>
      </c>
      <c r="E63" s="36">
        <v>360.16666666666663</v>
      </c>
      <c r="F63" s="36">
        <v>355.23333333333329</v>
      </c>
      <c r="G63" s="36">
        <v>349.31666666666661</v>
      </c>
      <c r="H63" s="36">
        <v>371.01666666666665</v>
      </c>
      <c r="I63" s="36">
        <v>376.93333333333328</v>
      </c>
      <c r="J63" s="36">
        <v>381.86666666666667</v>
      </c>
      <c r="K63" s="31">
        <v>372</v>
      </c>
      <c r="L63" s="31">
        <v>361.15</v>
      </c>
      <c r="M63" s="31">
        <v>11.44918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2559.6999999999998</v>
      </c>
      <c r="D64" s="36">
        <v>2565.2333333333331</v>
      </c>
      <c r="E64" s="36">
        <v>2519.4666666666662</v>
      </c>
      <c r="F64" s="36">
        <v>2479.2333333333331</v>
      </c>
      <c r="G64" s="36">
        <v>2433.4666666666662</v>
      </c>
      <c r="H64" s="36">
        <v>2605.4666666666662</v>
      </c>
      <c r="I64" s="36">
        <v>2651.2333333333336</v>
      </c>
      <c r="J64" s="36">
        <v>2691.4666666666662</v>
      </c>
      <c r="K64" s="31">
        <v>2611</v>
      </c>
      <c r="L64" s="31">
        <v>2525</v>
      </c>
      <c r="M64" s="31">
        <v>4.1602699999999997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9749.6</v>
      </c>
      <c r="D65" s="36">
        <v>9735.4</v>
      </c>
      <c r="E65" s="36">
        <v>9685.7999999999993</v>
      </c>
      <c r="F65" s="36">
        <v>9622</v>
      </c>
      <c r="G65" s="36">
        <v>9572.4</v>
      </c>
      <c r="H65" s="36">
        <v>9799.1999999999989</v>
      </c>
      <c r="I65" s="36">
        <v>9848.8000000000011</v>
      </c>
      <c r="J65" s="36">
        <v>9912.5999999999985</v>
      </c>
      <c r="K65" s="31">
        <v>9785</v>
      </c>
      <c r="L65" s="31">
        <v>9671.6</v>
      </c>
      <c r="M65" s="31">
        <v>2.8293400000000002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6458.5</v>
      </c>
      <c r="D66" s="36">
        <v>6459.8</v>
      </c>
      <c r="E66" s="36">
        <v>6429.6500000000005</v>
      </c>
      <c r="F66" s="36">
        <v>6400.8</v>
      </c>
      <c r="G66" s="36">
        <v>6370.6500000000005</v>
      </c>
      <c r="H66" s="36">
        <v>6488.6500000000005</v>
      </c>
      <c r="I66" s="36">
        <v>6518.8</v>
      </c>
      <c r="J66" s="36">
        <v>6547.6500000000005</v>
      </c>
      <c r="K66" s="31">
        <v>6489.95</v>
      </c>
      <c r="L66" s="31">
        <v>6430.95</v>
      </c>
      <c r="M66" s="31">
        <v>7.7427599999999996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1529.15</v>
      </c>
      <c r="D67" s="36">
        <v>1534.1333333333334</v>
      </c>
      <c r="E67" s="36">
        <v>1521.8166666666668</v>
      </c>
      <c r="F67" s="36">
        <v>1514.4833333333333</v>
      </c>
      <c r="G67" s="36">
        <v>1502.1666666666667</v>
      </c>
      <c r="H67" s="36">
        <v>1541.4666666666669</v>
      </c>
      <c r="I67" s="36">
        <v>1553.7833333333335</v>
      </c>
      <c r="J67" s="36">
        <v>1561.116666666667</v>
      </c>
      <c r="K67" s="31">
        <v>1546.45</v>
      </c>
      <c r="L67" s="31">
        <v>1526.8</v>
      </c>
      <c r="M67" s="31">
        <v>11.73504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9390.6</v>
      </c>
      <c r="D68" s="36">
        <v>9333.8666666666668</v>
      </c>
      <c r="E68" s="36">
        <v>9207.7333333333336</v>
      </c>
      <c r="F68" s="36">
        <v>9024.8666666666668</v>
      </c>
      <c r="G68" s="36">
        <v>8898.7333333333336</v>
      </c>
      <c r="H68" s="36">
        <v>9516.7333333333336</v>
      </c>
      <c r="I68" s="36">
        <v>9642.8666666666686</v>
      </c>
      <c r="J68" s="36">
        <v>9825.7333333333336</v>
      </c>
      <c r="K68" s="31">
        <v>9460</v>
      </c>
      <c r="L68" s="31">
        <v>9151</v>
      </c>
      <c r="M68" s="31">
        <v>0.56696000000000002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2118.65</v>
      </c>
      <c r="D69" s="36">
        <v>2125.4666666666667</v>
      </c>
      <c r="E69" s="36">
        <v>2082.4333333333334</v>
      </c>
      <c r="F69" s="36">
        <v>2046.2166666666667</v>
      </c>
      <c r="G69" s="36">
        <v>2003.1833333333334</v>
      </c>
      <c r="H69" s="36">
        <v>2161.6833333333334</v>
      </c>
      <c r="I69" s="36">
        <v>2204.7166666666672</v>
      </c>
      <c r="J69" s="36">
        <v>2240.9333333333334</v>
      </c>
      <c r="K69" s="31">
        <v>2168.5</v>
      </c>
      <c r="L69" s="31">
        <v>2089.25</v>
      </c>
      <c r="M69" s="31">
        <v>0.89353000000000005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2781.45</v>
      </c>
      <c r="D70" s="36">
        <v>2785.2000000000003</v>
      </c>
      <c r="E70" s="36">
        <v>2757.8500000000004</v>
      </c>
      <c r="F70" s="36">
        <v>2734.25</v>
      </c>
      <c r="G70" s="36">
        <v>2706.9</v>
      </c>
      <c r="H70" s="36">
        <v>2808.8000000000006</v>
      </c>
      <c r="I70" s="36">
        <v>2836.15</v>
      </c>
      <c r="J70" s="36">
        <v>2859.7500000000009</v>
      </c>
      <c r="K70" s="31">
        <v>2812.55</v>
      </c>
      <c r="L70" s="31">
        <v>2761.6</v>
      </c>
      <c r="M70" s="31">
        <v>2.0942500000000002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502.5</v>
      </c>
      <c r="D71" s="36">
        <v>508.65000000000003</v>
      </c>
      <c r="E71" s="36">
        <v>495.30000000000007</v>
      </c>
      <c r="F71" s="36">
        <v>488.1</v>
      </c>
      <c r="G71" s="36">
        <v>474.75000000000006</v>
      </c>
      <c r="H71" s="36">
        <v>515.85000000000014</v>
      </c>
      <c r="I71" s="36">
        <v>529.20000000000005</v>
      </c>
      <c r="J71" s="36">
        <v>536.40000000000009</v>
      </c>
      <c r="K71" s="31">
        <v>522</v>
      </c>
      <c r="L71" s="31">
        <v>501.45</v>
      </c>
      <c r="M71" s="31">
        <v>30.231459999999998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189.99</v>
      </c>
      <c r="D72" s="36">
        <v>191.15666666666667</v>
      </c>
      <c r="E72" s="36">
        <v>188.33333333333334</v>
      </c>
      <c r="F72" s="36">
        <v>186.67666666666668</v>
      </c>
      <c r="G72" s="36">
        <v>183.85333333333335</v>
      </c>
      <c r="H72" s="36">
        <v>192.81333333333333</v>
      </c>
      <c r="I72" s="36">
        <v>195.63666666666666</v>
      </c>
      <c r="J72" s="36">
        <v>197.29333333333332</v>
      </c>
      <c r="K72" s="31">
        <v>193.98</v>
      </c>
      <c r="L72" s="31">
        <v>189.5</v>
      </c>
      <c r="M72" s="31">
        <v>99.227180000000004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239.45</v>
      </c>
      <c r="D73" s="36">
        <v>240.53333333333333</v>
      </c>
      <c r="E73" s="36">
        <v>237.66666666666666</v>
      </c>
      <c r="F73" s="36">
        <v>235.88333333333333</v>
      </c>
      <c r="G73" s="36">
        <v>233.01666666666665</v>
      </c>
      <c r="H73" s="36">
        <v>242.31666666666666</v>
      </c>
      <c r="I73" s="36">
        <v>245.18333333333334</v>
      </c>
      <c r="J73" s="36">
        <v>246.96666666666667</v>
      </c>
      <c r="K73" s="31">
        <v>243.4</v>
      </c>
      <c r="L73" s="31">
        <v>238.75</v>
      </c>
      <c r="M73" s="31">
        <v>131.96198000000001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114.79</v>
      </c>
      <c r="D74" s="36">
        <v>115.06</v>
      </c>
      <c r="E74" s="36">
        <v>113.73</v>
      </c>
      <c r="F74" s="36">
        <v>112.67</v>
      </c>
      <c r="G74" s="36">
        <v>111.34</v>
      </c>
      <c r="H74" s="36">
        <v>116.12</v>
      </c>
      <c r="I74" s="36">
        <v>117.44999999999999</v>
      </c>
      <c r="J74" s="36">
        <v>118.51</v>
      </c>
      <c r="K74" s="31">
        <v>116.39</v>
      </c>
      <c r="L74" s="31">
        <v>114</v>
      </c>
      <c r="M74" s="31">
        <v>48.452489999999997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60.55</v>
      </c>
      <c r="D75" s="36">
        <v>60.446666666666665</v>
      </c>
      <c r="E75" s="36">
        <v>59.813333333333333</v>
      </c>
      <c r="F75" s="36">
        <v>59.076666666666668</v>
      </c>
      <c r="G75" s="36">
        <v>58.443333333333335</v>
      </c>
      <c r="H75" s="36">
        <v>61.18333333333333</v>
      </c>
      <c r="I75" s="36">
        <v>61.81666666666667</v>
      </c>
      <c r="J75" s="36">
        <v>62.553333333333327</v>
      </c>
      <c r="K75" s="31">
        <v>61.08</v>
      </c>
      <c r="L75" s="31">
        <v>59.71</v>
      </c>
      <c r="M75" s="31">
        <v>112.14815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1388.35</v>
      </c>
      <c r="D76" s="36">
        <v>1396.8666666666668</v>
      </c>
      <c r="E76" s="36">
        <v>1375.7333333333336</v>
      </c>
      <c r="F76" s="36">
        <v>1363.1166666666668</v>
      </c>
      <c r="G76" s="36">
        <v>1341.9833333333336</v>
      </c>
      <c r="H76" s="36">
        <v>1409.4833333333336</v>
      </c>
      <c r="I76" s="36">
        <v>1430.6166666666668</v>
      </c>
      <c r="J76" s="36">
        <v>1443.2333333333336</v>
      </c>
      <c r="K76" s="31">
        <v>1418</v>
      </c>
      <c r="L76" s="31">
        <v>1384.25</v>
      </c>
      <c r="M76" s="31">
        <v>2.9557199999999999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6222.65</v>
      </c>
      <c r="D77" s="36">
        <v>6235.1500000000005</v>
      </c>
      <c r="E77" s="36">
        <v>6155.3000000000011</v>
      </c>
      <c r="F77" s="36">
        <v>6087.9500000000007</v>
      </c>
      <c r="G77" s="36">
        <v>6008.1000000000013</v>
      </c>
      <c r="H77" s="36">
        <v>6302.5000000000009</v>
      </c>
      <c r="I77" s="36">
        <v>6382.3500000000013</v>
      </c>
      <c r="J77" s="36">
        <v>6449.7000000000007</v>
      </c>
      <c r="K77" s="31">
        <v>6315</v>
      </c>
      <c r="L77" s="31">
        <v>6167.8</v>
      </c>
      <c r="M77" s="31">
        <v>0.21953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547.20000000000005</v>
      </c>
      <c r="D78" s="36">
        <v>542.28333333333342</v>
      </c>
      <c r="E78" s="36">
        <v>533.71666666666681</v>
      </c>
      <c r="F78" s="36">
        <v>520.23333333333335</v>
      </c>
      <c r="G78" s="36">
        <v>511.66666666666674</v>
      </c>
      <c r="H78" s="36">
        <v>555.76666666666688</v>
      </c>
      <c r="I78" s="36">
        <v>564.33333333333348</v>
      </c>
      <c r="J78" s="36">
        <v>577.81666666666695</v>
      </c>
      <c r="K78" s="31">
        <v>550.85</v>
      </c>
      <c r="L78" s="31">
        <v>528.79999999999995</v>
      </c>
      <c r="M78" s="31">
        <v>31.213370000000001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1317.8</v>
      </c>
      <c r="D79" s="36">
        <v>1323.1833333333334</v>
      </c>
      <c r="E79" s="36">
        <v>1295.1666666666667</v>
      </c>
      <c r="F79" s="36">
        <v>1272.5333333333333</v>
      </c>
      <c r="G79" s="36">
        <v>1244.5166666666667</v>
      </c>
      <c r="H79" s="36">
        <v>1345.8166666666668</v>
      </c>
      <c r="I79" s="36">
        <v>1373.8333333333333</v>
      </c>
      <c r="J79" s="36">
        <v>1396.4666666666669</v>
      </c>
      <c r="K79" s="31">
        <v>1351.2</v>
      </c>
      <c r="L79" s="31">
        <v>1300.55</v>
      </c>
      <c r="M79" s="31">
        <v>10.26488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293.7</v>
      </c>
      <c r="D80" s="36">
        <v>293.8</v>
      </c>
      <c r="E80" s="36">
        <v>290.55</v>
      </c>
      <c r="F80" s="36">
        <v>287.39999999999998</v>
      </c>
      <c r="G80" s="36">
        <v>284.14999999999998</v>
      </c>
      <c r="H80" s="36">
        <v>296.95000000000005</v>
      </c>
      <c r="I80" s="36">
        <v>300.20000000000005</v>
      </c>
      <c r="J80" s="36">
        <v>303.35000000000008</v>
      </c>
      <c r="K80" s="31">
        <v>297.05</v>
      </c>
      <c r="L80" s="31">
        <v>290.64999999999998</v>
      </c>
      <c r="M80" s="31">
        <v>166.41055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1567.2</v>
      </c>
      <c r="D81" s="36">
        <v>1568.1333333333332</v>
      </c>
      <c r="E81" s="36">
        <v>1552.3166666666664</v>
      </c>
      <c r="F81" s="36">
        <v>1537.4333333333332</v>
      </c>
      <c r="G81" s="36">
        <v>1521.6166666666663</v>
      </c>
      <c r="H81" s="36">
        <v>1583.0166666666664</v>
      </c>
      <c r="I81" s="36">
        <v>1598.833333333333</v>
      </c>
      <c r="J81" s="36">
        <v>1613.7166666666665</v>
      </c>
      <c r="K81" s="31">
        <v>1583.95</v>
      </c>
      <c r="L81" s="31">
        <v>1553.25</v>
      </c>
      <c r="M81" s="31">
        <v>4.6442399999999999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290</v>
      </c>
      <c r="D82" s="36">
        <v>289.90000000000003</v>
      </c>
      <c r="E82" s="36">
        <v>286.40000000000009</v>
      </c>
      <c r="F82" s="36">
        <v>282.80000000000007</v>
      </c>
      <c r="G82" s="36">
        <v>279.30000000000013</v>
      </c>
      <c r="H82" s="36">
        <v>293.50000000000006</v>
      </c>
      <c r="I82" s="36">
        <v>296.99999999999994</v>
      </c>
      <c r="J82" s="36">
        <v>300.60000000000002</v>
      </c>
      <c r="K82" s="31">
        <v>293.39999999999998</v>
      </c>
      <c r="L82" s="31">
        <v>286.3</v>
      </c>
      <c r="M82" s="31">
        <v>106.43943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325.05</v>
      </c>
      <c r="D83" s="36">
        <v>324.38333333333333</v>
      </c>
      <c r="E83" s="36">
        <v>321.31666666666666</v>
      </c>
      <c r="F83" s="36">
        <v>317.58333333333331</v>
      </c>
      <c r="G83" s="36">
        <v>314.51666666666665</v>
      </c>
      <c r="H83" s="36">
        <v>328.11666666666667</v>
      </c>
      <c r="I83" s="36">
        <v>331.18333333333328</v>
      </c>
      <c r="J83" s="36">
        <v>334.91666666666669</v>
      </c>
      <c r="K83" s="31">
        <v>327.45</v>
      </c>
      <c r="L83" s="31">
        <v>320.64999999999998</v>
      </c>
      <c r="M83" s="31">
        <v>84.574770000000001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1471.7</v>
      </c>
      <c r="D84" s="36">
        <v>1468.3</v>
      </c>
      <c r="E84" s="36">
        <v>1456.5</v>
      </c>
      <c r="F84" s="36">
        <v>1441.3</v>
      </c>
      <c r="G84" s="36">
        <v>1429.5</v>
      </c>
      <c r="H84" s="36">
        <v>1483.5</v>
      </c>
      <c r="I84" s="36">
        <v>1495.2999999999997</v>
      </c>
      <c r="J84" s="36">
        <v>1510.5</v>
      </c>
      <c r="K84" s="31">
        <v>1480.1</v>
      </c>
      <c r="L84" s="31">
        <v>1453.1</v>
      </c>
      <c r="M84" s="31">
        <v>58.917839999999998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835.35</v>
      </c>
      <c r="D85" s="36">
        <v>850.85</v>
      </c>
      <c r="E85" s="36">
        <v>816.7</v>
      </c>
      <c r="F85" s="36">
        <v>798.05000000000007</v>
      </c>
      <c r="G85" s="36">
        <v>763.90000000000009</v>
      </c>
      <c r="H85" s="36">
        <v>869.5</v>
      </c>
      <c r="I85" s="36">
        <v>903.64999999999986</v>
      </c>
      <c r="J85" s="36">
        <v>922.3</v>
      </c>
      <c r="K85" s="31">
        <v>885</v>
      </c>
      <c r="L85" s="31">
        <v>832.2</v>
      </c>
      <c r="M85" s="31">
        <v>7.0586099999999998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327.64999999999998</v>
      </c>
      <c r="D86" s="36">
        <v>329.66666666666669</v>
      </c>
      <c r="E86" s="36">
        <v>321.33333333333337</v>
      </c>
      <c r="F86" s="36">
        <v>315.01666666666671</v>
      </c>
      <c r="G86" s="36">
        <v>306.68333333333339</v>
      </c>
      <c r="H86" s="36">
        <v>335.98333333333335</v>
      </c>
      <c r="I86" s="36">
        <v>344.31666666666672</v>
      </c>
      <c r="J86" s="36">
        <v>350.63333333333333</v>
      </c>
      <c r="K86" s="31">
        <v>338</v>
      </c>
      <c r="L86" s="31">
        <v>323.35000000000002</v>
      </c>
      <c r="M86" s="31">
        <v>37.131509999999999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1257.8</v>
      </c>
      <c r="D87" s="36">
        <v>1245.5833333333333</v>
      </c>
      <c r="E87" s="36">
        <v>1224.2166666666665</v>
      </c>
      <c r="F87" s="36">
        <v>1190.6333333333332</v>
      </c>
      <c r="G87" s="36">
        <v>1169.2666666666664</v>
      </c>
      <c r="H87" s="36">
        <v>1279.1666666666665</v>
      </c>
      <c r="I87" s="36">
        <v>1300.5333333333333</v>
      </c>
      <c r="J87" s="36">
        <v>1334.1166666666666</v>
      </c>
      <c r="K87" s="31">
        <v>1266.95</v>
      </c>
      <c r="L87" s="31">
        <v>1212</v>
      </c>
      <c r="M87" s="31">
        <v>1.8261799999999999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566</v>
      </c>
      <c r="D88" s="36">
        <v>562.83333333333337</v>
      </c>
      <c r="E88" s="36">
        <v>556.16666666666674</v>
      </c>
      <c r="F88" s="36">
        <v>546.33333333333337</v>
      </c>
      <c r="G88" s="36">
        <v>539.66666666666674</v>
      </c>
      <c r="H88" s="36">
        <v>572.66666666666674</v>
      </c>
      <c r="I88" s="36">
        <v>579.33333333333348</v>
      </c>
      <c r="J88" s="36">
        <v>589.16666666666674</v>
      </c>
      <c r="K88" s="31">
        <v>569.5</v>
      </c>
      <c r="L88" s="31">
        <v>553</v>
      </c>
      <c r="M88" s="31">
        <v>34.775640000000003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7839.65</v>
      </c>
      <c r="D89" s="36">
        <v>7913.8666666666659</v>
      </c>
      <c r="E89" s="36">
        <v>7735.7833333333319</v>
      </c>
      <c r="F89" s="36">
        <v>7631.9166666666661</v>
      </c>
      <c r="G89" s="36">
        <v>7453.8333333333321</v>
      </c>
      <c r="H89" s="36">
        <v>8017.7333333333318</v>
      </c>
      <c r="I89" s="36">
        <v>8195.8166666666657</v>
      </c>
      <c r="J89" s="36">
        <v>8299.6833333333307</v>
      </c>
      <c r="K89" s="31">
        <v>8091.95</v>
      </c>
      <c r="L89" s="31">
        <v>7810</v>
      </c>
      <c r="M89" s="31">
        <v>4.7910000000000001E-2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1723.75</v>
      </c>
      <c r="D90" s="36">
        <v>1711.2666666666667</v>
      </c>
      <c r="E90" s="36">
        <v>1686.9833333333333</v>
      </c>
      <c r="F90" s="36">
        <v>1650.2166666666667</v>
      </c>
      <c r="G90" s="36">
        <v>1625.9333333333334</v>
      </c>
      <c r="H90" s="36">
        <v>1748.0333333333333</v>
      </c>
      <c r="I90" s="36">
        <v>1772.3166666666666</v>
      </c>
      <c r="J90" s="36">
        <v>1809.0833333333333</v>
      </c>
      <c r="K90" s="31">
        <v>1735.55</v>
      </c>
      <c r="L90" s="31">
        <v>1674.5</v>
      </c>
      <c r="M90" s="31">
        <v>4.3933799999999996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2272.3000000000002</v>
      </c>
      <c r="D91" s="36">
        <v>2259.0666666666671</v>
      </c>
      <c r="E91" s="36">
        <v>2218.1333333333341</v>
      </c>
      <c r="F91" s="36">
        <v>2163.9666666666672</v>
      </c>
      <c r="G91" s="36">
        <v>2123.0333333333342</v>
      </c>
      <c r="H91" s="36">
        <v>2313.233333333334</v>
      </c>
      <c r="I91" s="36">
        <v>2354.1666666666674</v>
      </c>
      <c r="J91" s="36">
        <v>2408.3333333333339</v>
      </c>
      <c r="K91" s="31">
        <v>2300</v>
      </c>
      <c r="L91" s="31">
        <v>2204.9</v>
      </c>
      <c r="M91" s="31">
        <v>1.3078099999999999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490.7</v>
      </c>
      <c r="D92" s="36">
        <v>492.2</v>
      </c>
      <c r="E92" s="36">
        <v>484.54999999999995</v>
      </c>
      <c r="F92" s="36">
        <v>478.4</v>
      </c>
      <c r="G92" s="36">
        <v>470.74999999999994</v>
      </c>
      <c r="H92" s="36">
        <v>498.34999999999997</v>
      </c>
      <c r="I92" s="36">
        <v>505.99999999999994</v>
      </c>
      <c r="J92" s="36">
        <v>512.15</v>
      </c>
      <c r="K92" s="31">
        <v>499.85</v>
      </c>
      <c r="L92" s="31">
        <v>486.05</v>
      </c>
      <c r="M92" s="31">
        <v>3.9683199999999998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30993.15</v>
      </c>
      <c r="D93" s="36">
        <v>31180.7</v>
      </c>
      <c r="E93" s="36">
        <v>30712.45</v>
      </c>
      <c r="F93" s="36">
        <v>30431.75</v>
      </c>
      <c r="G93" s="36">
        <v>29963.5</v>
      </c>
      <c r="H93" s="36">
        <v>31461.4</v>
      </c>
      <c r="I93" s="36">
        <v>31929.65</v>
      </c>
      <c r="J93" s="36">
        <v>32210.350000000002</v>
      </c>
      <c r="K93" s="31">
        <v>31648.95</v>
      </c>
      <c r="L93" s="31">
        <v>30900</v>
      </c>
      <c r="M93" s="31">
        <v>0.26467000000000002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1121.5</v>
      </c>
      <c r="D94" s="36">
        <v>1123.4333333333334</v>
      </c>
      <c r="E94" s="36">
        <v>1110.0666666666668</v>
      </c>
      <c r="F94" s="36">
        <v>1098.6333333333334</v>
      </c>
      <c r="G94" s="36">
        <v>1085.2666666666669</v>
      </c>
      <c r="H94" s="36">
        <v>1134.8666666666668</v>
      </c>
      <c r="I94" s="36">
        <v>1148.2333333333336</v>
      </c>
      <c r="J94" s="36">
        <v>1159.6666666666667</v>
      </c>
      <c r="K94" s="31">
        <v>1136.8</v>
      </c>
      <c r="L94" s="31">
        <v>1112</v>
      </c>
      <c r="M94" s="31">
        <v>3.60284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5659.15</v>
      </c>
      <c r="D95" s="36">
        <v>5649.5</v>
      </c>
      <c r="E95" s="36">
        <v>5603.8</v>
      </c>
      <c r="F95" s="36">
        <v>5548.45</v>
      </c>
      <c r="G95" s="36">
        <v>5502.75</v>
      </c>
      <c r="H95" s="36">
        <v>5704.85</v>
      </c>
      <c r="I95" s="36">
        <v>5750.5500000000011</v>
      </c>
      <c r="J95" s="36">
        <v>5805.9000000000005</v>
      </c>
      <c r="K95" s="31">
        <v>5695.2</v>
      </c>
      <c r="L95" s="31">
        <v>5594.15</v>
      </c>
      <c r="M95" s="31">
        <v>1.64575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2112.9499999999998</v>
      </c>
      <c r="D96" s="36">
        <v>2139.8166666666666</v>
      </c>
      <c r="E96" s="36">
        <v>2064.3833333333332</v>
      </c>
      <c r="F96" s="36">
        <v>2015.8166666666666</v>
      </c>
      <c r="G96" s="36">
        <v>1940.3833333333332</v>
      </c>
      <c r="H96" s="36">
        <v>2188.3833333333332</v>
      </c>
      <c r="I96" s="36">
        <v>2263.8166666666666</v>
      </c>
      <c r="J96" s="36">
        <v>2312.3833333333332</v>
      </c>
      <c r="K96" s="31">
        <v>2215.25</v>
      </c>
      <c r="L96" s="31">
        <v>2091.25</v>
      </c>
      <c r="M96" s="31">
        <v>2.0121099999999998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664.15</v>
      </c>
      <c r="D97" s="36">
        <v>661.73333333333323</v>
      </c>
      <c r="E97" s="36">
        <v>656.41666666666652</v>
      </c>
      <c r="F97" s="36">
        <v>648.68333333333328</v>
      </c>
      <c r="G97" s="36">
        <v>643.36666666666656</v>
      </c>
      <c r="H97" s="36">
        <v>669.46666666666647</v>
      </c>
      <c r="I97" s="36">
        <v>674.7833333333333</v>
      </c>
      <c r="J97" s="36">
        <v>682.51666666666642</v>
      </c>
      <c r="K97" s="31">
        <v>667.05</v>
      </c>
      <c r="L97" s="31">
        <v>654</v>
      </c>
      <c r="M97" s="31">
        <v>1.00648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171.86</v>
      </c>
      <c r="D98" s="36">
        <v>172.40666666666667</v>
      </c>
      <c r="E98" s="36">
        <v>169.04333333333332</v>
      </c>
      <c r="F98" s="36">
        <v>166.22666666666666</v>
      </c>
      <c r="G98" s="36">
        <v>162.86333333333332</v>
      </c>
      <c r="H98" s="36">
        <v>175.22333333333333</v>
      </c>
      <c r="I98" s="36">
        <v>178.58666666666667</v>
      </c>
      <c r="J98" s="36">
        <v>181.40333333333334</v>
      </c>
      <c r="K98" s="31">
        <v>175.77</v>
      </c>
      <c r="L98" s="31">
        <v>169.59</v>
      </c>
      <c r="M98" s="31">
        <v>45.152619999999999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706.4</v>
      </c>
      <c r="D99" s="36">
        <v>700.30000000000007</v>
      </c>
      <c r="E99" s="36">
        <v>691.60000000000014</v>
      </c>
      <c r="F99" s="36">
        <v>676.80000000000007</v>
      </c>
      <c r="G99" s="36">
        <v>668.10000000000014</v>
      </c>
      <c r="H99" s="36">
        <v>715.10000000000014</v>
      </c>
      <c r="I99" s="36">
        <v>723.80000000000018</v>
      </c>
      <c r="J99" s="36">
        <v>738.60000000000014</v>
      </c>
      <c r="K99" s="31">
        <v>709</v>
      </c>
      <c r="L99" s="31">
        <v>685.5</v>
      </c>
      <c r="M99" s="31">
        <v>15.2035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523.85</v>
      </c>
      <c r="D100" s="36">
        <v>525.88333333333333</v>
      </c>
      <c r="E100" s="36">
        <v>518.16666666666663</v>
      </c>
      <c r="F100" s="36">
        <v>512.48333333333335</v>
      </c>
      <c r="G100" s="36">
        <v>504.76666666666665</v>
      </c>
      <c r="H100" s="36">
        <v>531.56666666666661</v>
      </c>
      <c r="I100" s="36">
        <v>539.2833333333333</v>
      </c>
      <c r="J100" s="36">
        <v>544.96666666666658</v>
      </c>
      <c r="K100" s="31">
        <v>533.6</v>
      </c>
      <c r="L100" s="31">
        <v>520.20000000000005</v>
      </c>
      <c r="M100" s="31">
        <v>2.3928699999999998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4438.1000000000004</v>
      </c>
      <c r="D101" s="36">
        <v>4462.2</v>
      </c>
      <c r="E101" s="36">
        <v>4378.45</v>
      </c>
      <c r="F101" s="36">
        <v>4318.8</v>
      </c>
      <c r="G101" s="36">
        <v>4235.05</v>
      </c>
      <c r="H101" s="36">
        <v>4521.8499999999995</v>
      </c>
      <c r="I101" s="36">
        <v>4605.5999999999995</v>
      </c>
      <c r="J101" s="36">
        <v>4665.2499999999991</v>
      </c>
      <c r="K101" s="31">
        <v>4545.95</v>
      </c>
      <c r="L101" s="31">
        <v>4402.55</v>
      </c>
      <c r="M101" s="31">
        <v>0.26707999999999998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317.35000000000002</v>
      </c>
      <c r="D102" s="36">
        <v>320.08333333333331</v>
      </c>
      <c r="E102" s="36">
        <v>312.26666666666665</v>
      </c>
      <c r="F102" s="36">
        <v>307.18333333333334</v>
      </c>
      <c r="G102" s="36">
        <v>299.36666666666667</v>
      </c>
      <c r="H102" s="36">
        <v>325.16666666666663</v>
      </c>
      <c r="I102" s="36">
        <v>332.98333333333335</v>
      </c>
      <c r="J102" s="36">
        <v>338.06666666666661</v>
      </c>
      <c r="K102" s="31">
        <v>327.9</v>
      </c>
      <c r="L102" s="31">
        <v>315</v>
      </c>
      <c r="M102" s="31">
        <v>2.4186399999999999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285.2</v>
      </c>
      <c r="D103" s="36">
        <v>285.66666666666669</v>
      </c>
      <c r="E103" s="36">
        <v>283.98333333333335</v>
      </c>
      <c r="F103" s="36">
        <v>282.76666666666665</v>
      </c>
      <c r="G103" s="36">
        <v>281.08333333333331</v>
      </c>
      <c r="H103" s="36">
        <v>286.88333333333338</v>
      </c>
      <c r="I103" s="36">
        <v>288.56666666666666</v>
      </c>
      <c r="J103" s="36">
        <v>289.78333333333342</v>
      </c>
      <c r="K103" s="31">
        <v>287.35000000000002</v>
      </c>
      <c r="L103" s="31">
        <v>284.45</v>
      </c>
      <c r="M103" s="31">
        <v>4.05863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805.4</v>
      </c>
      <c r="D104" s="36">
        <v>802.43333333333339</v>
      </c>
      <c r="E104" s="36">
        <v>796.01666666666677</v>
      </c>
      <c r="F104" s="36">
        <v>786.63333333333333</v>
      </c>
      <c r="G104" s="36">
        <v>780.2166666666667</v>
      </c>
      <c r="H104" s="36">
        <v>811.81666666666683</v>
      </c>
      <c r="I104" s="36">
        <v>818.23333333333335</v>
      </c>
      <c r="J104" s="36">
        <v>827.6166666666669</v>
      </c>
      <c r="K104" s="31">
        <v>808.85</v>
      </c>
      <c r="L104" s="31">
        <v>793.05</v>
      </c>
      <c r="M104" s="31">
        <v>2.7242500000000001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105.65</v>
      </c>
      <c r="D105" s="36">
        <v>106.07000000000001</v>
      </c>
      <c r="E105" s="36">
        <v>105.08000000000001</v>
      </c>
      <c r="F105" s="36">
        <v>104.51</v>
      </c>
      <c r="G105" s="36">
        <v>103.52000000000001</v>
      </c>
      <c r="H105" s="36">
        <v>106.64000000000001</v>
      </c>
      <c r="I105" s="36">
        <v>107.63</v>
      </c>
      <c r="J105" s="36">
        <v>108.20000000000002</v>
      </c>
      <c r="K105" s="31">
        <v>107.06</v>
      </c>
      <c r="L105" s="31">
        <v>105.5</v>
      </c>
      <c r="M105" s="31">
        <v>130.61546000000001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1559.5</v>
      </c>
      <c r="D106" s="36">
        <v>1563.1666666666667</v>
      </c>
      <c r="E106" s="36">
        <v>1531.3333333333335</v>
      </c>
      <c r="F106" s="36">
        <v>1503.1666666666667</v>
      </c>
      <c r="G106" s="36">
        <v>1471.3333333333335</v>
      </c>
      <c r="H106" s="36">
        <v>1591.3333333333335</v>
      </c>
      <c r="I106" s="36">
        <v>1623.166666666667</v>
      </c>
      <c r="J106" s="36">
        <v>1651.3333333333335</v>
      </c>
      <c r="K106" s="31">
        <v>1595</v>
      </c>
      <c r="L106" s="31">
        <v>1535</v>
      </c>
      <c r="M106" s="31">
        <v>0.65688999999999997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200.31</v>
      </c>
      <c r="D107" s="36">
        <v>200.82666666666668</v>
      </c>
      <c r="E107" s="36">
        <v>198.71333333333337</v>
      </c>
      <c r="F107" s="36">
        <v>197.11666666666667</v>
      </c>
      <c r="G107" s="36">
        <v>195.00333333333336</v>
      </c>
      <c r="H107" s="36">
        <v>202.42333333333337</v>
      </c>
      <c r="I107" s="36">
        <v>204.53666666666666</v>
      </c>
      <c r="J107" s="36">
        <v>206.13333333333338</v>
      </c>
      <c r="K107" s="31">
        <v>202.94</v>
      </c>
      <c r="L107" s="31">
        <v>199.23</v>
      </c>
      <c r="M107" s="31">
        <v>0.74658999999999998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1551.55</v>
      </c>
      <c r="D108" s="36">
        <v>1548.5166666666667</v>
      </c>
      <c r="E108" s="36">
        <v>1533.0333333333333</v>
      </c>
      <c r="F108" s="36">
        <v>1514.5166666666667</v>
      </c>
      <c r="G108" s="36">
        <v>1499.0333333333333</v>
      </c>
      <c r="H108" s="36">
        <v>1567.0333333333333</v>
      </c>
      <c r="I108" s="36">
        <v>1582.5166666666664</v>
      </c>
      <c r="J108" s="36">
        <v>1601.0333333333333</v>
      </c>
      <c r="K108" s="31">
        <v>1564</v>
      </c>
      <c r="L108" s="31">
        <v>1530</v>
      </c>
      <c r="M108" s="31">
        <v>0.51705999999999996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245.45</v>
      </c>
      <c r="D109" s="36">
        <v>247.31666666666669</v>
      </c>
      <c r="E109" s="36">
        <v>242.13333333333338</v>
      </c>
      <c r="F109" s="36">
        <v>238.81666666666669</v>
      </c>
      <c r="G109" s="36">
        <v>233.63333333333338</v>
      </c>
      <c r="H109" s="36">
        <v>250.63333333333338</v>
      </c>
      <c r="I109" s="36">
        <v>255.81666666666672</v>
      </c>
      <c r="J109" s="36">
        <v>259.13333333333338</v>
      </c>
      <c r="K109" s="31">
        <v>252.5</v>
      </c>
      <c r="L109" s="31">
        <v>244</v>
      </c>
      <c r="M109" s="31">
        <v>28.313780000000001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2611.85</v>
      </c>
      <c r="D110" s="36">
        <v>2613.4666666666667</v>
      </c>
      <c r="E110" s="36">
        <v>2576.9333333333334</v>
      </c>
      <c r="F110" s="36">
        <v>2542.0166666666669</v>
      </c>
      <c r="G110" s="36">
        <v>2505.4833333333336</v>
      </c>
      <c r="H110" s="36">
        <v>2648.3833333333332</v>
      </c>
      <c r="I110" s="36">
        <v>2684.916666666667</v>
      </c>
      <c r="J110" s="36">
        <v>2719.833333333333</v>
      </c>
      <c r="K110" s="31">
        <v>2650</v>
      </c>
      <c r="L110" s="31">
        <v>2578.5500000000002</v>
      </c>
      <c r="M110" s="31">
        <v>0.85350000000000004</v>
      </c>
      <c r="N110" s="1"/>
      <c r="O110" s="1"/>
    </row>
    <row r="111" spans="1:15" ht="12.75" customHeight="1">
      <c r="A111" s="33">
        <v>101</v>
      </c>
      <c r="B111" s="53" t="s">
        <v>852</v>
      </c>
      <c r="C111" s="31">
        <v>888.45</v>
      </c>
      <c r="D111" s="36">
        <v>886.36666666666667</v>
      </c>
      <c r="E111" s="36">
        <v>872.73333333333335</v>
      </c>
      <c r="F111" s="36">
        <v>857.01666666666665</v>
      </c>
      <c r="G111" s="36">
        <v>843.38333333333333</v>
      </c>
      <c r="H111" s="36">
        <v>902.08333333333337</v>
      </c>
      <c r="I111" s="36">
        <v>915.71666666666681</v>
      </c>
      <c r="J111" s="36">
        <v>931.43333333333339</v>
      </c>
      <c r="K111" s="31">
        <v>900</v>
      </c>
      <c r="L111" s="31">
        <v>870.65</v>
      </c>
      <c r="M111" s="31">
        <v>1.26831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57.12</v>
      </c>
      <c r="D112" s="36">
        <v>57.606666666666662</v>
      </c>
      <c r="E112" s="36">
        <v>56.523333333333326</v>
      </c>
      <c r="F112" s="36">
        <v>55.926666666666662</v>
      </c>
      <c r="G112" s="36">
        <v>54.843333333333327</v>
      </c>
      <c r="H112" s="36">
        <v>58.203333333333326</v>
      </c>
      <c r="I112" s="36">
        <v>59.286666666666655</v>
      </c>
      <c r="J112" s="36">
        <v>59.883333333333326</v>
      </c>
      <c r="K112" s="31">
        <v>58.69</v>
      </c>
      <c r="L112" s="31">
        <v>57.01</v>
      </c>
      <c r="M112" s="31">
        <v>53.338760000000001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2560.6</v>
      </c>
      <c r="D113" s="36">
        <v>2553.2000000000003</v>
      </c>
      <c r="E113" s="36">
        <v>2515.4000000000005</v>
      </c>
      <c r="F113" s="36">
        <v>2470.2000000000003</v>
      </c>
      <c r="G113" s="36">
        <v>2432.4000000000005</v>
      </c>
      <c r="H113" s="36">
        <v>2598.4000000000005</v>
      </c>
      <c r="I113" s="36">
        <v>2636.2000000000007</v>
      </c>
      <c r="J113" s="36">
        <v>2681.4000000000005</v>
      </c>
      <c r="K113" s="31">
        <v>2591</v>
      </c>
      <c r="L113" s="31">
        <v>2508</v>
      </c>
      <c r="M113" s="31">
        <v>12.650919999999999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730.6</v>
      </c>
      <c r="D114" s="36">
        <v>727.71666666666658</v>
      </c>
      <c r="E114" s="36">
        <v>717.43333333333317</v>
      </c>
      <c r="F114" s="36">
        <v>704.26666666666654</v>
      </c>
      <c r="G114" s="36">
        <v>693.98333333333312</v>
      </c>
      <c r="H114" s="36">
        <v>740.88333333333321</v>
      </c>
      <c r="I114" s="36">
        <v>751.16666666666674</v>
      </c>
      <c r="J114" s="36">
        <v>764.33333333333326</v>
      </c>
      <c r="K114" s="31">
        <v>738</v>
      </c>
      <c r="L114" s="31">
        <v>714.55</v>
      </c>
      <c r="M114" s="31">
        <v>0.94730999999999999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2106.0500000000002</v>
      </c>
      <c r="D115" s="36">
        <v>2137.0166666666669</v>
      </c>
      <c r="E115" s="36">
        <v>2059.0333333333338</v>
      </c>
      <c r="F115" s="36">
        <v>2012.0166666666669</v>
      </c>
      <c r="G115" s="36">
        <v>1934.0333333333338</v>
      </c>
      <c r="H115" s="36">
        <v>2184.0333333333338</v>
      </c>
      <c r="I115" s="36">
        <v>2262.0166666666664</v>
      </c>
      <c r="J115" s="36">
        <v>2309.0333333333338</v>
      </c>
      <c r="K115" s="31">
        <v>2215</v>
      </c>
      <c r="L115" s="31">
        <v>2090</v>
      </c>
      <c r="M115" s="31">
        <v>1.8943700000000001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10164.799999999999</v>
      </c>
      <c r="D116" s="36">
        <v>10096.866666666667</v>
      </c>
      <c r="E116" s="36">
        <v>9921.9833333333336</v>
      </c>
      <c r="F116" s="36">
        <v>9679.1666666666661</v>
      </c>
      <c r="G116" s="36">
        <v>9504.2833333333328</v>
      </c>
      <c r="H116" s="36">
        <v>10339.683333333334</v>
      </c>
      <c r="I116" s="36">
        <v>10514.566666666669</v>
      </c>
      <c r="J116" s="36">
        <v>10757.383333333335</v>
      </c>
      <c r="K116" s="31">
        <v>10271.75</v>
      </c>
      <c r="L116" s="31">
        <v>9854.0499999999993</v>
      </c>
      <c r="M116" s="31">
        <v>0.83909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766.45</v>
      </c>
      <c r="D117" s="36">
        <v>770.11666666666667</v>
      </c>
      <c r="E117" s="36">
        <v>757.33333333333337</v>
      </c>
      <c r="F117" s="36">
        <v>748.2166666666667</v>
      </c>
      <c r="G117" s="36">
        <v>735.43333333333339</v>
      </c>
      <c r="H117" s="36">
        <v>779.23333333333335</v>
      </c>
      <c r="I117" s="36">
        <v>792.01666666666665</v>
      </c>
      <c r="J117" s="36">
        <v>801.13333333333333</v>
      </c>
      <c r="K117" s="31">
        <v>782.9</v>
      </c>
      <c r="L117" s="31">
        <v>761</v>
      </c>
      <c r="M117" s="31">
        <v>0.31190000000000001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486.05</v>
      </c>
      <c r="D118" s="36">
        <v>488.41666666666669</v>
      </c>
      <c r="E118" s="36">
        <v>478.83333333333337</v>
      </c>
      <c r="F118" s="36">
        <v>471.61666666666667</v>
      </c>
      <c r="G118" s="36">
        <v>462.03333333333336</v>
      </c>
      <c r="H118" s="36">
        <v>495.63333333333338</v>
      </c>
      <c r="I118" s="36">
        <v>505.21666666666675</v>
      </c>
      <c r="J118" s="36">
        <v>512.43333333333339</v>
      </c>
      <c r="K118" s="31">
        <v>498</v>
      </c>
      <c r="L118" s="31">
        <v>481.2</v>
      </c>
      <c r="M118" s="31">
        <v>26.383230000000001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495.1</v>
      </c>
      <c r="D119" s="36">
        <v>495.08333333333331</v>
      </c>
      <c r="E119" s="36">
        <v>488.06666666666661</v>
      </c>
      <c r="F119" s="36">
        <v>481.0333333333333</v>
      </c>
      <c r="G119" s="36">
        <v>474.01666666666659</v>
      </c>
      <c r="H119" s="36">
        <v>502.11666666666662</v>
      </c>
      <c r="I119" s="36">
        <v>509.13333333333338</v>
      </c>
      <c r="J119" s="36">
        <v>516.16666666666663</v>
      </c>
      <c r="K119" s="31">
        <v>502.1</v>
      </c>
      <c r="L119" s="31">
        <v>488.05</v>
      </c>
      <c r="M119" s="31">
        <v>4.3442299999999996</v>
      </c>
      <c r="N119" s="1"/>
      <c r="O119" s="1"/>
    </row>
    <row r="120" spans="1:15" ht="12.75" customHeight="1">
      <c r="A120" s="33">
        <v>110</v>
      </c>
      <c r="B120" s="53" t="s">
        <v>853</v>
      </c>
      <c r="C120" s="31">
        <v>965.7</v>
      </c>
      <c r="D120" s="36">
        <v>949.68333333333339</v>
      </c>
      <c r="E120" s="36">
        <v>915.06666666666683</v>
      </c>
      <c r="F120" s="36">
        <v>864.43333333333339</v>
      </c>
      <c r="G120" s="36">
        <v>829.81666666666683</v>
      </c>
      <c r="H120" s="36">
        <v>1000.3166666666668</v>
      </c>
      <c r="I120" s="36">
        <v>1034.9333333333334</v>
      </c>
      <c r="J120" s="36">
        <v>1085.5666666666668</v>
      </c>
      <c r="K120" s="31">
        <v>984.3</v>
      </c>
      <c r="L120" s="31">
        <v>899.05</v>
      </c>
      <c r="M120" s="31">
        <v>50.280149999999999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1569.5</v>
      </c>
      <c r="D121" s="36">
        <v>1559.3500000000001</v>
      </c>
      <c r="E121" s="36">
        <v>1522.1000000000004</v>
      </c>
      <c r="F121" s="36">
        <v>1474.7000000000003</v>
      </c>
      <c r="G121" s="36">
        <v>1437.4500000000005</v>
      </c>
      <c r="H121" s="36">
        <v>1606.7500000000002</v>
      </c>
      <c r="I121" s="36">
        <v>1643.9999999999998</v>
      </c>
      <c r="J121" s="36">
        <v>1691.4</v>
      </c>
      <c r="K121" s="31">
        <v>1596.6</v>
      </c>
      <c r="L121" s="31">
        <v>1511.95</v>
      </c>
      <c r="M121" s="31">
        <v>8.6927000000000003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1344</v>
      </c>
      <c r="D122" s="36">
        <v>1333.2</v>
      </c>
      <c r="E122" s="36">
        <v>1319.9</v>
      </c>
      <c r="F122" s="36">
        <v>1295.8</v>
      </c>
      <c r="G122" s="36">
        <v>1282.5</v>
      </c>
      <c r="H122" s="36">
        <v>1357.3000000000002</v>
      </c>
      <c r="I122" s="36">
        <v>1370.6</v>
      </c>
      <c r="J122" s="36">
        <v>1394.7000000000003</v>
      </c>
      <c r="K122" s="31">
        <v>1346.5</v>
      </c>
      <c r="L122" s="31">
        <v>1309.0999999999999</v>
      </c>
      <c r="M122" s="31">
        <v>15.031610000000001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1563.8</v>
      </c>
      <c r="D123" s="36">
        <v>1571.9333333333334</v>
      </c>
      <c r="E123" s="36">
        <v>1546.8666666666668</v>
      </c>
      <c r="F123" s="36">
        <v>1529.9333333333334</v>
      </c>
      <c r="G123" s="36">
        <v>1504.8666666666668</v>
      </c>
      <c r="H123" s="36">
        <v>1588.8666666666668</v>
      </c>
      <c r="I123" s="36">
        <v>1613.9333333333334</v>
      </c>
      <c r="J123" s="36">
        <v>1630.8666666666668</v>
      </c>
      <c r="K123" s="31">
        <v>1597</v>
      </c>
      <c r="L123" s="31">
        <v>1555</v>
      </c>
      <c r="M123" s="31">
        <v>8.9663799999999991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160.88</v>
      </c>
      <c r="D124" s="36">
        <v>161.07666666666668</v>
      </c>
      <c r="E124" s="36">
        <v>159.42333333333337</v>
      </c>
      <c r="F124" s="36">
        <v>157.9666666666667</v>
      </c>
      <c r="G124" s="36">
        <v>156.31333333333339</v>
      </c>
      <c r="H124" s="36">
        <v>162.53333333333336</v>
      </c>
      <c r="I124" s="36">
        <v>164.18666666666667</v>
      </c>
      <c r="J124" s="36">
        <v>165.64333333333335</v>
      </c>
      <c r="K124" s="31">
        <v>162.72999999999999</v>
      </c>
      <c r="L124" s="31">
        <v>159.62</v>
      </c>
      <c r="M124" s="31">
        <v>14.343360000000001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1590.3</v>
      </c>
      <c r="D125" s="36">
        <v>1588.7666666666667</v>
      </c>
      <c r="E125" s="36">
        <v>1562.5333333333333</v>
      </c>
      <c r="F125" s="36">
        <v>1534.7666666666667</v>
      </c>
      <c r="G125" s="36">
        <v>1508.5333333333333</v>
      </c>
      <c r="H125" s="36">
        <v>1616.5333333333333</v>
      </c>
      <c r="I125" s="36">
        <v>1642.7666666666664</v>
      </c>
      <c r="J125" s="36">
        <v>1670.5333333333333</v>
      </c>
      <c r="K125" s="31">
        <v>1615</v>
      </c>
      <c r="L125" s="31">
        <v>1561</v>
      </c>
      <c r="M125" s="31">
        <v>1.6290800000000001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504.7</v>
      </c>
      <c r="D126" s="36">
        <v>510.54999999999995</v>
      </c>
      <c r="E126" s="36">
        <v>493.19999999999993</v>
      </c>
      <c r="F126" s="36">
        <v>481.7</v>
      </c>
      <c r="G126" s="36">
        <v>464.34999999999997</v>
      </c>
      <c r="H126" s="36">
        <v>522.04999999999995</v>
      </c>
      <c r="I126" s="36">
        <v>539.39999999999986</v>
      </c>
      <c r="J126" s="36">
        <v>550.89999999999986</v>
      </c>
      <c r="K126" s="31">
        <v>527.9</v>
      </c>
      <c r="L126" s="31">
        <v>499.05</v>
      </c>
      <c r="M126" s="31">
        <v>147.66889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2215.5</v>
      </c>
      <c r="D127" s="36">
        <v>2204.0833333333335</v>
      </c>
      <c r="E127" s="36">
        <v>2151.416666666667</v>
      </c>
      <c r="F127" s="36">
        <v>2087.3333333333335</v>
      </c>
      <c r="G127" s="36">
        <v>2034.666666666667</v>
      </c>
      <c r="H127" s="36">
        <v>2268.166666666667</v>
      </c>
      <c r="I127" s="36">
        <v>2320.8333333333339</v>
      </c>
      <c r="J127" s="36">
        <v>2384.916666666667</v>
      </c>
      <c r="K127" s="31">
        <v>2256.75</v>
      </c>
      <c r="L127" s="31">
        <v>2140</v>
      </c>
      <c r="M127" s="31">
        <v>23.528559999999999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5870.3</v>
      </c>
      <c r="D128" s="36">
        <v>5861.95</v>
      </c>
      <c r="E128" s="36">
        <v>5798.9</v>
      </c>
      <c r="F128" s="36">
        <v>5727.5</v>
      </c>
      <c r="G128" s="36">
        <v>5664.45</v>
      </c>
      <c r="H128" s="36">
        <v>5933.3499999999995</v>
      </c>
      <c r="I128" s="36">
        <v>5996.4000000000005</v>
      </c>
      <c r="J128" s="36">
        <v>6067.7999999999993</v>
      </c>
      <c r="K128" s="31">
        <v>5925</v>
      </c>
      <c r="L128" s="31">
        <v>5790.55</v>
      </c>
      <c r="M128" s="31">
        <v>2.3468800000000001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3468.5</v>
      </c>
      <c r="D129" s="36">
        <v>3460.4333333333329</v>
      </c>
      <c r="E129" s="36">
        <v>3438.266666666666</v>
      </c>
      <c r="F129" s="36">
        <v>3408.0333333333328</v>
      </c>
      <c r="G129" s="36">
        <v>3385.8666666666659</v>
      </c>
      <c r="H129" s="36">
        <v>3490.6666666666661</v>
      </c>
      <c r="I129" s="36">
        <v>3512.833333333333</v>
      </c>
      <c r="J129" s="36">
        <v>3543.0666666666662</v>
      </c>
      <c r="K129" s="31">
        <v>3482.6</v>
      </c>
      <c r="L129" s="31">
        <v>3430.2</v>
      </c>
      <c r="M129" s="31">
        <v>4.7122700000000002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4168.75</v>
      </c>
      <c r="D130" s="36">
        <v>4171.2666666666664</v>
      </c>
      <c r="E130" s="36">
        <v>4088.6333333333332</v>
      </c>
      <c r="F130" s="36">
        <v>4008.5166666666669</v>
      </c>
      <c r="G130" s="36">
        <v>3925.8833333333337</v>
      </c>
      <c r="H130" s="36">
        <v>4251.3833333333332</v>
      </c>
      <c r="I130" s="36">
        <v>4334.0166666666664</v>
      </c>
      <c r="J130" s="36">
        <v>4414.1333333333323</v>
      </c>
      <c r="K130" s="31">
        <v>4253.8999999999996</v>
      </c>
      <c r="L130" s="31">
        <v>4091.15</v>
      </c>
      <c r="M130" s="31">
        <v>3.92422</v>
      </c>
      <c r="N130" s="1"/>
      <c r="O130" s="1"/>
    </row>
    <row r="131" spans="1:15" ht="12.75" customHeight="1">
      <c r="A131" s="33">
        <v>121</v>
      </c>
      <c r="B131" s="53" t="s">
        <v>824</v>
      </c>
      <c r="C131" s="31">
        <v>1572.1</v>
      </c>
      <c r="D131" s="36">
        <v>1568.6000000000001</v>
      </c>
      <c r="E131" s="36">
        <v>1551.9500000000003</v>
      </c>
      <c r="F131" s="36">
        <v>1531.8000000000002</v>
      </c>
      <c r="G131" s="36">
        <v>1515.1500000000003</v>
      </c>
      <c r="H131" s="36">
        <v>1588.7500000000002</v>
      </c>
      <c r="I131" s="36">
        <v>1605.4000000000003</v>
      </c>
      <c r="J131" s="36">
        <v>1625.5500000000002</v>
      </c>
      <c r="K131" s="31">
        <v>1585.25</v>
      </c>
      <c r="L131" s="31">
        <v>1548.45</v>
      </c>
      <c r="M131" s="31">
        <v>0.52266000000000001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951.4</v>
      </c>
      <c r="D132" s="36">
        <v>952.20000000000016</v>
      </c>
      <c r="E132" s="36">
        <v>941.40000000000032</v>
      </c>
      <c r="F132" s="36">
        <v>931.4000000000002</v>
      </c>
      <c r="G132" s="36">
        <v>920.60000000000036</v>
      </c>
      <c r="H132" s="36">
        <v>962.20000000000027</v>
      </c>
      <c r="I132" s="36">
        <v>973.00000000000023</v>
      </c>
      <c r="J132" s="36">
        <v>983.00000000000023</v>
      </c>
      <c r="K132" s="31">
        <v>963</v>
      </c>
      <c r="L132" s="31">
        <v>942.2</v>
      </c>
      <c r="M132" s="31">
        <v>14.836080000000001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1687.5</v>
      </c>
      <c r="D133" s="36">
        <v>1697.2333333333333</v>
      </c>
      <c r="E133" s="36">
        <v>1663.8166666666666</v>
      </c>
      <c r="F133" s="36">
        <v>1640.1333333333332</v>
      </c>
      <c r="G133" s="36">
        <v>1606.7166666666665</v>
      </c>
      <c r="H133" s="36">
        <v>1720.9166666666667</v>
      </c>
      <c r="I133" s="36">
        <v>1754.3333333333333</v>
      </c>
      <c r="J133" s="36">
        <v>1778.0166666666669</v>
      </c>
      <c r="K133" s="31">
        <v>1730.65</v>
      </c>
      <c r="L133" s="31">
        <v>1673.55</v>
      </c>
      <c r="M133" s="31">
        <v>3.6528800000000001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5352.15</v>
      </c>
      <c r="D134" s="36">
        <v>5342.0666666666666</v>
      </c>
      <c r="E134" s="36">
        <v>5266.1833333333334</v>
      </c>
      <c r="F134" s="36">
        <v>5180.2166666666672</v>
      </c>
      <c r="G134" s="36">
        <v>5104.3333333333339</v>
      </c>
      <c r="H134" s="36">
        <v>5428.0333333333328</v>
      </c>
      <c r="I134" s="36">
        <v>5503.9166666666661</v>
      </c>
      <c r="J134" s="36">
        <v>5589.8833333333323</v>
      </c>
      <c r="K134" s="31">
        <v>5417.95</v>
      </c>
      <c r="L134" s="31">
        <v>5256.1</v>
      </c>
      <c r="M134" s="31">
        <v>0.20422999999999999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1177.6500000000001</v>
      </c>
      <c r="D135" s="36">
        <v>1185.6499999999999</v>
      </c>
      <c r="E135" s="36">
        <v>1145.2999999999997</v>
      </c>
      <c r="F135" s="36">
        <v>1112.9499999999998</v>
      </c>
      <c r="G135" s="36">
        <v>1072.5999999999997</v>
      </c>
      <c r="H135" s="36">
        <v>1217.9999999999998</v>
      </c>
      <c r="I135" s="36">
        <v>1258.3499999999997</v>
      </c>
      <c r="J135" s="36">
        <v>1290.6999999999998</v>
      </c>
      <c r="K135" s="31">
        <v>1226</v>
      </c>
      <c r="L135" s="31">
        <v>1153.3</v>
      </c>
      <c r="M135" s="31">
        <v>3.9317700000000002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428.55</v>
      </c>
      <c r="D136" s="36">
        <v>431.2833333333333</v>
      </c>
      <c r="E136" s="36">
        <v>422.56666666666661</v>
      </c>
      <c r="F136" s="36">
        <v>416.58333333333331</v>
      </c>
      <c r="G136" s="36">
        <v>407.86666666666662</v>
      </c>
      <c r="H136" s="36">
        <v>437.26666666666659</v>
      </c>
      <c r="I136" s="36">
        <v>445.98333333333329</v>
      </c>
      <c r="J136" s="36">
        <v>451.96666666666658</v>
      </c>
      <c r="K136" s="31">
        <v>440</v>
      </c>
      <c r="L136" s="31">
        <v>425.3</v>
      </c>
      <c r="M136" s="31">
        <v>13.44542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3724.45</v>
      </c>
      <c r="D137" s="36">
        <v>3707.9500000000003</v>
      </c>
      <c r="E137" s="36">
        <v>3679.1000000000004</v>
      </c>
      <c r="F137" s="36">
        <v>3633.75</v>
      </c>
      <c r="G137" s="36">
        <v>3604.9</v>
      </c>
      <c r="H137" s="36">
        <v>3753.3000000000006</v>
      </c>
      <c r="I137" s="36">
        <v>3782.15</v>
      </c>
      <c r="J137" s="36">
        <v>3827.5000000000009</v>
      </c>
      <c r="K137" s="31">
        <v>3736.8</v>
      </c>
      <c r="L137" s="31">
        <v>3662.6</v>
      </c>
      <c r="M137" s="31">
        <v>4.3204900000000004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1734.9</v>
      </c>
      <c r="D138" s="36">
        <v>1720.0166666666667</v>
      </c>
      <c r="E138" s="36">
        <v>1688.8833333333332</v>
      </c>
      <c r="F138" s="36">
        <v>1642.8666666666666</v>
      </c>
      <c r="G138" s="36">
        <v>1611.7333333333331</v>
      </c>
      <c r="H138" s="36">
        <v>1766.0333333333333</v>
      </c>
      <c r="I138" s="36">
        <v>1797.166666666667</v>
      </c>
      <c r="J138" s="36">
        <v>1843.1833333333334</v>
      </c>
      <c r="K138" s="31">
        <v>1751.15</v>
      </c>
      <c r="L138" s="31">
        <v>1674</v>
      </c>
      <c r="M138" s="31">
        <v>6.3996599999999999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1086.0999999999999</v>
      </c>
      <c r="D139" s="36">
        <v>1095.3666666666666</v>
      </c>
      <c r="E139" s="36">
        <v>1070.7333333333331</v>
      </c>
      <c r="F139" s="36">
        <v>1055.3666666666666</v>
      </c>
      <c r="G139" s="36">
        <v>1030.7333333333331</v>
      </c>
      <c r="H139" s="36">
        <v>1110.7333333333331</v>
      </c>
      <c r="I139" s="36">
        <v>1135.3666666666668</v>
      </c>
      <c r="J139" s="36">
        <v>1150.7333333333331</v>
      </c>
      <c r="K139" s="31">
        <v>1120</v>
      </c>
      <c r="L139" s="31">
        <v>1080</v>
      </c>
      <c r="M139" s="31">
        <v>1.4966999999999999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821.65</v>
      </c>
      <c r="D140" s="36">
        <v>818.26666666666677</v>
      </c>
      <c r="E140" s="36">
        <v>812.58333333333348</v>
      </c>
      <c r="F140" s="36">
        <v>803.51666666666677</v>
      </c>
      <c r="G140" s="36">
        <v>797.83333333333348</v>
      </c>
      <c r="H140" s="36">
        <v>827.33333333333348</v>
      </c>
      <c r="I140" s="36">
        <v>833.01666666666665</v>
      </c>
      <c r="J140" s="36">
        <v>842.08333333333348</v>
      </c>
      <c r="K140" s="31">
        <v>823.95</v>
      </c>
      <c r="L140" s="31">
        <v>809.2</v>
      </c>
      <c r="M140" s="31">
        <v>20.769580000000001</v>
      </c>
      <c r="N140" s="1"/>
      <c r="O140" s="1"/>
    </row>
    <row r="141" spans="1:15" ht="12.75" customHeight="1">
      <c r="A141" s="33">
        <v>131</v>
      </c>
      <c r="B141" s="53" t="s">
        <v>854</v>
      </c>
      <c r="C141" s="31">
        <v>2282</v>
      </c>
      <c r="D141" s="36">
        <v>2296.5166666666664</v>
      </c>
      <c r="E141" s="36">
        <v>2249.083333333333</v>
      </c>
      <c r="F141" s="36">
        <v>2216.1666666666665</v>
      </c>
      <c r="G141" s="36">
        <v>2168.7333333333331</v>
      </c>
      <c r="H141" s="36">
        <v>2329.4333333333329</v>
      </c>
      <c r="I141" s="36">
        <v>2376.8666666666663</v>
      </c>
      <c r="J141" s="36">
        <v>2409.7833333333328</v>
      </c>
      <c r="K141" s="31">
        <v>2343.9499999999998</v>
      </c>
      <c r="L141" s="31">
        <v>2263.6</v>
      </c>
      <c r="M141" s="31">
        <v>1.8373699999999999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604.4</v>
      </c>
      <c r="D142" s="36">
        <v>604.30000000000007</v>
      </c>
      <c r="E142" s="36">
        <v>598.70000000000016</v>
      </c>
      <c r="F142" s="36">
        <v>593.00000000000011</v>
      </c>
      <c r="G142" s="36">
        <v>587.4000000000002</v>
      </c>
      <c r="H142" s="36">
        <v>610.00000000000011</v>
      </c>
      <c r="I142" s="36">
        <v>615.6</v>
      </c>
      <c r="J142" s="36">
        <v>621.30000000000007</v>
      </c>
      <c r="K142" s="31">
        <v>609.9</v>
      </c>
      <c r="L142" s="31">
        <v>598.6</v>
      </c>
      <c r="M142" s="31">
        <v>20.124079999999999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1726.45</v>
      </c>
      <c r="D143" s="36">
        <v>1723.1833333333334</v>
      </c>
      <c r="E143" s="36">
        <v>1708.7166666666667</v>
      </c>
      <c r="F143" s="36">
        <v>1690.9833333333333</v>
      </c>
      <c r="G143" s="36">
        <v>1676.5166666666667</v>
      </c>
      <c r="H143" s="36">
        <v>1740.9166666666667</v>
      </c>
      <c r="I143" s="36">
        <v>1755.3833333333334</v>
      </c>
      <c r="J143" s="36">
        <v>1773.1166666666668</v>
      </c>
      <c r="K143" s="31">
        <v>1737.65</v>
      </c>
      <c r="L143" s="31">
        <v>1705.45</v>
      </c>
      <c r="M143" s="31">
        <v>2.7418200000000001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2923.5</v>
      </c>
      <c r="D144" s="36">
        <v>2941.7833333333333</v>
      </c>
      <c r="E144" s="36">
        <v>2886.7166666666667</v>
      </c>
      <c r="F144" s="36">
        <v>2849.9333333333334</v>
      </c>
      <c r="G144" s="36">
        <v>2794.8666666666668</v>
      </c>
      <c r="H144" s="36">
        <v>2978.5666666666666</v>
      </c>
      <c r="I144" s="36">
        <v>3033.6333333333332</v>
      </c>
      <c r="J144" s="36">
        <v>3070.4166666666665</v>
      </c>
      <c r="K144" s="31">
        <v>2996.85</v>
      </c>
      <c r="L144" s="31">
        <v>2905</v>
      </c>
      <c r="M144" s="31">
        <v>1.90527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959.55</v>
      </c>
      <c r="D145" s="36">
        <v>959.19999999999993</v>
      </c>
      <c r="E145" s="36">
        <v>944.39999999999986</v>
      </c>
      <c r="F145" s="36">
        <v>929.24999999999989</v>
      </c>
      <c r="G145" s="36">
        <v>914.44999999999982</v>
      </c>
      <c r="H145" s="36">
        <v>974.34999999999991</v>
      </c>
      <c r="I145" s="36">
        <v>989.14999999999986</v>
      </c>
      <c r="J145" s="36">
        <v>1004.3</v>
      </c>
      <c r="K145" s="31">
        <v>974</v>
      </c>
      <c r="L145" s="31">
        <v>944.05</v>
      </c>
      <c r="M145" s="31">
        <v>14.975110000000001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2846.65</v>
      </c>
      <c r="D146" s="36">
        <v>2854.5833333333335</v>
      </c>
      <c r="E146" s="36">
        <v>2810.2166666666672</v>
      </c>
      <c r="F146" s="36">
        <v>2773.7833333333338</v>
      </c>
      <c r="G146" s="36">
        <v>2729.4166666666674</v>
      </c>
      <c r="H146" s="36">
        <v>2891.0166666666669</v>
      </c>
      <c r="I146" s="36">
        <v>2935.3833333333328</v>
      </c>
      <c r="J146" s="36">
        <v>2971.8166666666666</v>
      </c>
      <c r="K146" s="31">
        <v>2898.95</v>
      </c>
      <c r="L146" s="31">
        <v>2818.15</v>
      </c>
      <c r="M146" s="31">
        <v>3.35907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414.9</v>
      </c>
      <c r="D147" s="36">
        <v>412.3</v>
      </c>
      <c r="E147" s="36">
        <v>402.6</v>
      </c>
      <c r="F147" s="36">
        <v>390.3</v>
      </c>
      <c r="G147" s="36">
        <v>380.6</v>
      </c>
      <c r="H147" s="36">
        <v>424.6</v>
      </c>
      <c r="I147" s="36">
        <v>434.29999999999995</v>
      </c>
      <c r="J147" s="36">
        <v>446.6</v>
      </c>
      <c r="K147" s="31">
        <v>422</v>
      </c>
      <c r="L147" s="31">
        <v>400</v>
      </c>
      <c r="M147" s="31">
        <v>36.967550000000003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170.43</v>
      </c>
      <c r="D148" s="36">
        <v>169.09666666666666</v>
      </c>
      <c r="E148" s="36">
        <v>166.99333333333334</v>
      </c>
      <c r="F148" s="36">
        <v>163.55666666666667</v>
      </c>
      <c r="G148" s="36">
        <v>161.45333333333335</v>
      </c>
      <c r="H148" s="36">
        <v>172.53333333333333</v>
      </c>
      <c r="I148" s="36">
        <v>174.63666666666663</v>
      </c>
      <c r="J148" s="36">
        <v>178.07333333333332</v>
      </c>
      <c r="K148" s="31">
        <v>171.2</v>
      </c>
      <c r="L148" s="31">
        <v>165.66</v>
      </c>
      <c r="M148" s="31">
        <v>18.946169999999999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4662</v>
      </c>
      <c r="D149" s="36">
        <v>4717.3499999999995</v>
      </c>
      <c r="E149" s="36">
        <v>4586.6999999999989</v>
      </c>
      <c r="F149" s="36">
        <v>4511.3999999999996</v>
      </c>
      <c r="G149" s="36">
        <v>4380.7499999999991</v>
      </c>
      <c r="H149" s="36">
        <v>4792.6499999999987</v>
      </c>
      <c r="I149" s="36">
        <v>4923.2999999999984</v>
      </c>
      <c r="J149" s="36">
        <v>4998.5999999999985</v>
      </c>
      <c r="K149" s="31">
        <v>4848</v>
      </c>
      <c r="L149" s="31">
        <v>4642.05</v>
      </c>
      <c r="M149" s="31">
        <v>7.2944899999999997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11913.9</v>
      </c>
      <c r="D150" s="36">
        <v>11967.633333333333</v>
      </c>
      <c r="E150" s="36">
        <v>11786.266666666666</v>
      </c>
      <c r="F150" s="36">
        <v>11658.633333333333</v>
      </c>
      <c r="G150" s="36">
        <v>11477.266666666666</v>
      </c>
      <c r="H150" s="36">
        <v>12095.266666666666</v>
      </c>
      <c r="I150" s="36">
        <v>12276.633333333331</v>
      </c>
      <c r="J150" s="36">
        <v>12404.266666666666</v>
      </c>
      <c r="K150" s="31">
        <v>12149</v>
      </c>
      <c r="L150" s="31">
        <v>11840</v>
      </c>
      <c r="M150" s="31">
        <v>4.7249999999999996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3207.8</v>
      </c>
      <c r="D151" s="36">
        <v>3224.25</v>
      </c>
      <c r="E151" s="36">
        <v>3183.55</v>
      </c>
      <c r="F151" s="36">
        <v>3159.3</v>
      </c>
      <c r="G151" s="36">
        <v>3118.6000000000004</v>
      </c>
      <c r="H151" s="36">
        <v>3248.5</v>
      </c>
      <c r="I151" s="36">
        <v>3289.2</v>
      </c>
      <c r="J151" s="36">
        <v>3313.45</v>
      </c>
      <c r="K151" s="31">
        <v>3264.95</v>
      </c>
      <c r="L151" s="31">
        <v>3200</v>
      </c>
      <c r="M151" s="31">
        <v>1.4437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6801.05</v>
      </c>
      <c r="D152" s="36">
        <v>6851.8499999999995</v>
      </c>
      <c r="E152" s="36">
        <v>6741.6999999999989</v>
      </c>
      <c r="F152" s="36">
        <v>6682.3499999999995</v>
      </c>
      <c r="G152" s="36">
        <v>6572.1999999999989</v>
      </c>
      <c r="H152" s="36">
        <v>6911.1999999999989</v>
      </c>
      <c r="I152" s="36">
        <v>7021.3499999999985</v>
      </c>
      <c r="J152" s="36">
        <v>7080.6999999999989</v>
      </c>
      <c r="K152" s="31">
        <v>6962</v>
      </c>
      <c r="L152" s="31">
        <v>6792.5</v>
      </c>
      <c r="M152" s="31">
        <v>3.4559299999999999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750.1</v>
      </c>
      <c r="D153" s="36">
        <v>759.11666666666679</v>
      </c>
      <c r="E153" s="36">
        <v>734.43333333333362</v>
      </c>
      <c r="F153" s="36">
        <v>718.76666666666688</v>
      </c>
      <c r="G153" s="36">
        <v>694.08333333333371</v>
      </c>
      <c r="H153" s="36">
        <v>774.78333333333353</v>
      </c>
      <c r="I153" s="36">
        <v>799.4666666666667</v>
      </c>
      <c r="J153" s="36">
        <v>815.13333333333344</v>
      </c>
      <c r="K153" s="31">
        <v>783.8</v>
      </c>
      <c r="L153" s="31">
        <v>743.45</v>
      </c>
      <c r="M153" s="31">
        <v>4.8695599999999999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371.55</v>
      </c>
      <c r="D154" s="36">
        <v>374.51666666666671</v>
      </c>
      <c r="E154" s="36">
        <v>366.13333333333344</v>
      </c>
      <c r="F154" s="36">
        <v>360.71666666666675</v>
      </c>
      <c r="G154" s="36">
        <v>352.33333333333348</v>
      </c>
      <c r="H154" s="36">
        <v>379.93333333333339</v>
      </c>
      <c r="I154" s="36">
        <v>388.31666666666672</v>
      </c>
      <c r="J154" s="36">
        <v>393.73333333333335</v>
      </c>
      <c r="K154" s="31">
        <v>382.9</v>
      </c>
      <c r="L154" s="31">
        <v>369.1</v>
      </c>
      <c r="M154" s="31">
        <v>5.5986099999999999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243.81</v>
      </c>
      <c r="D155" s="36">
        <v>237.92333333333332</v>
      </c>
      <c r="E155" s="36">
        <v>222.94666666666663</v>
      </c>
      <c r="F155" s="36">
        <v>202.08333333333331</v>
      </c>
      <c r="G155" s="36">
        <v>187.10666666666663</v>
      </c>
      <c r="H155" s="36">
        <v>258.78666666666663</v>
      </c>
      <c r="I155" s="36">
        <v>273.76333333333332</v>
      </c>
      <c r="J155" s="36">
        <v>294.62666666666667</v>
      </c>
      <c r="K155" s="31">
        <v>252.9</v>
      </c>
      <c r="L155" s="31">
        <v>217.06</v>
      </c>
      <c r="M155" s="31">
        <v>409.21454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39.07</v>
      </c>
      <c r="D156" s="36">
        <v>39.476666666666667</v>
      </c>
      <c r="E156" s="36">
        <v>38.463333333333331</v>
      </c>
      <c r="F156" s="36">
        <v>37.856666666666662</v>
      </c>
      <c r="G156" s="36">
        <v>36.843333333333327</v>
      </c>
      <c r="H156" s="36">
        <v>40.083333333333336</v>
      </c>
      <c r="I156" s="36">
        <v>41.096666666666671</v>
      </c>
      <c r="J156" s="36">
        <v>41.70333333333334</v>
      </c>
      <c r="K156" s="31">
        <v>40.49</v>
      </c>
      <c r="L156" s="31">
        <v>38.869999999999997</v>
      </c>
      <c r="M156" s="31">
        <v>90.235489999999999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4733.25</v>
      </c>
      <c r="D157" s="36">
        <v>4756.416666666667</v>
      </c>
      <c r="E157" s="36">
        <v>4692.8333333333339</v>
      </c>
      <c r="F157" s="36">
        <v>4652.416666666667</v>
      </c>
      <c r="G157" s="36">
        <v>4588.8333333333339</v>
      </c>
      <c r="H157" s="36">
        <v>4796.8333333333339</v>
      </c>
      <c r="I157" s="36">
        <v>4860.4166666666679</v>
      </c>
      <c r="J157" s="36">
        <v>4900.8333333333339</v>
      </c>
      <c r="K157" s="31">
        <v>4820</v>
      </c>
      <c r="L157" s="31">
        <v>4716</v>
      </c>
      <c r="M157" s="31">
        <v>3.2879499999999999</v>
      </c>
      <c r="N157" s="1"/>
      <c r="O157" s="1"/>
    </row>
    <row r="158" spans="1:15" ht="12.75" customHeight="1">
      <c r="A158" s="33">
        <v>148</v>
      </c>
      <c r="B158" s="53" t="s">
        <v>855</v>
      </c>
      <c r="C158" s="31">
        <v>596.25</v>
      </c>
      <c r="D158" s="36">
        <v>593.56666666666672</v>
      </c>
      <c r="E158" s="36">
        <v>585.68333333333339</v>
      </c>
      <c r="F158" s="36">
        <v>575.11666666666667</v>
      </c>
      <c r="G158" s="36">
        <v>567.23333333333335</v>
      </c>
      <c r="H158" s="36">
        <v>604.13333333333344</v>
      </c>
      <c r="I158" s="36">
        <v>612.01666666666688</v>
      </c>
      <c r="J158" s="36">
        <v>622.58333333333348</v>
      </c>
      <c r="K158" s="31">
        <v>601.45000000000005</v>
      </c>
      <c r="L158" s="31">
        <v>583</v>
      </c>
      <c r="M158" s="31">
        <v>2.2316400000000001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602.54999999999995</v>
      </c>
      <c r="D159" s="36">
        <v>602.66666666666663</v>
      </c>
      <c r="E159" s="36">
        <v>591.43333333333328</v>
      </c>
      <c r="F159" s="36">
        <v>580.31666666666661</v>
      </c>
      <c r="G159" s="36">
        <v>569.08333333333326</v>
      </c>
      <c r="H159" s="36">
        <v>613.7833333333333</v>
      </c>
      <c r="I159" s="36">
        <v>625.01666666666665</v>
      </c>
      <c r="J159" s="36">
        <v>636.13333333333333</v>
      </c>
      <c r="K159" s="31">
        <v>613.9</v>
      </c>
      <c r="L159" s="31">
        <v>591.54999999999995</v>
      </c>
      <c r="M159" s="31">
        <v>1.83229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804.9</v>
      </c>
      <c r="D160" s="36">
        <v>807.04999999999984</v>
      </c>
      <c r="E160" s="36">
        <v>794.14999999999964</v>
      </c>
      <c r="F160" s="36">
        <v>783.39999999999975</v>
      </c>
      <c r="G160" s="36">
        <v>770.49999999999955</v>
      </c>
      <c r="H160" s="36">
        <v>817.79999999999973</v>
      </c>
      <c r="I160" s="36">
        <v>830.7</v>
      </c>
      <c r="J160" s="36">
        <v>841.44999999999982</v>
      </c>
      <c r="K160" s="31">
        <v>819.95</v>
      </c>
      <c r="L160" s="31">
        <v>796.3</v>
      </c>
      <c r="M160" s="31">
        <v>2.0064099999999998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2482.5</v>
      </c>
      <c r="D161" s="36">
        <v>2512.65</v>
      </c>
      <c r="E161" s="36">
        <v>2442.3500000000004</v>
      </c>
      <c r="F161" s="36">
        <v>2402.2000000000003</v>
      </c>
      <c r="G161" s="36">
        <v>2331.9000000000005</v>
      </c>
      <c r="H161" s="36">
        <v>2552.8000000000002</v>
      </c>
      <c r="I161" s="36">
        <v>2623.1000000000004</v>
      </c>
      <c r="J161" s="36">
        <v>2663.25</v>
      </c>
      <c r="K161" s="31">
        <v>2582.9499999999998</v>
      </c>
      <c r="L161" s="31">
        <v>2472.5</v>
      </c>
      <c r="M161" s="31">
        <v>1.35605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213.55</v>
      </c>
      <c r="D162" s="36">
        <v>216.08333333333334</v>
      </c>
      <c r="E162" s="36">
        <v>210.16666666666669</v>
      </c>
      <c r="F162" s="36">
        <v>206.78333333333333</v>
      </c>
      <c r="G162" s="36">
        <v>200.86666666666667</v>
      </c>
      <c r="H162" s="36">
        <v>219.4666666666667</v>
      </c>
      <c r="I162" s="36">
        <v>225.38333333333338</v>
      </c>
      <c r="J162" s="36">
        <v>228.76666666666671</v>
      </c>
      <c r="K162" s="31">
        <v>222</v>
      </c>
      <c r="L162" s="31">
        <v>212.7</v>
      </c>
      <c r="M162" s="31">
        <v>42.022959999999998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78.53</v>
      </c>
      <c r="D163" s="36">
        <v>77.459999999999994</v>
      </c>
      <c r="E163" s="36">
        <v>75.669999999999987</v>
      </c>
      <c r="F163" s="36">
        <v>72.809999999999988</v>
      </c>
      <c r="G163" s="36">
        <v>71.019999999999982</v>
      </c>
      <c r="H163" s="36">
        <v>80.319999999999993</v>
      </c>
      <c r="I163" s="36">
        <v>82.109999999999985</v>
      </c>
      <c r="J163" s="36">
        <v>84.97</v>
      </c>
      <c r="K163" s="31">
        <v>79.25</v>
      </c>
      <c r="L163" s="31">
        <v>74.599999999999994</v>
      </c>
      <c r="M163" s="31">
        <v>83.129099999999994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1175.45</v>
      </c>
      <c r="D164" s="36">
        <v>1181.5</v>
      </c>
      <c r="E164" s="36">
        <v>1153</v>
      </c>
      <c r="F164" s="36">
        <v>1130.55</v>
      </c>
      <c r="G164" s="36">
        <v>1102.05</v>
      </c>
      <c r="H164" s="36">
        <v>1203.95</v>
      </c>
      <c r="I164" s="36">
        <v>1232.45</v>
      </c>
      <c r="J164" s="36">
        <v>1254.9000000000001</v>
      </c>
      <c r="K164" s="31">
        <v>1210</v>
      </c>
      <c r="L164" s="31">
        <v>1159.05</v>
      </c>
      <c r="M164" s="31">
        <v>0.95477000000000001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3659.5</v>
      </c>
      <c r="D165" s="36">
        <v>3671.6166666666668</v>
      </c>
      <c r="E165" s="36">
        <v>3624.8833333333337</v>
      </c>
      <c r="F165" s="36">
        <v>3590.2666666666669</v>
      </c>
      <c r="G165" s="36">
        <v>3543.5333333333338</v>
      </c>
      <c r="H165" s="36">
        <v>3706.2333333333336</v>
      </c>
      <c r="I165" s="36">
        <v>3752.9666666666672</v>
      </c>
      <c r="J165" s="36">
        <v>3787.5833333333335</v>
      </c>
      <c r="K165" s="31">
        <v>3718.35</v>
      </c>
      <c r="L165" s="31">
        <v>3637</v>
      </c>
      <c r="M165" s="31">
        <v>1.24221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486.2</v>
      </c>
      <c r="D166" s="36">
        <v>488.7166666666667</v>
      </c>
      <c r="E166" s="36">
        <v>482.48333333333341</v>
      </c>
      <c r="F166" s="36">
        <v>478.76666666666671</v>
      </c>
      <c r="G166" s="36">
        <v>472.53333333333342</v>
      </c>
      <c r="H166" s="36">
        <v>492.43333333333339</v>
      </c>
      <c r="I166" s="36">
        <v>498.66666666666674</v>
      </c>
      <c r="J166" s="36">
        <v>502.38333333333338</v>
      </c>
      <c r="K166" s="31">
        <v>494.95</v>
      </c>
      <c r="L166" s="31">
        <v>485</v>
      </c>
      <c r="M166" s="31">
        <v>15.25319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475.3</v>
      </c>
      <c r="D167" s="36">
        <v>472.48333333333335</v>
      </c>
      <c r="E167" s="36">
        <v>466.11666666666667</v>
      </c>
      <c r="F167" s="36">
        <v>456.93333333333334</v>
      </c>
      <c r="G167" s="36">
        <v>450.56666666666666</v>
      </c>
      <c r="H167" s="36">
        <v>481.66666666666669</v>
      </c>
      <c r="I167" s="36">
        <v>488.03333333333336</v>
      </c>
      <c r="J167" s="36">
        <v>497.2166666666667</v>
      </c>
      <c r="K167" s="31">
        <v>478.85</v>
      </c>
      <c r="L167" s="31">
        <v>463.3</v>
      </c>
      <c r="M167" s="31">
        <v>1.4153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189.27</v>
      </c>
      <c r="D168" s="36">
        <v>190.28</v>
      </c>
      <c r="E168" s="36">
        <v>183.11</v>
      </c>
      <c r="F168" s="36">
        <v>176.95000000000002</v>
      </c>
      <c r="G168" s="36">
        <v>169.78000000000003</v>
      </c>
      <c r="H168" s="36">
        <v>196.44</v>
      </c>
      <c r="I168" s="36">
        <v>203.61</v>
      </c>
      <c r="J168" s="36">
        <v>209.76999999999998</v>
      </c>
      <c r="K168" s="31">
        <v>197.45</v>
      </c>
      <c r="L168" s="31">
        <v>184.12</v>
      </c>
      <c r="M168" s="31">
        <v>217.41267999999999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202.73</v>
      </c>
      <c r="D169" s="36">
        <v>202.95666666666668</v>
      </c>
      <c r="E169" s="36">
        <v>201.53333333333336</v>
      </c>
      <c r="F169" s="36">
        <v>200.33666666666667</v>
      </c>
      <c r="G169" s="36">
        <v>198.91333333333336</v>
      </c>
      <c r="H169" s="36">
        <v>204.15333333333336</v>
      </c>
      <c r="I169" s="36">
        <v>205.57666666666671</v>
      </c>
      <c r="J169" s="36">
        <v>206.77333333333337</v>
      </c>
      <c r="K169" s="31">
        <v>204.38</v>
      </c>
      <c r="L169" s="31">
        <v>201.76</v>
      </c>
      <c r="M169" s="31">
        <v>92.009919999999994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925.35</v>
      </c>
      <c r="D170" s="36">
        <v>933.94999999999993</v>
      </c>
      <c r="E170" s="36">
        <v>907.99999999999989</v>
      </c>
      <c r="F170" s="36">
        <v>890.65</v>
      </c>
      <c r="G170" s="36">
        <v>864.69999999999993</v>
      </c>
      <c r="H170" s="36">
        <v>951.29999999999984</v>
      </c>
      <c r="I170" s="36">
        <v>977.24999999999989</v>
      </c>
      <c r="J170" s="36">
        <v>994.5999999999998</v>
      </c>
      <c r="K170" s="31">
        <v>959.9</v>
      </c>
      <c r="L170" s="31">
        <v>916.6</v>
      </c>
      <c r="M170" s="31">
        <v>3.6794099999999998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5182.3500000000004</v>
      </c>
      <c r="D171" s="36">
        <v>5219.1000000000004</v>
      </c>
      <c r="E171" s="36">
        <v>5119.4000000000005</v>
      </c>
      <c r="F171" s="36">
        <v>5056.45</v>
      </c>
      <c r="G171" s="36">
        <v>4956.75</v>
      </c>
      <c r="H171" s="36">
        <v>5282.0500000000011</v>
      </c>
      <c r="I171" s="36">
        <v>5381.7500000000018</v>
      </c>
      <c r="J171" s="36">
        <v>5444.7000000000016</v>
      </c>
      <c r="K171" s="31">
        <v>5318.8</v>
      </c>
      <c r="L171" s="31">
        <v>5156.1499999999996</v>
      </c>
      <c r="M171" s="31">
        <v>0.72870000000000001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1477.85</v>
      </c>
      <c r="D172" s="36">
        <v>1462.7</v>
      </c>
      <c r="E172" s="36">
        <v>1435.4</v>
      </c>
      <c r="F172" s="36">
        <v>1392.95</v>
      </c>
      <c r="G172" s="36">
        <v>1365.65</v>
      </c>
      <c r="H172" s="36">
        <v>1505.15</v>
      </c>
      <c r="I172" s="36">
        <v>1532.4499999999998</v>
      </c>
      <c r="J172" s="36">
        <v>1574.9</v>
      </c>
      <c r="K172" s="31">
        <v>1490</v>
      </c>
      <c r="L172" s="31">
        <v>1420.25</v>
      </c>
      <c r="M172" s="31">
        <v>1.6923600000000001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277.95</v>
      </c>
      <c r="D173" s="36">
        <v>278.96666666666664</v>
      </c>
      <c r="E173" s="36">
        <v>274.23333333333329</v>
      </c>
      <c r="F173" s="36">
        <v>270.51666666666665</v>
      </c>
      <c r="G173" s="36">
        <v>265.7833333333333</v>
      </c>
      <c r="H173" s="36">
        <v>282.68333333333328</v>
      </c>
      <c r="I173" s="36">
        <v>287.41666666666663</v>
      </c>
      <c r="J173" s="36">
        <v>291.13333333333327</v>
      </c>
      <c r="K173" s="31">
        <v>283.7</v>
      </c>
      <c r="L173" s="31">
        <v>275.25</v>
      </c>
      <c r="M173" s="31">
        <v>4.1424500000000002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290.39999999999998</v>
      </c>
      <c r="D174" s="36">
        <v>286.46666666666664</v>
      </c>
      <c r="E174" s="36">
        <v>279.93333333333328</v>
      </c>
      <c r="F174" s="36">
        <v>269.46666666666664</v>
      </c>
      <c r="G174" s="36">
        <v>262.93333333333328</v>
      </c>
      <c r="H174" s="36">
        <v>296.93333333333328</v>
      </c>
      <c r="I174" s="36">
        <v>303.4666666666667</v>
      </c>
      <c r="J174" s="36">
        <v>313.93333333333328</v>
      </c>
      <c r="K174" s="31">
        <v>293</v>
      </c>
      <c r="L174" s="31">
        <v>276</v>
      </c>
      <c r="M174" s="31">
        <v>71.223929999999996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692.65</v>
      </c>
      <c r="D175" s="36">
        <v>693.88333333333321</v>
      </c>
      <c r="E175" s="36">
        <v>685.81666666666638</v>
      </c>
      <c r="F175" s="36">
        <v>678.98333333333312</v>
      </c>
      <c r="G175" s="36">
        <v>670.91666666666629</v>
      </c>
      <c r="H175" s="36">
        <v>700.71666666666647</v>
      </c>
      <c r="I175" s="36">
        <v>708.7833333333333</v>
      </c>
      <c r="J175" s="36">
        <v>715.61666666666656</v>
      </c>
      <c r="K175" s="31">
        <v>701.95</v>
      </c>
      <c r="L175" s="31">
        <v>687.05</v>
      </c>
      <c r="M175" s="31">
        <v>2.8603399999999999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522.15</v>
      </c>
      <c r="D176" s="36">
        <v>522.85</v>
      </c>
      <c r="E176" s="36">
        <v>516.70000000000005</v>
      </c>
      <c r="F176" s="36">
        <v>511.25</v>
      </c>
      <c r="G176" s="36">
        <v>505.1</v>
      </c>
      <c r="H176" s="36">
        <v>528.30000000000007</v>
      </c>
      <c r="I176" s="36">
        <v>534.44999999999993</v>
      </c>
      <c r="J176" s="36">
        <v>539.90000000000009</v>
      </c>
      <c r="K176" s="31">
        <v>529</v>
      </c>
      <c r="L176" s="31">
        <v>517.4</v>
      </c>
      <c r="M176" s="31">
        <v>13.557399999999999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226.66</v>
      </c>
      <c r="D177" s="36">
        <v>227.19999999999996</v>
      </c>
      <c r="E177" s="36">
        <v>224.52999999999992</v>
      </c>
      <c r="F177" s="36">
        <v>222.39999999999995</v>
      </c>
      <c r="G177" s="36">
        <v>219.7299999999999</v>
      </c>
      <c r="H177" s="36">
        <v>229.32999999999993</v>
      </c>
      <c r="I177" s="36">
        <v>231.99999999999994</v>
      </c>
      <c r="J177" s="36">
        <v>234.12999999999994</v>
      </c>
      <c r="K177" s="31">
        <v>229.87</v>
      </c>
      <c r="L177" s="31">
        <v>225.07</v>
      </c>
      <c r="M177" s="31">
        <v>124.89039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1271.75</v>
      </c>
      <c r="D178" s="36">
        <v>1279.9166666666667</v>
      </c>
      <c r="E178" s="36">
        <v>1260.8333333333335</v>
      </c>
      <c r="F178" s="36">
        <v>1249.9166666666667</v>
      </c>
      <c r="G178" s="36">
        <v>1230.8333333333335</v>
      </c>
      <c r="H178" s="36">
        <v>1290.8333333333335</v>
      </c>
      <c r="I178" s="36">
        <v>1309.916666666667</v>
      </c>
      <c r="J178" s="36">
        <v>1320.8333333333335</v>
      </c>
      <c r="K178" s="31">
        <v>1299</v>
      </c>
      <c r="L178" s="31">
        <v>1269</v>
      </c>
      <c r="M178" s="31">
        <v>0.70071000000000006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92.73</v>
      </c>
      <c r="D179" s="36">
        <v>93.24666666666667</v>
      </c>
      <c r="E179" s="36">
        <v>91.793333333333337</v>
      </c>
      <c r="F179" s="36">
        <v>90.856666666666669</v>
      </c>
      <c r="G179" s="36">
        <v>89.403333333333336</v>
      </c>
      <c r="H179" s="36">
        <v>94.183333333333337</v>
      </c>
      <c r="I179" s="36">
        <v>95.636666666666656</v>
      </c>
      <c r="J179" s="36">
        <v>96.573333333333338</v>
      </c>
      <c r="K179" s="31">
        <v>94.7</v>
      </c>
      <c r="L179" s="31">
        <v>92.31</v>
      </c>
      <c r="M179" s="31">
        <v>158.58297999999999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1966.7</v>
      </c>
      <c r="D180" s="36">
        <v>1954.9333333333334</v>
      </c>
      <c r="E180" s="36">
        <v>1903.0666666666668</v>
      </c>
      <c r="F180" s="36">
        <v>1839.4333333333334</v>
      </c>
      <c r="G180" s="36">
        <v>1787.5666666666668</v>
      </c>
      <c r="H180" s="36">
        <v>2018.5666666666668</v>
      </c>
      <c r="I180" s="36">
        <v>2070.4333333333334</v>
      </c>
      <c r="J180" s="36">
        <v>2134.0666666666666</v>
      </c>
      <c r="K180" s="31">
        <v>2006.8</v>
      </c>
      <c r="L180" s="31">
        <v>1891.3</v>
      </c>
      <c r="M180" s="31">
        <v>14.00895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379.3</v>
      </c>
      <c r="D181" s="36">
        <v>383.09999999999997</v>
      </c>
      <c r="E181" s="36">
        <v>372.49999999999994</v>
      </c>
      <c r="F181" s="36">
        <v>365.7</v>
      </c>
      <c r="G181" s="36">
        <v>355.09999999999997</v>
      </c>
      <c r="H181" s="36">
        <v>389.89999999999992</v>
      </c>
      <c r="I181" s="36">
        <v>400.49999999999994</v>
      </c>
      <c r="J181" s="36">
        <v>407.2999999999999</v>
      </c>
      <c r="K181" s="31">
        <v>393.7</v>
      </c>
      <c r="L181" s="31">
        <v>376.3</v>
      </c>
      <c r="M181" s="31">
        <v>11.98441</v>
      </c>
      <c r="N181" s="1"/>
      <c r="O181" s="1"/>
    </row>
    <row r="182" spans="1:15" ht="12.75" customHeight="1">
      <c r="A182" s="33">
        <v>172</v>
      </c>
      <c r="B182" s="53" t="s">
        <v>825</v>
      </c>
      <c r="C182" s="31">
        <v>7756.7</v>
      </c>
      <c r="D182" s="36">
        <v>7719.8833333333341</v>
      </c>
      <c r="E182" s="36">
        <v>7664.8166666666684</v>
      </c>
      <c r="F182" s="36">
        <v>7572.9333333333343</v>
      </c>
      <c r="G182" s="36">
        <v>7517.8666666666686</v>
      </c>
      <c r="H182" s="36">
        <v>7811.7666666666682</v>
      </c>
      <c r="I182" s="36">
        <v>7866.8333333333339</v>
      </c>
      <c r="J182" s="36">
        <v>7958.7166666666681</v>
      </c>
      <c r="K182" s="31">
        <v>7774.95</v>
      </c>
      <c r="L182" s="31">
        <v>7628</v>
      </c>
      <c r="M182" s="31">
        <v>5.5010000000000003E-2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1958.25</v>
      </c>
      <c r="D183" s="36">
        <v>1973.1666666666667</v>
      </c>
      <c r="E183" s="36">
        <v>1937.3333333333335</v>
      </c>
      <c r="F183" s="36">
        <v>1916.4166666666667</v>
      </c>
      <c r="G183" s="36">
        <v>1880.5833333333335</v>
      </c>
      <c r="H183" s="36">
        <v>1994.0833333333335</v>
      </c>
      <c r="I183" s="36">
        <v>2029.916666666667</v>
      </c>
      <c r="J183" s="36">
        <v>2050.8333333333335</v>
      </c>
      <c r="K183" s="31">
        <v>2009</v>
      </c>
      <c r="L183" s="31">
        <v>1952.25</v>
      </c>
      <c r="M183" s="31">
        <v>1.2270300000000001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2821.95</v>
      </c>
      <c r="D184" s="36">
        <v>2834.7666666666664</v>
      </c>
      <c r="E184" s="36">
        <v>2800.1333333333328</v>
      </c>
      <c r="F184" s="36">
        <v>2778.3166666666662</v>
      </c>
      <c r="G184" s="36">
        <v>2743.6833333333325</v>
      </c>
      <c r="H184" s="36">
        <v>2856.583333333333</v>
      </c>
      <c r="I184" s="36">
        <v>2891.2166666666662</v>
      </c>
      <c r="J184" s="36">
        <v>2913.0333333333333</v>
      </c>
      <c r="K184" s="31">
        <v>2869.4</v>
      </c>
      <c r="L184" s="31">
        <v>2812.95</v>
      </c>
      <c r="M184" s="31">
        <v>1.29718</v>
      </c>
      <c r="N184" s="1"/>
      <c r="O184" s="1"/>
    </row>
    <row r="185" spans="1:15" ht="12.75" customHeight="1">
      <c r="A185" s="33">
        <v>175</v>
      </c>
      <c r="B185" s="53" t="s">
        <v>826</v>
      </c>
      <c r="C185" s="31">
        <v>978.8</v>
      </c>
      <c r="D185" s="36">
        <v>977.76666666666677</v>
      </c>
      <c r="E185" s="36">
        <v>959.08333333333348</v>
      </c>
      <c r="F185" s="36">
        <v>939.36666666666667</v>
      </c>
      <c r="G185" s="36">
        <v>920.68333333333339</v>
      </c>
      <c r="H185" s="36">
        <v>997.48333333333358</v>
      </c>
      <c r="I185" s="36">
        <v>1016.1666666666667</v>
      </c>
      <c r="J185" s="36">
        <v>1035.8833333333337</v>
      </c>
      <c r="K185" s="31">
        <v>996.45</v>
      </c>
      <c r="L185" s="31">
        <v>958.05</v>
      </c>
      <c r="M185" s="31">
        <v>1.38453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1491.2</v>
      </c>
      <c r="D186" s="36">
        <v>1490.95</v>
      </c>
      <c r="E186" s="36">
        <v>1467.9</v>
      </c>
      <c r="F186" s="36">
        <v>1444.6000000000001</v>
      </c>
      <c r="G186" s="36">
        <v>1421.5500000000002</v>
      </c>
      <c r="H186" s="36">
        <v>1514.25</v>
      </c>
      <c r="I186" s="36">
        <v>1537.2999999999997</v>
      </c>
      <c r="J186" s="36">
        <v>1560.6</v>
      </c>
      <c r="K186" s="31">
        <v>1514</v>
      </c>
      <c r="L186" s="31">
        <v>1467.65</v>
      </c>
      <c r="M186" s="31">
        <v>11.19999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1065.75</v>
      </c>
      <c r="D187" s="36">
        <v>1072.2333333333333</v>
      </c>
      <c r="E187" s="36">
        <v>1053.5166666666667</v>
      </c>
      <c r="F187" s="36">
        <v>1041.2833333333333</v>
      </c>
      <c r="G187" s="36">
        <v>1022.5666666666666</v>
      </c>
      <c r="H187" s="36">
        <v>1084.4666666666667</v>
      </c>
      <c r="I187" s="36">
        <v>1103.1833333333334</v>
      </c>
      <c r="J187" s="36">
        <v>1115.4166666666667</v>
      </c>
      <c r="K187" s="31">
        <v>1090.95</v>
      </c>
      <c r="L187" s="31">
        <v>1060</v>
      </c>
      <c r="M187" s="31">
        <v>3.6744500000000002</v>
      </c>
      <c r="N187" s="1"/>
      <c r="O187" s="1"/>
    </row>
    <row r="188" spans="1:15" ht="12.75" customHeight="1">
      <c r="A188" s="33">
        <v>178</v>
      </c>
      <c r="B188" s="53" t="s">
        <v>827</v>
      </c>
      <c r="C188" s="31">
        <v>966.65</v>
      </c>
      <c r="D188" s="36">
        <v>985.75</v>
      </c>
      <c r="E188" s="36">
        <v>942.5</v>
      </c>
      <c r="F188" s="36">
        <v>918.35</v>
      </c>
      <c r="G188" s="36">
        <v>875.1</v>
      </c>
      <c r="H188" s="36">
        <v>1009.9</v>
      </c>
      <c r="I188" s="36">
        <v>1053.1500000000001</v>
      </c>
      <c r="J188" s="36">
        <v>1077.3</v>
      </c>
      <c r="K188" s="31">
        <v>1029</v>
      </c>
      <c r="L188" s="31">
        <v>961.6</v>
      </c>
      <c r="M188" s="31">
        <v>10.87031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4343.3</v>
      </c>
      <c r="D189" s="36">
        <v>4372.416666666667</v>
      </c>
      <c r="E189" s="36">
        <v>4270.8333333333339</v>
      </c>
      <c r="F189" s="36">
        <v>4198.3666666666668</v>
      </c>
      <c r="G189" s="36">
        <v>4096.7833333333338</v>
      </c>
      <c r="H189" s="36">
        <v>4444.8833333333341</v>
      </c>
      <c r="I189" s="36">
        <v>4546.4666666666681</v>
      </c>
      <c r="J189" s="36">
        <v>4618.9333333333343</v>
      </c>
      <c r="K189" s="31">
        <v>4474</v>
      </c>
      <c r="L189" s="31">
        <v>4299.95</v>
      </c>
      <c r="M189" s="31">
        <v>0.74946000000000002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1371.1</v>
      </c>
      <c r="D190" s="36">
        <v>1373.9833333333336</v>
      </c>
      <c r="E190" s="36">
        <v>1355.2666666666671</v>
      </c>
      <c r="F190" s="36">
        <v>1339.4333333333336</v>
      </c>
      <c r="G190" s="36">
        <v>1320.7166666666672</v>
      </c>
      <c r="H190" s="36">
        <v>1389.8166666666671</v>
      </c>
      <c r="I190" s="36">
        <v>1408.5333333333333</v>
      </c>
      <c r="J190" s="36">
        <v>1424.366666666667</v>
      </c>
      <c r="K190" s="31">
        <v>1392.7</v>
      </c>
      <c r="L190" s="31">
        <v>1358.15</v>
      </c>
      <c r="M190" s="31">
        <v>14.965120000000001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890.05</v>
      </c>
      <c r="D191" s="36">
        <v>887.21666666666658</v>
      </c>
      <c r="E191" s="36">
        <v>873.78333333333319</v>
      </c>
      <c r="F191" s="36">
        <v>857.51666666666665</v>
      </c>
      <c r="G191" s="36">
        <v>844.08333333333326</v>
      </c>
      <c r="H191" s="36">
        <v>903.48333333333312</v>
      </c>
      <c r="I191" s="36">
        <v>916.91666666666652</v>
      </c>
      <c r="J191" s="36">
        <v>933.18333333333305</v>
      </c>
      <c r="K191" s="31">
        <v>900.65</v>
      </c>
      <c r="L191" s="31">
        <v>870.95</v>
      </c>
      <c r="M191" s="31">
        <v>1.3125800000000001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2873.7</v>
      </c>
      <c r="D192" s="36">
        <v>2885.2333333333336</v>
      </c>
      <c r="E192" s="36">
        <v>2846.4666666666672</v>
      </c>
      <c r="F192" s="36">
        <v>2819.2333333333336</v>
      </c>
      <c r="G192" s="36">
        <v>2780.4666666666672</v>
      </c>
      <c r="H192" s="36">
        <v>2912.4666666666672</v>
      </c>
      <c r="I192" s="36">
        <v>2951.2333333333336</v>
      </c>
      <c r="J192" s="36">
        <v>2978.4666666666672</v>
      </c>
      <c r="K192" s="31">
        <v>2924</v>
      </c>
      <c r="L192" s="31">
        <v>2858</v>
      </c>
      <c r="M192" s="31">
        <v>3.55322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669.3</v>
      </c>
      <c r="D193" s="36">
        <v>671.16666666666663</v>
      </c>
      <c r="E193" s="36">
        <v>663.33333333333326</v>
      </c>
      <c r="F193" s="36">
        <v>657.36666666666667</v>
      </c>
      <c r="G193" s="36">
        <v>649.5333333333333</v>
      </c>
      <c r="H193" s="36">
        <v>677.13333333333321</v>
      </c>
      <c r="I193" s="36">
        <v>684.96666666666647</v>
      </c>
      <c r="J193" s="36">
        <v>690.93333333333317</v>
      </c>
      <c r="K193" s="31">
        <v>679</v>
      </c>
      <c r="L193" s="31">
        <v>665.2</v>
      </c>
      <c r="M193" s="31">
        <v>8.9456399999999991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524.54999999999995</v>
      </c>
      <c r="D194" s="36">
        <v>528.79999999999995</v>
      </c>
      <c r="E194" s="36">
        <v>517.04999999999995</v>
      </c>
      <c r="F194" s="36">
        <v>509.54999999999995</v>
      </c>
      <c r="G194" s="36">
        <v>497.79999999999995</v>
      </c>
      <c r="H194" s="36">
        <v>536.29999999999995</v>
      </c>
      <c r="I194" s="36">
        <v>548.04999999999995</v>
      </c>
      <c r="J194" s="36">
        <v>555.54999999999995</v>
      </c>
      <c r="K194" s="31">
        <v>540.54999999999995</v>
      </c>
      <c r="L194" s="31">
        <v>521.29999999999995</v>
      </c>
      <c r="M194" s="31">
        <v>9.1096000000000004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2512.4</v>
      </c>
      <c r="D195" s="36">
        <v>2517.3166666666666</v>
      </c>
      <c r="E195" s="36">
        <v>2500.1333333333332</v>
      </c>
      <c r="F195" s="36">
        <v>2487.8666666666668</v>
      </c>
      <c r="G195" s="36">
        <v>2470.6833333333334</v>
      </c>
      <c r="H195" s="36">
        <v>2529.583333333333</v>
      </c>
      <c r="I195" s="36">
        <v>2546.7666666666664</v>
      </c>
      <c r="J195" s="36">
        <v>2559.0333333333328</v>
      </c>
      <c r="K195" s="31">
        <v>2534.5</v>
      </c>
      <c r="L195" s="31">
        <v>2505.0500000000002</v>
      </c>
      <c r="M195" s="31">
        <v>2.8693599999999999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1368.65</v>
      </c>
      <c r="D196" s="36">
        <v>1371.3833333333332</v>
      </c>
      <c r="E196" s="36">
        <v>1350.1666666666665</v>
      </c>
      <c r="F196" s="36">
        <v>1331.6833333333334</v>
      </c>
      <c r="G196" s="36">
        <v>1310.4666666666667</v>
      </c>
      <c r="H196" s="36">
        <v>1389.8666666666663</v>
      </c>
      <c r="I196" s="36">
        <v>1411.083333333333</v>
      </c>
      <c r="J196" s="36">
        <v>1429.5666666666662</v>
      </c>
      <c r="K196" s="31">
        <v>1392.6</v>
      </c>
      <c r="L196" s="31">
        <v>1352.9</v>
      </c>
      <c r="M196" s="31">
        <v>6.26309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2407.0500000000002</v>
      </c>
      <c r="D197" s="36">
        <v>2408.6166666666668</v>
      </c>
      <c r="E197" s="36">
        <v>2393.2333333333336</v>
      </c>
      <c r="F197" s="36">
        <v>2379.416666666667</v>
      </c>
      <c r="G197" s="36">
        <v>2364.0333333333338</v>
      </c>
      <c r="H197" s="36">
        <v>2422.4333333333334</v>
      </c>
      <c r="I197" s="36">
        <v>2437.8166666666666</v>
      </c>
      <c r="J197" s="36">
        <v>2451.6333333333332</v>
      </c>
      <c r="K197" s="31">
        <v>2424</v>
      </c>
      <c r="L197" s="31">
        <v>2394.8000000000002</v>
      </c>
      <c r="M197" s="31">
        <v>0.28617999999999999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127.61</v>
      </c>
      <c r="D198" s="36">
        <v>127.92666666666666</v>
      </c>
      <c r="E198" s="36">
        <v>126.00333333333333</v>
      </c>
      <c r="F198" s="36">
        <v>124.39666666666666</v>
      </c>
      <c r="G198" s="36">
        <v>122.47333333333333</v>
      </c>
      <c r="H198" s="36">
        <v>129.53333333333333</v>
      </c>
      <c r="I198" s="36">
        <v>131.45666666666665</v>
      </c>
      <c r="J198" s="36">
        <v>133.06333333333333</v>
      </c>
      <c r="K198" s="31">
        <v>129.85</v>
      </c>
      <c r="L198" s="31">
        <v>126.32</v>
      </c>
      <c r="M198" s="31">
        <v>5.3860099999999997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3345.6</v>
      </c>
      <c r="D199" s="36">
        <v>3321.4</v>
      </c>
      <c r="E199" s="36">
        <v>3229.25</v>
      </c>
      <c r="F199" s="36">
        <v>3112.9</v>
      </c>
      <c r="G199" s="36">
        <v>3020.75</v>
      </c>
      <c r="H199" s="36">
        <v>3437.75</v>
      </c>
      <c r="I199" s="36">
        <v>3529.9000000000005</v>
      </c>
      <c r="J199" s="36">
        <v>3646.25</v>
      </c>
      <c r="K199" s="31">
        <v>3413.55</v>
      </c>
      <c r="L199" s="31">
        <v>3205.05</v>
      </c>
      <c r="M199" s="31">
        <v>1.0916300000000001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592.5</v>
      </c>
      <c r="D200" s="36">
        <v>592.94999999999993</v>
      </c>
      <c r="E200" s="36">
        <v>583.89999999999986</v>
      </c>
      <c r="F200" s="36">
        <v>575.29999999999995</v>
      </c>
      <c r="G200" s="36">
        <v>566.24999999999989</v>
      </c>
      <c r="H200" s="36">
        <v>601.54999999999984</v>
      </c>
      <c r="I200" s="36">
        <v>610.5999999999998</v>
      </c>
      <c r="J200" s="36">
        <v>619.19999999999982</v>
      </c>
      <c r="K200" s="31">
        <v>602</v>
      </c>
      <c r="L200" s="31">
        <v>584.35</v>
      </c>
      <c r="M200" s="31">
        <v>9.8531399999999998</v>
      </c>
      <c r="N200" s="1"/>
      <c r="O200" s="1"/>
    </row>
    <row r="201" spans="1:15" ht="12.75" customHeight="1">
      <c r="A201" s="33">
        <v>191</v>
      </c>
      <c r="B201" s="53" t="s">
        <v>856</v>
      </c>
      <c r="C201" s="31">
        <v>357.2</v>
      </c>
      <c r="D201" s="36">
        <v>360.38333333333338</v>
      </c>
      <c r="E201" s="36">
        <v>352.81666666666678</v>
      </c>
      <c r="F201" s="36">
        <v>348.43333333333339</v>
      </c>
      <c r="G201" s="36">
        <v>340.86666666666679</v>
      </c>
      <c r="H201" s="36">
        <v>364.76666666666677</v>
      </c>
      <c r="I201" s="36">
        <v>372.33333333333337</v>
      </c>
      <c r="J201" s="36">
        <v>376.71666666666675</v>
      </c>
      <c r="K201" s="31">
        <v>367.95</v>
      </c>
      <c r="L201" s="31">
        <v>356</v>
      </c>
      <c r="M201" s="31">
        <v>18.900269999999999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649.70000000000005</v>
      </c>
      <c r="D202" s="36">
        <v>660.88333333333333</v>
      </c>
      <c r="E202" s="36">
        <v>635.76666666666665</v>
      </c>
      <c r="F202" s="36">
        <v>621.83333333333337</v>
      </c>
      <c r="G202" s="36">
        <v>596.7166666666667</v>
      </c>
      <c r="H202" s="36">
        <v>674.81666666666661</v>
      </c>
      <c r="I202" s="36">
        <v>699.93333333333317</v>
      </c>
      <c r="J202" s="36">
        <v>713.86666666666656</v>
      </c>
      <c r="K202" s="31">
        <v>686</v>
      </c>
      <c r="L202" s="31">
        <v>646.95000000000005</v>
      </c>
      <c r="M202" s="31">
        <v>34.532519999999998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226.33</v>
      </c>
      <c r="D203" s="36">
        <v>230.11</v>
      </c>
      <c r="E203" s="36">
        <v>221.22000000000003</v>
      </c>
      <c r="F203" s="36">
        <v>216.11</v>
      </c>
      <c r="G203" s="36">
        <v>207.22000000000003</v>
      </c>
      <c r="H203" s="36">
        <v>235.22000000000003</v>
      </c>
      <c r="I203" s="36">
        <v>244.11</v>
      </c>
      <c r="J203" s="36">
        <v>249.22000000000003</v>
      </c>
      <c r="K203" s="31">
        <v>239</v>
      </c>
      <c r="L203" s="31">
        <v>225</v>
      </c>
      <c r="M203" s="31">
        <v>67.323070000000001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222.28</v>
      </c>
      <c r="D204" s="36">
        <v>223.18000000000004</v>
      </c>
      <c r="E204" s="36">
        <v>219.81000000000006</v>
      </c>
      <c r="F204" s="36">
        <v>217.34000000000003</v>
      </c>
      <c r="G204" s="36">
        <v>213.97000000000006</v>
      </c>
      <c r="H204" s="36">
        <v>225.65000000000006</v>
      </c>
      <c r="I204" s="36">
        <v>229.02</v>
      </c>
      <c r="J204" s="36">
        <v>231.49000000000007</v>
      </c>
      <c r="K204" s="31">
        <v>226.55</v>
      </c>
      <c r="L204" s="31">
        <v>220.71</v>
      </c>
      <c r="M204" s="31">
        <v>13.839040000000001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319.45</v>
      </c>
      <c r="D205" s="36">
        <v>319.09999999999997</v>
      </c>
      <c r="E205" s="36">
        <v>315.74999999999994</v>
      </c>
      <c r="F205" s="36">
        <v>312.04999999999995</v>
      </c>
      <c r="G205" s="36">
        <v>308.69999999999993</v>
      </c>
      <c r="H205" s="36">
        <v>322.79999999999995</v>
      </c>
      <c r="I205" s="36">
        <v>326.14999999999998</v>
      </c>
      <c r="J205" s="36">
        <v>329.84999999999997</v>
      </c>
      <c r="K205" s="31">
        <v>322.45</v>
      </c>
      <c r="L205" s="31">
        <v>315.39999999999998</v>
      </c>
      <c r="M205" s="31">
        <v>6.69665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2006.75</v>
      </c>
      <c r="D206" s="36">
        <v>2015.5833333333333</v>
      </c>
      <c r="E206" s="36">
        <v>1971.1666666666665</v>
      </c>
      <c r="F206" s="36">
        <v>1935.5833333333333</v>
      </c>
      <c r="G206" s="36">
        <v>1891.1666666666665</v>
      </c>
      <c r="H206" s="36">
        <v>2051.1666666666665</v>
      </c>
      <c r="I206" s="36">
        <v>2095.583333333333</v>
      </c>
      <c r="J206" s="36">
        <v>2131.1666666666665</v>
      </c>
      <c r="K206" s="31">
        <v>2060</v>
      </c>
      <c r="L206" s="31">
        <v>1980</v>
      </c>
      <c r="M206" s="31">
        <v>4.1219999999999999</v>
      </c>
      <c r="N206" s="1"/>
      <c r="O206" s="1"/>
    </row>
    <row r="207" spans="1:15" ht="12.75" customHeight="1">
      <c r="A207" s="33">
        <v>197</v>
      </c>
      <c r="B207" s="53" t="s">
        <v>857</v>
      </c>
      <c r="C207" s="31">
        <v>634.4</v>
      </c>
      <c r="D207" s="36">
        <v>627.4</v>
      </c>
      <c r="E207" s="36">
        <v>615.79999999999995</v>
      </c>
      <c r="F207" s="36">
        <v>597.19999999999993</v>
      </c>
      <c r="G207" s="36">
        <v>585.59999999999991</v>
      </c>
      <c r="H207" s="36">
        <v>646</v>
      </c>
      <c r="I207" s="36">
        <v>657.60000000000014</v>
      </c>
      <c r="J207" s="36">
        <v>676.2</v>
      </c>
      <c r="K207" s="31">
        <v>639</v>
      </c>
      <c r="L207" s="31">
        <v>608.79999999999995</v>
      </c>
      <c r="M207" s="31">
        <v>30.613869999999999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1626.15</v>
      </c>
      <c r="D208" s="36">
        <v>1618.05</v>
      </c>
      <c r="E208" s="36">
        <v>1606.35</v>
      </c>
      <c r="F208" s="36">
        <v>1586.55</v>
      </c>
      <c r="G208" s="36">
        <v>1574.85</v>
      </c>
      <c r="H208" s="36">
        <v>1637.85</v>
      </c>
      <c r="I208" s="36">
        <v>1649.5500000000002</v>
      </c>
      <c r="J208" s="36">
        <v>1669.35</v>
      </c>
      <c r="K208" s="31">
        <v>1629.75</v>
      </c>
      <c r="L208" s="31">
        <v>1598.25</v>
      </c>
      <c r="M208" s="31">
        <v>39.321480000000001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4144.1000000000004</v>
      </c>
      <c r="D209" s="36">
        <v>4159.8666666666668</v>
      </c>
      <c r="E209" s="36">
        <v>4118.6333333333332</v>
      </c>
      <c r="F209" s="36">
        <v>4093.1666666666661</v>
      </c>
      <c r="G209" s="36">
        <v>4051.9333333333325</v>
      </c>
      <c r="H209" s="36">
        <v>4185.3333333333339</v>
      </c>
      <c r="I209" s="36">
        <v>4226.5666666666675</v>
      </c>
      <c r="J209" s="36">
        <v>4252.0333333333347</v>
      </c>
      <c r="K209" s="31">
        <v>4201.1000000000004</v>
      </c>
      <c r="L209" s="31">
        <v>4134.3999999999996</v>
      </c>
      <c r="M209" s="31">
        <v>3.6648399999999999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1607.8</v>
      </c>
      <c r="D210" s="36">
        <v>1608.2333333333333</v>
      </c>
      <c r="E210" s="36">
        <v>1602.7666666666667</v>
      </c>
      <c r="F210" s="36">
        <v>1597.7333333333333</v>
      </c>
      <c r="G210" s="36">
        <v>1592.2666666666667</v>
      </c>
      <c r="H210" s="36">
        <v>1613.2666666666667</v>
      </c>
      <c r="I210" s="36">
        <v>1618.7333333333333</v>
      </c>
      <c r="J210" s="36">
        <v>1623.7666666666667</v>
      </c>
      <c r="K210" s="31">
        <v>1613.7</v>
      </c>
      <c r="L210" s="31">
        <v>1603.2</v>
      </c>
      <c r="M210" s="31">
        <v>161.67214000000001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686.35</v>
      </c>
      <c r="D211" s="36">
        <v>684.44999999999993</v>
      </c>
      <c r="E211" s="36">
        <v>678.29999999999984</v>
      </c>
      <c r="F211" s="36">
        <v>670.24999999999989</v>
      </c>
      <c r="G211" s="36">
        <v>664.0999999999998</v>
      </c>
      <c r="H211" s="36">
        <v>692.49999999999989</v>
      </c>
      <c r="I211" s="36">
        <v>698.65</v>
      </c>
      <c r="J211" s="36">
        <v>706.69999999999993</v>
      </c>
      <c r="K211" s="31">
        <v>690.6</v>
      </c>
      <c r="L211" s="31">
        <v>676.4</v>
      </c>
      <c r="M211" s="31">
        <v>29.62358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131.38999999999999</v>
      </c>
      <c r="D212" s="36">
        <v>133.21</v>
      </c>
      <c r="E212" s="36">
        <v>128.68</v>
      </c>
      <c r="F212" s="36">
        <v>125.97</v>
      </c>
      <c r="G212" s="36">
        <v>121.44</v>
      </c>
      <c r="H212" s="36">
        <v>135.92000000000002</v>
      </c>
      <c r="I212" s="36">
        <v>140.45000000000005</v>
      </c>
      <c r="J212" s="36">
        <v>143.16000000000003</v>
      </c>
      <c r="K212" s="31">
        <v>137.74</v>
      </c>
      <c r="L212" s="31">
        <v>130.5</v>
      </c>
      <c r="M212" s="31">
        <v>435.47032999999999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751.4</v>
      </c>
      <c r="D213" s="36">
        <v>754.11666666666667</v>
      </c>
      <c r="E213" s="36">
        <v>746.38333333333333</v>
      </c>
      <c r="F213" s="36">
        <v>741.36666666666667</v>
      </c>
      <c r="G213" s="36">
        <v>733.63333333333333</v>
      </c>
      <c r="H213" s="36">
        <v>759.13333333333333</v>
      </c>
      <c r="I213" s="36">
        <v>766.86666666666667</v>
      </c>
      <c r="J213" s="36">
        <v>771.88333333333333</v>
      </c>
      <c r="K213" s="31">
        <v>761.85</v>
      </c>
      <c r="L213" s="31">
        <v>749.1</v>
      </c>
      <c r="M213" s="31">
        <v>4.2207600000000003</v>
      </c>
      <c r="N213" s="1"/>
      <c r="O213" s="1"/>
    </row>
    <row r="214" spans="1:15" ht="12.75" customHeight="1">
      <c r="A214" s="33">
        <v>204</v>
      </c>
      <c r="B214" s="53" t="s">
        <v>858</v>
      </c>
      <c r="C214" s="31">
        <v>1196.45</v>
      </c>
      <c r="D214" s="36">
        <v>1202.6499999999999</v>
      </c>
      <c r="E214" s="36">
        <v>1172.3499999999997</v>
      </c>
      <c r="F214" s="36">
        <v>1148.2499999999998</v>
      </c>
      <c r="G214" s="36">
        <v>1117.9499999999996</v>
      </c>
      <c r="H214" s="36">
        <v>1226.7499999999998</v>
      </c>
      <c r="I214" s="36">
        <v>1257.05</v>
      </c>
      <c r="J214" s="36">
        <v>1281.1499999999999</v>
      </c>
      <c r="K214" s="31">
        <v>1232.95</v>
      </c>
      <c r="L214" s="31">
        <v>1178.55</v>
      </c>
      <c r="M214" s="31">
        <v>0.26341999999999999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1845.95</v>
      </c>
      <c r="D215" s="36">
        <v>1835.0333333333335</v>
      </c>
      <c r="E215" s="36">
        <v>1818.916666666667</v>
      </c>
      <c r="F215" s="36">
        <v>1791.8833333333334</v>
      </c>
      <c r="G215" s="36">
        <v>1775.7666666666669</v>
      </c>
      <c r="H215" s="36">
        <v>1862.0666666666671</v>
      </c>
      <c r="I215" s="36">
        <v>1878.1833333333334</v>
      </c>
      <c r="J215" s="36">
        <v>1905.2166666666672</v>
      </c>
      <c r="K215" s="31">
        <v>1851.15</v>
      </c>
      <c r="L215" s="31">
        <v>1808</v>
      </c>
      <c r="M215" s="31">
        <v>6.4848999999999997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5072.45</v>
      </c>
      <c r="D216" s="36">
        <v>5120.3499999999995</v>
      </c>
      <c r="E216" s="36">
        <v>4943.0999999999985</v>
      </c>
      <c r="F216" s="36">
        <v>4813.7499999999991</v>
      </c>
      <c r="G216" s="36">
        <v>4636.4999999999982</v>
      </c>
      <c r="H216" s="36">
        <v>5249.6999999999989</v>
      </c>
      <c r="I216" s="36">
        <v>5426.9500000000007</v>
      </c>
      <c r="J216" s="36">
        <v>5556.2999999999993</v>
      </c>
      <c r="K216" s="31">
        <v>5297.6</v>
      </c>
      <c r="L216" s="31">
        <v>4991</v>
      </c>
      <c r="M216" s="31">
        <v>21.85163</v>
      </c>
      <c r="N216" s="1"/>
      <c r="O216" s="1"/>
    </row>
    <row r="217" spans="1:15" ht="12.75" customHeight="1">
      <c r="A217" s="33">
        <v>207</v>
      </c>
      <c r="B217" s="53" t="s">
        <v>859</v>
      </c>
      <c r="C217" s="31">
        <v>465.25</v>
      </c>
      <c r="D217" s="36">
        <v>458.15000000000003</v>
      </c>
      <c r="E217" s="36">
        <v>448.20000000000005</v>
      </c>
      <c r="F217" s="36">
        <v>431.15000000000003</v>
      </c>
      <c r="G217" s="36">
        <v>421.20000000000005</v>
      </c>
      <c r="H217" s="36">
        <v>475.20000000000005</v>
      </c>
      <c r="I217" s="36">
        <v>485.15</v>
      </c>
      <c r="J217" s="36">
        <v>502.20000000000005</v>
      </c>
      <c r="K217" s="31">
        <v>468.1</v>
      </c>
      <c r="L217" s="31">
        <v>441.1</v>
      </c>
      <c r="M217" s="31">
        <v>16.069310000000002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621.45000000000005</v>
      </c>
      <c r="D218" s="36">
        <v>622.33333333333337</v>
      </c>
      <c r="E218" s="36">
        <v>610.7166666666667</v>
      </c>
      <c r="F218" s="36">
        <v>599.98333333333335</v>
      </c>
      <c r="G218" s="36">
        <v>588.36666666666667</v>
      </c>
      <c r="H218" s="36">
        <v>633.06666666666672</v>
      </c>
      <c r="I218" s="36">
        <v>644.68333333333328</v>
      </c>
      <c r="J218" s="36">
        <v>655.41666666666674</v>
      </c>
      <c r="K218" s="31">
        <v>633.95000000000005</v>
      </c>
      <c r="L218" s="31">
        <v>611.6</v>
      </c>
      <c r="M218" s="31">
        <v>86.462879999999998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4661.7</v>
      </c>
      <c r="D219" s="36">
        <v>4688.9833333333336</v>
      </c>
      <c r="E219" s="36">
        <v>4566.4666666666672</v>
      </c>
      <c r="F219" s="36">
        <v>4471.2333333333336</v>
      </c>
      <c r="G219" s="36">
        <v>4348.7166666666672</v>
      </c>
      <c r="H219" s="36">
        <v>4784.2166666666672</v>
      </c>
      <c r="I219" s="36">
        <v>4906.7333333333336</v>
      </c>
      <c r="J219" s="36">
        <v>5001.9666666666672</v>
      </c>
      <c r="K219" s="31">
        <v>4811.5</v>
      </c>
      <c r="L219" s="31">
        <v>4593.75</v>
      </c>
      <c r="M219" s="31">
        <v>39.284219999999998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298.64999999999998</v>
      </c>
      <c r="D220" s="36">
        <v>303.68333333333334</v>
      </c>
      <c r="E220" s="36">
        <v>290.06666666666666</v>
      </c>
      <c r="F220" s="36">
        <v>281.48333333333335</v>
      </c>
      <c r="G220" s="36">
        <v>267.86666666666667</v>
      </c>
      <c r="H220" s="36">
        <v>312.26666666666665</v>
      </c>
      <c r="I220" s="36">
        <v>325.88333333333333</v>
      </c>
      <c r="J220" s="36">
        <v>334.46666666666664</v>
      </c>
      <c r="K220" s="31">
        <v>317.3</v>
      </c>
      <c r="L220" s="31">
        <v>295.10000000000002</v>
      </c>
      <c r="M220" s="31">
        <v>171.43763999999999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373.1</v>
      </c>
      <c r="D221" s="36">
        <v>372.98333333333335</v>
      </c>
      <c r="E221" s="36">
        <v>368.56666666666672</v>
      </c>
      <c r="F221" s="36">
        <v>364.03333333333336</v>
      </c>
      <c r="G221" s="36">
        <v>359.61666666666673</v>
      </c>
      <c r="H221" s="36">
        <v>377.51666666666671</v>
      </c>
      <c r="I221" s="36">
        <v>381.93333333333334</v>
      </c>
      <c r="J221" s="36">
        <v>386.4666666666667</v>
      </c>
      <c r="K221" s="31">
        <v>377.4</v>
      </c>
      <c r="L221" s="31">
        <v>368.45</v>
      </c>
      <c r="M221" s="31">
        <v>57.765700000000002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2722.05</v>
      </c>
      <c r="D222" s="36">
        <v>2723.7333333333336</v>
      </c>
      <c r="E222" s="36">
        <v>2704.916666666667</v>
      </c>
      <c r="F222" s="36">
        <v>2687.7833333333333</v>
      </c>
      <c r="G222" s="36">
        <v>2668.9666666666667</v>
      </c>
      <c r="H222" s="36">
        <v>2740.8666666666672</v>
      </c>
      <c r="I222" s="36">
        <v>2759.6833333333338</v>
      </c>
      <c r="J222" s="36">
        <v>2776.8166666666675</v>
      </c>
      <c r="K222" s="31">
        <v>2742.55</v>
      </c>
      <c r="L222" s="31">
        <v>2706.6</v>
      </c>
      <c r="M222" s="31">
        <v>9.4699500000000008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571.75</v>
      </c>
      <c r="D223" s="36">
        <v>577.93333333333328</v>
      </c>
      <c r="E223" s="36">
        <v>537.86666666666656</v>
      </c>
      <c r="F223" s="36">
        <v>503.98333333333323</v>
      </c>
      <c r="G223" s="36">
        <v>463.91666666666652</v>
      </c>
      <c r="H223" s="36">
        <v>611.81666666666661</v>
      </c>
      <c r="I223" s="36">
        <v>651.88333333333344</v>
      </c>
      <c r="J223" s="36">
        <v>685.76666666666665</v>
      </c>
      <c r="K223" s="31">
        <v>618</v>
      </c>
      <c r="L223" s="31">
        <v>544.04999999999995</v>
      </c>
      <c r="M223" s="31">
        <v>30.552070000000001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11120.65</v>
      </c>
      <c r="D224" s="36">
        <v>11201.866666666667</v>
      </c>
      <c r="E224" s="36">
        <v>10928.783333333333</v>
      </c>
      <c r="F224" s="36">
        <v>10736.916666666666</v>
      </c>
      <c r="G224" s="36">
        <v>10463.833333333332</v>
      </c>
      <c r="H224" s="36">
        <v>11393.733333333334</v>
      </c>
      <c r="I224" s="36">
        <v>11666.816666666666</v>
      </c>
      <c r="J224" s="36">
        <v>11858.683333333334</v>
      </c>
      <c r="K224" s="31">
        <v>11474.95</v>
      </c>
      <c r="L224" s="31">
        <v>11010</v>
      </c>
      <c r="M224" s="31">
        <v>0.14307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992.65</v>
      </c>
      <c r="D225" s="36">
        <v>1003.4833333333332</v>
      </c>
      <c r="E225" s="36">
        <v>979.16666666666652</v>
      </c>
      <c r="F225" s="36">
        <v>965.68333333333328</v>
      </c>
      <c r="G225" s="36">
        <v>941.36666666666656</v>
      </c>
      <c r="H225" s="36">
        <v>1016.9666666666665</v>
      </c>
      <c r="I225" s="36">
        <v>1041.2833333333333</v>
      </c>
      <c r="J225" s="36">
        <v>1054.7666666666664</v>
      </c>
      <c r="K225" s="31">
        <v>1027.8</v>
      </c>
      <c r="L225" s="31">
        <v>990</v>
      </c>
      <c r="M225" s="31">
        <v>2.0301</v>
      </c>
      <c r="N225" s="1"/>
      <c r="O225" s="1"/>
    </row>
    <row r="226" spans="1:15" ht="12.75" customHeight="1">
      <c r="A226" s="33">
        <v>216</v>
      </c>
      <c r="B226" s="53" t="s">
        <v>860</v>
      </c>
      <c r="C226" s="31">
        <v>470.1</v>
      </c>
      <c r="D226" s="36">
        <v>468.43333333333334</v>
      </c>
      <c r="E226" s="36">
        <v>464.86666666666667</v>
      </c>
      <c r="F226" s="36">
        <v>459.63333333333333</v>
      </c>
      <c r="G226" s="36">
        <v>456.06666666666666</v>
      </c>
      <c r="H226" s="36">
        <v>473.66666666666669</v>
      </c>
      <c r="I226" s="36">
        <v>477.23333333333341</v>
      </c>
      <c r="J226" s="36">
        <v>482.4666666666667</v>
      </c>
      <c r="K226" s="31">
        <v>472</v>
      </c>
      <c r="L226" s="31">
        <v>463.2</v>
      </c>
      <c r="M226" s="31">
        <v>5.4126099999999999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51075.4</v>
      </c>
      <c r="D227" s="36">
        <v>51178.166666666664</v>
      </c>
      <c r="E227" s="36">
        <v>50657.383333333331</v>
      </c>
      <c r="F227" s="36">
        <v>50239.366666666669</v>
      </c>
      <c r="G227" s="36">
        <v>49718.583333333336</v>
      </c>
      <c r="H227" s="36">
        <v>51596.183333333327</v>
      </c>
      <c r="I227" s="36">
        <v>52116.966666666667</v>
      </c>
      <c r="J227" s="36">
        <v>52534.983333333323</v>
      </c>
      <c r="K227" s="31">
        <v>51698.95</v>
      </c>
      <c r="L227" s="31">
        <v>50760.15</v>
      </c>
      <c r="M227" s="31">
        <v>0.16252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288</v>
      </c>
      <c r="D228" s="36">
        <v>289.33333333333331</v>
      </c>
      <c r="E228" s="36">
        <v>284.66666666666663</v>
      </c>
      <c r="F228" s="36">
        <v>281.33333333333331</v>
      </c>
      <c r="G228" s="36">
        <v>276.66666666666663</v>
      </c>
      <c r="H228" s="36">
        <v>292.66666666666663</v>
      </c>
      <c r="I228" s="36">
        <v>297.33333333333326</v>
      </c>
      <c r="J228" s="36">
        <v>300.66666666666663</v>
      </c>
      <c r="K228" s="31">
        <v>294</v>
      </c>
      <c r="L228" s="31">
        <v>286</v>
      </c>
      <c r="M228" s="31">
        <v>73.739850000000004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1161.6500000000001</v>
      </c>
      <c r="D229" s="36">
        <v>1161.5666666666666</v>
      </c>
      <c r="E229" s="36">
        <v>1153.0833333333333</v>
      </c>
      <c r="F229" s="36">
        <v>1144.5166666666667</v>
      </c>
      <c r="G229" s="36">
        <v>1136.0333333333333</v>
      </c>
      <c r="H229" s="36">
        <v>1170.1333333333332</v>
      </c>
      <c r="I229" s="36">
        <v>1178.6166666666668</v>
      </c>
      <c r="J229" s="36">
        <v>1187.1833333333332</v>
      </c>
      <c r="K229" s="31">
        <v>1170.05</v>
      </c>
      <c r="L229" s="31">
        <v>1153</v>
      </c>
      <c r="M229" s="31">
        <v>134.31800999999999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1977.95</v>
      </c>
      <c r="D230" s="36">
        <v>1966</v>
      </c>
      <c r="E230" s="36">
        <v>1952</v>
      </c>
      <c r="F230" s="36">
        <v>1926.05</v>
      </c>
      <c r="G230" s="36">
        <v>1912.05</v>
      </c>
      <c r="H230" s="36">
        <v>1991.95</v>
      </c>
      <c r="I230" s="36">
        <v>2005.95</v>
      </c>
      <c r="J230" s="36">
        <v>2031.9</v>
      </c>
      <c r="K230" s="31">
        <v>1980</v>
      </c>
      <c r="L230" s="31">
        <v>1940.05</v>
      </c>
      <c r="M230" s="31">
        <v>7.4986600000000001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718.2</v>
      </c>
      <c r="D231" s="36">
        <v>720.58333333333337</v>
      </c>
      <c r="E231" s="36">
        <v>712.61666666666679</v>
      </c>
      <c r="F231" s="36">
        <v>707.03333333333342</v>
      </c>
      <c r="G231" s="36">
        <v>699.06666666666683</v>
      </c>
      <c r="H231" s="36">
        <v>726.16666666666674</v>
      </c>
      <c r="I231" s="36">
        <v>734.13333333333321</v>
      </c>
      <c r="J231" s="36">
        <v>739.7166666666667</v>
      </c>
      <c r="K231" s="31">
        <v>728.55</v>
      </c>
      <c r="L231" s="31">
        <v>715</v>
      </c>
      <c r="M231" s="31">
        <v>6.3917200000000003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805.65</v>
      </c>
      <c r="D232" s="36">
        <v>801.41666666666663</v>
      </c>
      <c r="E232" s="36">
        <v>790.83333333333326</v>
      </c>
      <c r="F232" s="36">
        <v>776.01666666666665</v>
      </c>
      <c r="G232" s="36">
        <v>765.43333333333328</v>
      </c>
      <c r="H232" s="36">
        <v>816.23333333333323</v>
      </c>
      <c r="I232" s="36">
        <v>826.81666666666649</v>
      </c>
      <c r="J232" s="36">
        <v>841.63333333333321</v>
      </c>
      <c r="K232" s="31">
        <v>812</v>
      </c>
      <c r="L232" s="31">
        <v>786.6</v>
      </c>
      <c r="M232" s="31">
        <v>26.18066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92.89</v>
      </c>
      <c r="D233" s="36">
        <v>93.179999999999993</v>
      </c>
      <c r="E233" s="36">
        <v>91.859999999999985</v>
      </c>
      <c r="F233" s="36">
        <v>90.83</v>
      </c>
      <c r="G233" s="36">
        <v>89.509999999999991</v>
      </c>
      <c r="H233" s="36">
        <v>94.20999999999998</v>
      </c>
      <c r="I233" s="36">
        <v>95.53</v>
      </c>
      <c r="J233" s="36">
        <v>96.559999999999974</v>
      </c>
      <c r="K233" s="31">
        <v>94.5</v>
      </c>
      <c r="L233" s="31">
        <v>92.15</v>
      </c>
      <c r="M233" s="31">
        <v>76.416129999999995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70.599999999999994</v>
      </c>
      <c r="D234" s="36">
        <v>70.839999999999989</v>
      </c>
      <c r="E234" s="36">
        <v>70.189999999999984</v>
      </c>
      <c r="F234" s="36">
        <v>69.78</v>
      </c>
      <c r="G234" s="36">
        <v>69.13</v>
      </c>
      <c r="H234" s="36">
        <v>71.249999999999972</v>
      </c>
      <c r="I234" s="36">
        <v>71.899999999999977</v>
      </c>
      <c r="J234" s="36">
        <v>72.30999999999996</v>
      </c>
      <c r="K234" s="31">
        <v>71.489999999999995</v>
      </c>
      <c r="L234" s="31">
        <v>70.430000000000007</v>
      </c>
      <c r="M234" s="31">
        <v>286.82414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105.78</v>
      </c>
      <c r="D235" s="36">
        <v>106.00666666666666</v>
      </c>
      <c r="E235" s="36">
        <v>105.12333333333332</v>
      </c>
      <c r="F235" s="36">
        <v>104.46666666666665</v>
      </c>
      <c r="G235" s="36">
        <v>103.58333333333331</v>
      </c>
      <c r="H235" s="36">
        <v>106.66333333333333</v>
      </c>
      <c r="I235" s="36">
        <v>107.54666666666665</v>
      </c>
      <c r="J235" s="36">
        <v>108.20333333333333</v>
      </c>
      <c r="K235" s="31">
        <v>106.89</v>
      </c>
      <c r="L235" s="31">
        <v>105.35</v>
      </c>
      <c r="M235" s="31">
        <v>29.331199999999999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401.3</v>
      </c>
      <c r="D236" s="36">
        <v>403.06666666666666</v>
      </c>
      <c r="E236" s="36">
        <v>394.98333333333335</v>
      </c>
      <c r="F236" s="36">
        <v>388.66666666666669</v>
      </c>
      <c r="G236" s="36">
        <v>380.58333333333337</v>
      </c>
      <c r="H236" s="36">
        <v>409.38333333333333</v>
      </c>
      <c r="I236" s="36">
        <v>417.4666666666667</v>
      </c>
      <c r="J236" s="36">
        <v>423.7833333333333</v>
      </c>
      <c r="K236" s="31">
        <v>411.15</v>
      </c>
      <c r="L236" s="31">
        <v>396.75</v>
      </c>
      <c r="M236" s="31">
        <v>6.7869999999999999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62.56</v>
      </c>
      <c r="D237" s="36">
        <v>62.716666666666661</v>
      </c>
      <c r="E237" s="36">
        <v>61.953333333333326</v>
      </c>
      <c r="F237" s="36">
        <v>61.346666666666664</v>
      </c>
      <c r="G237" s="36">
        <v>60.583333333333329</v>
      </c>
      <c r="H237" s="36">
        <v>63.323333333333323</v>
      </c>
      <c r="I237" s="36">
        <v>64.086666666666659</v>
      </c>
      <c r="J237" s="36">
        <v>64.693333333333328</v>
      </c>
      <c r="K237" s="31">
        <v>63.48</v>
      </c>
      <c r="L237" s="31">
        <v>62.11</v>
      </c>
      <c r="M237" s="31">
        <v>127.89843999999999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262.05</v>
      </c>
      <c r="D238" s="36">
        <v>263.61666666666667</v>
      </c>
      <c r="E238" s="36">
        <v>258.08333333333337</v>
      </c>
      <c r="F238" s="36">
        <v>254.11666666666667</v>
      </c>
      <c r="G238" s="36">
        <v>248.58333333333337</v>
      </c>
      <c r="H238" s="36">
        <v>267.58333333333337</v>
      </c>
      <c r="I238" s="36">
        <v>273.11666666666667</v>
      </c>
      <c r="J238" s="36">
        <v>277.08333333333337</v>
      </c>
      <c r="K238" s="31">
        <v>269.14999999999998</v>
      </c>
      <c r="L238" s="31">
        <v>259.64999999999998</v>
      </c>
      <c r="M238" s="31">
        <v>53.736400000000003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492.2</v>
      </c>
      <c r="D239" s="36">
        <v>493.7</v>
      </c>
      <c r="E239" s="36">
        <v>488.4</v>
      </c>
      <c r="F239" s="36">
        <v>484.59999999999997</v>
      </c>
      <c r="G239" s="36">
        <v>479.29999999999995</v>
      </c>
      <c r="H239" s="36">
        <v>497.5</v>
      </c>
      <c r="I239" s="36">
        <v>502.80000000000007</v>
      </c>
      <c r="J239" s="36">
        <v>506.6</v>
      </c>
      <c r="K239" s="31">
        <v>499</v>
      </c>
      <c r="L239" s="31">
        <v>489.9</v>
      </c>
      <c r="M239" s="31">
        <v>92.535979999999995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280.14999999999998</v>
      </c>
      <c r="D240" s="36">
        <v>282.38333333333333</v>
      </c>
      <c r="E240" s="36">
        <v>276.76666666666665</v>
      </c>
      <c r="F240" s="36">
        <v>273.38333333333333</v>
      </c>
      <c r="G240" s="36">
        <v>267.76666666666665</v>
      </c>
      <c r="H240" s="36">
        <v>285.76666666666665</v>
      </c>
      <c r="I240" s="36">
        <v>291.38333333333333</v>
      </c>
      <c r="J240" s="36">
        <v>294.76666666666665</v>
      </c>
      <c r="K240" s="31">
        <v>288</v>
      </c>
      <c r="L240" s="31">
        <v>279</v>
      </c>
      <c r="M240" s="31">
        <v>3.9148200000000002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365.7</v>
      </c>
      <c r="D241" s="36">
        <v>364.86666666666662</v>
      </c>
      <c r="E241" s="36">
        <v>362.93333333333322</v>
      </c>
      <c r="F241" s="36">
        <v>360.16666666666663</v>
      </c>
      <c r="G241" s="36">
        <v>358.23333333333323</v>
      </c>
      <c r="H241" s="36">
        <v>367.63333333333321</v>
      </c>
      <c r="I241" s="36">
        <v>369.56666666666661</v>
      </c>
      <c r="J241" s="36">
        <v>372.3333333333332</v>
      </c>
      <c r="K241" s="31">
        <v>366.8</v>
      </c>
      <c r="L241" s="31">
        <v>362.1</v>
      </c>
      <c r="M241" s="31">
        <v>11.28204</v>
      </c>
      <c r="N241" s="1"/>
      <c r="O241" s="1"/>
    </row>
    <row r="242" spans="1:15" ht="12.75" customHeight="1">
      <c r="A242" s="33">
        <v>232</v>
      </c>
      <c r="B242" s="53" t="s">
        <v>908</v>
      </c>
      <c r="C242" s="31">
        <v>152.76</v>
      </c>
      <c r="D242" s="36">
        <v>154.68666666666664</v>
      </c>
      <c r="E242" s="36">
        <v>150.08333333333329</v>
      </c>
      <c r="F242" s="36">
        <v>147.40666666666664</v>
      </c>
      <c r="G242" s="36">
        <v>142.80333333333328</v>
      </c>
      <c r="H242" s="36">
        <v>157.36333333333329</v>
      </c>
      <c r="I242" s="36">
        <v>161.96666666666664</v>
      </c>
      <c r="J242" s="36">
        <v>164.64333333333329</v>
      </c>
      <c r="K242" s="31">
        <v>159.29</v>
      </c>
      <c r="L242" s="31">
        <v>152.01</v>
      </c>
      <c r="M242" s="31">
        <v>60.935009999999998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2673.35</v>
      </c>
      <c r="D243" s="36">
        <v>2685.6333333333332</v>
      </c>
      <c r="E243" s="36">
        <v>2649.7166666666662</v>
      </c>
      <c r="F243" s="36">
        <v>2626.083333333333</v>
      </c>
      <c r="G243" s="36">
        <v>2590.1666666666661</v>
      </c>
      <c r="H243" s="36">
        <v>2709.2666666666664</v>
      </c>
      <c r="I243" s="36">
        <v>2745.1833333333334</v>
      </c>
      <c r="J243" s="36">
        <v>2768.8166666666666</v>
      </c>
      <c r="K243" s="31">
        <v>2721.55</v>
      </c>
      <c r="L243" s="31">
        <v>2662</v>
      </c>
      <c r="M243" s="31">
        <v>2.0063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550.35</v>
      </c>
      <c r="D244" s="36">
        <v>547.13333333333333</v>
      </c>
      <c r="E244" s="36">
        <v>534.26666666666665</v>
      </c>
      <c r="F244" s="36">
        <v>518.18333333333328</v>
      </c>
      <c r="G244" s="36">
        <v>505.31666666666661</v>
      </c>
      <c r="H244" s="36">
        <v>563.2166666666667</v>
      </c>
      <c r="I244" s="36">
        <v>576.08333333333326</v>
      </c>
      <c r="J244" s="36">
        <v>592.16666666666674</v>
      </c>
      <c r="K244" s="31">
        <v>560</v>
      </c>
      <c r="L244" s="31">
        <v>531.04999999999995</v>
      </c>
      <c r="M244" s="31">
        <v>22.635529999999999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185.81</v>
      </c>
      <c r="D245" s="36">
        <v>186.27333333333331</v>
      </c>
      <c r="E245" s="36">
        <v>183.94666666666663</v>
      </c>
      <c r="F245" s="36">
        <v>182.08333333333331</v>
      </c>
      <c r="G245" s="36">
        <v>179.75666666666663</v>
      </c>
      <c r="H245" s="36">
        <v>188.13666666666663</v>
      </c>
      <c r="I245" s="36">
        <v>190.46333333333334</v>
      </c>
      <c r="J245" s="36">
        <v>192.32666666666663</v>
      </c>
      <c r="K245" s="31">
        <v>188.6</v>
      </c>
      <c r="L245" s="31">
        <v>184.41</v>
      </c>
      <c r="M245" s="31">
        <v>65.900450000000006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611.45000000000005</v>
      </c>
      <c r="D246" s="36">
        <v>608</v>
      </c>
      <c r="E246" s="36">
        <v>603</v>
      </c>
      <c r="F246" s="36">
        <v>594.54999999999995</v>
      </c>
      <c r="G246" s="36">
        <v>589.54999999999995</v>
      </c>
      <c r="H246" s="36">
        <v>616.45000000000005</v>
      </c>
      <c r="I246" s="36">
        <v>621.45000000000005</v>
      </c>
      <c r="J246" s="36">
        <v>629.90000000000009</v>
      </c>
      <c r="K246" s="31">
        <v>613</v>
      </c>
      <c r="L246" s="31">
        <v>599.54999999999995</v>
      </c>
      <c r="M246" s="31">
        <v>28.778939999999999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163.74</v>
      </c>
      <c r="D247" s="36">
        <v>164.16</v>
      </c>
      <c r="E247" s="36">
        <v>162.68</v>
      </c>
      <c r="F247" s="36">
        <v>161.62</v>
      </c>
      <c r="G247" s="36">
        <v>160.14000000000001</v>
      </c>
      <c r="H247" s="36">
        <v>165.22</v>
      </c>
      <c r="I247" s="36">
        <v>166.69999999999996</v>
      </c>
      <c r="J247" s="36">
        <v>167.76</v>
      </c>
      <c r="K247" s="31">
        <v>165.64</v>
      </c>
      <c r="L247" s="31">
        <v>163.1</v>
      </c>
      <c r="M247" s="31">
        <v>143.69897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59.71</v>
      </c>
      <c r="D248" s="36">
        <v>59.873333333333335</v>
      </c>
      <c r="E248" s="36">
        <v>59.046666666666667</v>
      </c>
      <c r="F248" s="36">
        <v>58.383333333333333</v>
      </c>
      <c r="G248" s="36">
        <v>57.556666666666665</v>
      </c>
      <c r="H248" s="36">
        <v>60.536666666666669</v>
      </c>
      <c r="I248" s="36">
        <v>61.363333333333337</v>
      </c>
      <c r="J248" s="36">
        <v>62.026666666666671</v>
      </c>
      <c r="K248" s="31">
        <v>60.7</v>
      </c>
      <c r="L248" s="31">
        <v>59.21</v>
      </c>
      <c r="M248" s="31">
        <v>67.639769999999999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909.85</v>
      </c>
      <c r="D249" s="36">
        <v>915.04999999999984</v>
      </c>
      <c r="E249" s="36">
        <v>901.09999999999968</v>
      </c>
      <c r="F249" s="36">
        <v>892.3499999999998</v>
      </c>
      <c r="G249" s="36">
        <v>878.39999999999964</v>
      </c>
      <c r="H249" s="36">
        <v>923.79999999999973</v>
      </c>
      <c r="I249" s="36">
        <v>937.74999999999977</v>
      </c>
      <c r="J249" s="36">
        <v>946.49999999999977</v>
      </c>
      <c r="K249" s="31">
        <v>929</v>
      </c>
      <c r="L249" s="31">
        <v>906.3</v>
      </c>
      <c r="M249" s="31">
        <v>17.642499999999998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179.06</v>
      </c>
      <c r="D250" s="36">
        <v>179.68666666666664</v>
      </c>
      <c r="E250" s="36">
        <v>176.07333333333327</v>
      </c>
      <c r="F250" s="36">
        <v>173.08666666666662</v>
      </c>
      <c r="G250" s="36">
        <v>169.47333333333324</v>
      </c>
      <c r="H250" s="36">
        <v>182.67333333333329</v>
      </c>
      <c r="I250" s="36">
        <v>186.28666666666669</v>
      </c>
      <c r="J250" s="36">
        <v>189.27333333333331</v>
      </c>
      <c r="K250" s="31">
        <v>183.3</v>
      </c>
      <c r="L250" s="31">
        <v>176.7</v>
      </c>
      <c r="M250" s="31">
        <v>281.7396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1436.85</v>
      </c>
      <c r="D251" s="36">
        <v>1451.05</v>
      </c>
      <c r="E251" s="36">
        <v>1412.35</v>
      </c>
      <c r="F251" s="36">
        <v>1387.85</v>
      </c>
      <c r="G251" s="36">
        <v>1349.1499999999999</v>
      </c>
      <c r="H251" s="36">
        <v>1475.55</v>
      </c>
      <c r="I251" s="36">
        <v>1514.2500000000002</v>
      </c>
      <c r="J251" s="36">
        <v>1538.75</v>
      </c>
      <c r="K251" s="31">
        <v>1489.75</v>
      </c>
      <c r="L251" s="31">
        <v>1426.55</v>
      </c>
      <c r="M251" s="31">
        <v>0.80300000000000005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538.5</v>
      </c>
      <c r="D252" s="36">
        <v>539.94999999999993</v>
      </c>
      <c r="E252" s="36">
        <v>535.04999999999984</v>
      </c>
      <c r="F252" s="36">
        <v>531.59999999999991</v>
      </c>
      <c r="G252" s="36">
        <v>526.69999999999982</v>
      </c>
      <c r="H252" s="36">
        <v>543.39999999999986</v>
      </c>
      <c r="I252" s="36">
        <v>548.29999999999995</v>
      </c>
      <c r="J252" s="36">
        <v>551.74999999999989</v>
      </c>
      <c r="K252" s="31">
        <v>544.85</v>
      </c>
      <c r="L252" s="31">
        <v>536.5</v>
      </c>
      <c r="M252" s="31">
        <v>4.78064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403.05</v>
      </c>
      <c r="D253" s="36">
        <v>404.2</v>
      </c>
      <c r="E253" s="36">
        <v>399.5</v>
      </c>
      <c r="F253" s="36">
        <v>395.95</v>
      </c>
      <c r="G253" s="36">
        <v>391.25</v>
      </c>
      <c r="H253" s="36">
        <v>407.75</v>
      </c>
      <c r="I253" s="36">
        <v>412.44999999999993</v>
      </c>
      <c r="J253" s="36">
        <v>416</v>
      </c>
      <c r="K253" s="31">
        <v>408.9</v>
      </c>
      <c r="L253" s="31">
        <v>400.65</v>
      </c>
      <c r="M253" s="31">
        <v>69.005949999999999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1338.1</v>
      </c>
      <c r="D254" s="36">
        <v>1343.6666666666667</v>
      </c>
      <c r="E254" s="36">
        <v>1330.3833333333334</v>
      </c>
      <c r="F254" s="36">
        <v>1322.6666666666667</v>
      </c>
      <c r="G254" s="36">
        <v>1309.3833333333334</v>
      </c>
      <c r="H254" s="36">
        <v>1351.3833333333334</v>
      </c>
      <c r="I254" s="36">
        <v>1364.6666666666667</v>
      </c>
      <c r="J254" s="36">
        <v>1372.3833333333334</v>
      </c>
      <c r="K254" s="31">
        <v>1356.95</v>
      </c>
      <c r="L254" s="31">
        <v>1335.95</v>
      </c>
      <c r="M254" s="31">
        <v>48.683570000000003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7236.75</v>
      </c>
      <c r="D255" s="36">
        <v>7207.9666666666672</v>
      </c>
      <c r="E255" s="36">
        <v>7096.9333333333343</v>
      </c>
      <c r="F255" s="36">
        <v>6957.1166666666668</v>
      </c>
      <c r="G255" s="36">
        <v>6846.0833333333339</v>
      </c>
      <c r="H255" s="36">
        <v>7347.7833333333347</v>
      </c>
      <c r="I255" s="36">
        <v>7458.8166666666675</v>
      </c>
      <c r="J255" s="36">
        <v>7598.633333333335</v>
      </c>
      <c r="K255" s="31">
        <v>7319</v>
      </c>
      <c r="L255" s="31">
        <v>7068.15</v>
      </c>
      <c r="M255" s="31">
        <v>3.1142099999999999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1823.25</v>
      </c>
      <c r="D256" s="36">
        <v>1815.2333333333333</v>
      </c>
      <c r="E256" s="36">
        <v>1805.4666666666667</v>
      </c>
      <c r="F256" s="36">
        <v>1787.6833333333334</v>
      </c>
      <c r="G256" s="36">
        <v>1777.9166666666667</v>
      </c>
      <c r="H256" s="36">
        <v>1833.0166666666667</v>
      </c>
      <c r="I256" s="36">
        <v>1842.7833333333335</v>
      </c>
      <c r="J256" s="36">
        <v>1860.5666666666666</v>
      </c>
      <c r="K256" s="31">
        <v>1825</v>
      </c>
      <c r="L256" s="31">
        <v>1797.45</v>
      </c>
      <c r="M256" s="31">
        <v>74.507180000000005</v>
      </c>
      <c r="N256" s="1"/>
      <c r="O256" s="1"/>
    </row>
    <row r="257" spans="1:15" ht="12.75" customHeight="1">
      <c r="A257" s="33">
        <v>247</v>
      </c>
      <c r="B257" s="53" t="s">
        <v>861</v>
      </c>
      <c r="C257" s="31">
        <v>210.14</v>
      </c>
      <c r="D257" s="36">
        <v>214.08333333333334</v>
      </c>
      <c r="E257" s="36">
        <v>203.38666666666668</v>
      </c>
      <c r="F257" s="36">
        <v>196.63333333333335</v>
      </c>
      <c r="G257" s="36">
        <v>185.9366666666667</v>
      </c>
      <c r="H257" s="36">
        <v>220.83666666666667</v>
      </c>
      <c r="I257" s="36">
        <v>231.53333333333333</v>
      </c>
      <c r="J257" s="36">
        <v>238.28666666666666</v>
      </c>
      <c r="K257" s="31">
        <v>224.78</v>
      </c>
      <c r="L257" s="31">
        <v>207.33</v>
      </c>
      <c r="M257" s="31">
        <v>285.56114000000002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942.85</v>
      </c>
      <c r="D258" s="36">
        <v>942.46666666666658</v>
      </c>
      <c r="E258" s="36">
        <v>931.93333333333317</v>
      </c>
      <c r="F258" s="36">
        <v>921.01666666666654</v>
      </c>
      <c r="G258" s="36">
        <v>910.48333333333312</v>
      </c>
      <c r="H258" s="36">
        <v>953.38333333333321</v>
      </c>
      <c r="I258" s="36">
        <v>963.91666666666674</v>
      </c>
      <c r="J258" s="36">
        <v>974.83333333333326</v>
      </c>
      <c r="K258" s="31">
        <v>953</v>
      </c>
      <c r="L258" s="31">
        <v>931.55</v>
      </c>
      <c r="M258" s="31">
        <v>1.20549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4209.8999999999996</v>
      </c>
      <c r="D259" s="36">
        <v>4222.0333333333328</v>
      </c>
      <c r="E259" s="36">
        <v>4185.0666666666657</v>
      </c>
      <c r="F259" s="36">
        <v>4160.2333333333327</v>
      </c>
      <c r="G259" s="36">
        <v>4123.2666666666655</v>
      </c>
      <c r="H259" s="36">
        <v>4246.8666666666659</v>
      </c>
      <c r="I259" s="36">
        <v>4283.833333333333</v>
      </c>
      <c r="J259" s="36">
        <v>4308.6666666666661</v>
      </c>
      <c r="K259" s="31">
        <v>4259</v>
      </c>
      <c r="L259" s="31">
        <v>4197.2</v>
      </c>
      <c r="M259" s="31">
        <v>6.2707800000000002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1349.05</v>
      </c>
      <c r="D260" s="36">
        <v>1365.9666666666665</v>
      </c>
      <c r="E260" s="36">
        <v>1321.9333333333329</v>
      </c>
      <c r="F260" s="36">
        <v>1294.8166666666664</v>
      </c>
      <c r="G260" s="36">
        <v>1250.7833333333328</v>
      </c>
      <c r="H260" s="36">
        <v>1393.083333333333</v>
      </c>
      <c r="I260" s="36">
        <v>1437.1166666666663</v>
      </c>
      <c r="J260" s="36">
        <v>1464.2333333333331</v>
      </c>
      <c r="K260" s="31">
        <v>1410</v>
      </c>
      <c r="L260" s="31">
        <v>1338.85</v>
      </c>
      <c r="M260" s="31">
        <v>10.658860000000001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1968.7</v>
      </c>
      <c r="D261" s="36">
        <v>1962.6166666666668</v>
      </c>
      <c r="E261" s="36">
        <v>1926.2833333333335</v>
      </c>
      <c r="F261" s="36">
        <v>1883.8666666666668</v>
      </c>
      <c r="G261" s="36">
        <v>1847.5333333333335</v>
      </c>
      <c r="H261" s="36">
        <v>2005.0333333333335</v>
      </c>
      <c r="I261" s="36">
        <v>2041.3666666666666</v>
      </c>
      <c r="J261" s="36">
        <v>2083.7833333333338</v>
      </c>
      <c r="K261" s="31">
        <v>1998.95</v>
      </c>
      <c r="L261" s="31">
        <v>1920.2</v>
      </c>
      <c r="M261" s="31">
        <v>1.45391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4107.2</v>
      </c>
      <c r="D262" s="36">
        <v>4120.9000000000005</v>
      </c>
      <c r="E262" s="36">
        <v>4071.8000000000011</v>
      </c>
      <c r="F262" s="36">
        <v>4036.4000000000005</v>
      </c>
      <c r="G262" s="36">
        <v>3987.3000000000011</v>
      </c>
      <c r="H262" s="36">
        <v>4156.3000000000011</v>
      </c>
      <c r="I262" s="36">
        <v>4205.4000000000015</v>
      </c>
      <c r="J262" s="36">
        <v>4240.8000000000011</v>
      </c>
      <c r="K262" s="31">
        <v>4170</v>
      </c>
      <c r="L262" s="31">
        <v>4085.5</v>
      </c>
      <c r="M262" s="31">
        <v>0.56723999999999997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1899.1</v>
      </c>
      <c r="D263" s="36">
        <v>1894.45</v>
      </c>
      <c r="E263" s="36">
        <v>1865.9</v>
      </c>
      <c r="F263" s="36">
        <v>1832.7</v>
      </c>
      <c r="G263" s="36">
        <v>1804.15</v>
      </c>
      <c r="H263" s="36">
        <v>1927.65</v>
      </c>
      <c r="I263" s="36">
        <v>1956.1999999999998</v>
      </c>
      <c r="J263" s="36">
        <v>1989.4</v>
      </c>
      <c r="K263" s="31">
        <v>1923</v>
      </c>
      <c r="L263" s="31">
        <v>1861.25</v>
      </c>
      <c r="M263" s="31">
        <v>1.2995099999999999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799.9</v>
      </c>
      <c r="D264" s="36">
        <v>805.45000000000016</v>
      </c>
      <c r="E264" s="36">
        <v>790.90000000000032</v>
      </c>
      <c r="F264" s="36">
        <v>781.9000000000002</v>
      </c>
      <c r="G264" s="36">
        <v>767.35000000000036</v>
      </c>
      <c r="H264" s="36">
        <v>814.45000000000027</v>
      </c>
      <c r="I264" s="36">
        <v>829.00000000000023</v>
      </c>
      <c r="J264" s="36">
        <v>838.00000000000023</v>
      </c>
      <c r="K264" s="31">
        <v>820</v>
      </c>
      <c r="L264" s="31">
        <v>796.45</v>
      </c>
      <c r="M264" s="31">
        <v>0.98972000000000004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487.4</v>
      </c>
      <c r="D265" s="36">
        <v>483.48333333333335</v>
      </c>
      <c r="E265" s="36">
        <v>477.16666666666669</v>
      </c>
      <c r="F265" s="36">
        <v>466.93333333333334</v>
      </c>
      <c r="G265" s="36">
        <v>460.61666666666667</v>
      </c>
      <c r="H265" s="36">
        <v>493.7166666666667</v>
      </c>
      <c r="I265" s="36">
        <v>500.0333333333333</v>
      </c>
      <c r="J265" s="36">
        <v>510.26666666666671</v>
      </c>
      <c r="K265" s="31">
        <v>489.8</v>
      </c>
      <c r="L265" s="31">
        <v>473.25</v>
      </c>
      <c r="M265" s="31">
        <v>3.5762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90.93</v>
      </c>
      <c r="D266" s="36">
        <v>92.013333333333335</v>
      </c>
      <c r="E266" s="36">
        <v>89.026666666666671</v>
      </c>
      <c r="F266" s="36">
        <v>87.123333333333335</v>
      </c>
      <c r="G266" s="36">
        <v>84.13666666666667</v>
      </c>
      <c r="H266" s="36">
        <v>93.916666666666671</v>
      </c>
      <c r="I266" s="36">
        <v>96.903333333333322</v>
      </c>
      <c r="J266" s="36">
        <v>98.806666666666672</v>
      </c>
      <c r="K266" s="31">
        <v>95</v>
      </c>
      <c r="L266" s="31">
        <v>90.11</v>
      </c>
      <c r="M266" s="31">
        <v>24.803039999999999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645.95000000000005</v>
      </c>
      <c r="D267" s="36">
        <v>655.76666666666665</v>
      </c>
      <c r="E267" s="36">
        <v>632.23333333333335</v>
      </c>
      <c r="F267" s="36">
        <v>618.51666666666665</v>
      </c>
      <c r="G267" s="36">
        <v>594.98333333333335</v>
      </c>
      <c r="H267" s="36">
        <v>669.48333333333335</v>
      </c>
      <c r="I267" s="36">
        <v>693.01666666666665</v>
      </c>
      <c r="J267" s="36">
        <v>706.73333333333335</v>
      </c>
      <c r="K267" s="31">
        <v>679.3</v>
      </c>
      <c r="L267" s="31">
        <v>642.04999999999995</v>
      </c>
      <c r="M267" s="31">
        <v>24.400390000000002</v>
      </c>
      <c r="N267" s="1"/>
      <c r="O267" s="1"/>
    </row>
    <row r="268" spans="1:15" ht="12.75" customHeight="1">
      <c r="A268" s="33">
        <v>258</v>
      </c>
      <c r="B268" s="53" t="s">
        <v>862</v>
      </c>
      <c r="C268" s="31">
        <v>310.25</v>
      </c>
      <c r="D268" s="36">
        <v>311.95</v>
      </c>
      <c r="E268" s="36">
        <v>307.34999999999997</v>
      </c>
      <c r="F268" s="36">
        <v>304.45</v>
      </c>
      <c r="G268" s="36">
        <v>299.84999999999997</v>
      </c>
      <c r="H268" s="36">
        <v>314.84999999999997</v>
      </c>
      <c r="I268" s="36">
        <v>319.45</v>
      </c>
      <c r="J268" s="36">
        <v>322.34999999999997</v>
      </c>
      <c r="K268" s="31">
        <v>316.55</v>
      </c>
      <c r="L268" s="31">
        <v>309.05</v>
      </c>
      <c r="M268" s="31">
        <v>9.7711900000000007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890.3</v>
      </c>
      <c r="D269" s="36">
        <v>895.88333333333333</v>
      </c>
      <c r="E269" s="36">
        <v>879.81666666666661</v>
      </c>
      <c r="F269" s="36">
        <v>869.33333333333326</v>
      </c>
      <c r="G269" s="36">
        <v>853.26666666666654</v>
      </c>
      <c r="H269" s="36">
        <v>906.36666666666667</v>
      </c>
      <c r="I269" s="36">
        <v>922.43333333333351</v>
      </c>
      <c r="J269" s="36">
        <v>932.91666666666674</v>
      </c>
      <c r="K269" s="31">
        <v>911.95</v>
      </c>
      <c r="L269" s="31">
        <v>885.4</v>
      </c>
      <c r="M269" s="31">
        <v>20.24615</v>
      </c>
      <c r="N269" s="1"/>
      <c r="O269" s="1"/>
    </row>
    <row r="270" spans="1:15" ht="12.75" customHeight="1">
      <c r="A270" s="33">
        <v>260</v>
      </c>
      <c r="B270" s="53" t="s">
        <v>863</v>
      </c>
      <c r="C270" s="31">
        <v>903.05</v>
      </c>
      <c r="D270" s="36">
        <v>901.35</v>
      </c>
      <c r="E270" s="36">
        <v>882.7</v>
      </c>
      <c r="F270" s="36">
        <v>862.35</v>
      </c>
      <c r="G270" s="36">
        <v>843.7</v>
      </c>
      <c r="H270" s="36">
        <v>921.7</v>
      </c>
      <c r="I270" s="36">
        <v>940.34999999999991</v>
      </c>
      <c r="J270" s="36">
        <v>960.7</v>
      </c>
      <c r="K270" s="31">
        <v>920</v>
      </c>
      <c r="L270" s="31">
        <v>881</v>
      </c>
      <c r="M270" s="31">
        <v>0.42268</v>
      </c>
      <c r="N270" s="1"/>
      <c r="O270" s="1"/>
    </row>
    <row r="271" spans="1:15" ht="12.75" customHeight="1">
      <c r="A271" s="33">
        <v>261</v>
      </c>
      <c r="B271" s="53" t="s">
        <v>864</v>
      </c>
      <c r="C271" s="31">
        <v>108.02</v>
      </c>
      <c r="D271" s="36">
        <v>109.12333333333333</v>
      </c>
      <c r="E271" s="36">
        <v>106.54666666666667</v>
      </c>
      <c r="F271" s="36">
        <v>105.07333333333334</v>
      </c>
      <c r="G271" s="36">
        <v>102.49666666666667</v>
      </c>
      <c r="H271" s="36">
        <v>110.59666666666666</v>
      </c>
      <c r="I271" s="36">
        <v>113.17333333333332</v>
      </c>
      <c r="J271" s="36">
        <v>114.64666666666666</v>
      </c>
      <c r="K271" s="31">
        <v>111.7</v>
      </c>
      <c r="L271" s="31">
        <v>107.65</v>
      </c>
      <c r="M271" s="31">
        <v>30.20307</v>
      </c>
      <c r="N271" s="1"/>
      <c r="O271" s="1"/>
    </row>
    <row r="272" spans="1:15" ht="12.75" customHeight="1">
      <c r="A272" s="33">
        <v>262</v>
      </c>
      <c r="B272" s="53" t="s">
        <v>828</v>
      </c>
      <c r="C272" s="31">
        <v>619.95000000000005</v>
      </c>
      <c r="D272" s="36">
        <v>614.91666666666663</v>
      </c>
      <c r="E272" s="36">
        <v>606.13333333333321</v>
      </c>
      <c r="F272" s="36">
        <v>592.31666666666661</v>
      </c>
      <c r="G272" s="36">
        <v>583.53333333333319</v>
      </c>
      <c r="H272" s="36">
        <v>628.73333333333323</v>
      </c>
      <c r="I272" s="36">
        <v>637.51666666666677</v>
      </c>
      <c r="J272" s="36">
        <v>651.33333333333326</v>
      </c>
      <c r="K272" s="31">
        <v>623.70000000000005</v>
      </c>
      <c r="L272" s="31">
        <v>601.1</v>
      </c>
      <c r="M272" s="31">
        <v>8.2291799999999995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695.9</v>
      </c>
      <c r="D273" s="36">
        <v>691.78333333333342</v>
      </c>
      <c r="E273" s="36">
        <v>685.56666666666683</v>
      </c>
      <c r="F273" s="36">
        <v>675.23333333333346</v>
      </c>
      <c r="G273" s="36">
        <v>669.01666666666688</v>
      </c>
      <c r="H273" s="36">
        <v>702.11666666666679</v>
      </c>
      <c r="I273" s="36">
        <v>708.33333333333326</v>
      </c>
      <c r="J273" s="36">
        <v>718.66666666666674</v>
      </c>
      <c r="K273" s="31">
        <v>698</v>
      </c>
      <c r="L273" s="31">
        <v>681.45</v>
      </c>
      <c r="M273" s="31">
        <v>12.112120000000001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929.75</v>
      </c>
      <c r="D274" s="36">
        <v>919.23333333333323</v>
      </c>
      <c r="E274" s="36">
        <v>906.51666666666642</v>
      </c>
      <c r="F274" s="36">
        <v>883.28333333333319</v>
      </c>
      <c r="G274" s="36">
        <v>870.56666666666638</v>
      </c>
      <c r="H274" s="36">
        <v>942.46666666666647</v>
      </c>
      <c r="I274" s="36">
        <v>955.18333333333339</v>
      </c>
      <c r="J274" s="36">
        <v>978.41666666666652</v>
      </c>
      <c r="K274" s="31">
        <v>931.95</v>
      </c>
      <c r="L274" s="31">
        <v>896</v>
      </c>
      <c r="M274" s="31">
        <v>37.95523</v>
      </c>
      <c r="N274" s="1"/>
      <c r="O274" s="1"/>
    </row>
    <row r="275" spans="1:15" ht="12.75" customHeight="1">
      <c r="A275" s="33">
        <v>265</v>
      </c>
      <c r="B275" s="53" t="s">
        <v>865</v>
      </c>
      <c r="C275" s="31">
        <v>320.2</v>
      </c>
      <c r="D275" s="36">
        <v>321.91666666666669</v>
      </c>
      <c r="E275" s="36">
        <v>317.48333333333335</v>
      </c>
      <c r="F275" s="36">
        <v>314.76666666666665</v>
      </c>
      <c r="G275" s="36">
        <v>310.33333333333331</v>
      </c>
      <c r="H275" s="36">
        <v>324.63333333333338</v>
      </c>
      <c r="I275" s="36">
        <v>329.06666666666666</v>
      </c>
      <c r="J275" s="36">
        <v>331.78333333333342</v>
      </c>
      <c r="K275" s="31">
        <v>326.35000000000002</v>
      </c>
      <c r="L275" s="31">
        <v>319.2</v>
      </c>
      <c r="M275" s="31">
        <v>80.400490000000005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637.45000000000005</v>
      </c>
      <c r="D276" s="36">
        <v>640.06666666666672</v>
      </c>
      <c r="E276" s="36">
        <v>631.13333333333344</v>
      </c>
      <c r="F276" s="36">
        <v>624.81666666666672</v>
      </c>
      <c r="G276" s="36">
        <v>615.88333333333344</v>
      </c>
      <c r="H276" s="36">
        <v>646.38333333333344</v>
      </c>
      <c r="I276" s="36">
        <v>655.31666666666661</v>
      </c>
      <c r="J276" s="36">
        <v>661.63333333333344</v>
      </c>
      <c r="K276" s="31">
        <v>649</v>
      </c>
      <c r="L276" s="31">
        <v>633.75</v>
      </c>
      <c r="M276" s="31">
        <v>16.416170000000001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654.45000000000005</v>
      </c>
      <c r="D277" s="36">
        <v>655.73333333333335</v>
      </c>
      <c r="E277" s="36">
        <v>640.76666666666665</v>
      </c>
      <c r="F277" s="36">
        <v>627.08333333333326</v>
      </c>
      <c r="G277" s="36">
        <v>612.11666666666656</v>
      </c>
      <c r="H277" s="36">
        <v>669.41666666666674</v>
      </c>
      <c r="I277" s="36">
        <v>684.38333333333344</v>
      </c>
      <c r="J277" s="36">
        <v>698.06666666666683</v>
      </c>
      <c r="K277" s="31">
        <v>670.7</v>
      </c>
      <c r="L277" s="31">
        <v>642.04999999999995</v>
      </c>
      <c r="M277" s="31">
        <v>9.0943299999999994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862.95</v>
      </c>
      <c r="D278" s="36">
        <v>855</v>
      </c>
      <c r="E278" s="36">
        <v>835</v>
      </c>
      <c r="F278" s="36">
        <v>807.05</v>
      </c>
      <c r="G278" s="36">
        <v>787.05</v>
      </c>
      <c r="H278" s="36">
        <v>882.95</v>
      </c>
      <c r="I278" s="36">
        <v>902.95</v>
      </c>
      <c r="J278" s="36">
        <v>930.90000000000009</v>
      </c>
      <c r="K278" s="31">
        <v>875</v>
      </c>
      <c r="L278" s="31">
        <v>827.05</v>
      </c>
      <c r="M278" s="31">
        <v>3.5777100000000002</v>
      </c>
      <c r="N278" s="1"/>
      <c r="O278" s="1"/>
    </row>
    <row r="279" spans="1:15" ht="12.75" customHeight="1">
      <c r="A279" s="33">
        <v>269</v>
      </c>
      <c r="B279" s="53" t="s">
        <v>866</v>
      </c>
      <c r="C279" s="31">
        <v>551.4</v>
      </c>
      <c r="D279" s="36">
        <v>551.55000000000007</v>
      </c>
      <c r="E279" s="36">
        <v>543.95000000000016</v>
      </c>
      <c r="F279" s="36">
        <v>536.50000000000011</v>
      </c>
      <c r="G279" s="36">
        <v>528.9000000000002</v>
      </c>
      <c r="H279" s="36">
        <v>559.00000000000011</v>
      </c>
      <c r="I279" s="36">
        <v>566.6</v>
      </c>
      <c r="J279" s="36">
        <v>574.05000000000007</v>
      </c>
      <c r="K279" s="31">
        <v>559.15</v>
      </c>
      <c r="L279" s="31">
        <v>544.1</v>
      </c>
      <c r="M279" s="31">
        <v>4.8116000000000003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1212.0999999999999</v>
      </c>
      <c r="D280" s="36">
        <v>1224.7</v>
      </c>
      <c r="E280" s="36">
        <v>1192.4000000000001</v>
      </c>
      <c r="F280" s="36">
        <v>1172.7</v>
      </c>
      <c r="G280" s="36">
        <v>1140.4000000000001</v>
      </c>
      <c r="H280" s="36">
        <v>1244.4000000000001</v>
      </c>
      <c r="I280" s="36">
        <v>1276.6999999999998</v>
      </c>
      <c r="J280" s="36">
        <v>1296.4000000000001</v>
      </c>
      <c r="K280" s="31">
        <v>1257</v>
      </c>
      <c r="L280" s="31">
        <v>1205</v>
      </c>
      <c r="M280" s="31">
        <v>3.8884500000000002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540.9</v>
      </c>
      <c r="D281" s="36">
        <v>545.43333333333328</v>
      </c>
      <c r="E281" s="36">
        <v>533.56666666666661</v>
      </c>
      <c r="F281" s="36">
        <v>526.23333333333335</v>
      </c>
      <c r="G281" s="36">
        <v>514.36666666666667</v>
      </c>
      <c r="H281" s="36">
        <v>552.76666666666654</v>
      </c>
      <c r="I281" s="36">
        <v>564.6333333333331</v>
      </c>
      <c r="J281" s="36">
        <v>571.96666666666647</v>
      </c>
      <c r="K281" s="31">
        <v>557.29999999999995</v>
      </c>
      <c r="L281" s="31">
        <v>538.1</v>
      </c>
      <c r="M281" s="31">
        <v>5.0512899999999998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856.6</v>
      </c>
      <c r="D282" s="36">
        <v>863.88333333333333</v>
      </c>
      <c r="E282" s="36">
        <v>843.06666666666661</v>
      </c>
      <c r="F282" s="36">
        <v>829.5333333333333</v>
      </c>
      <c r="G282" s="36">
        <v>808.71666666666658</v>
      </c>
      <c r="H282" s="36">
        <v>877.41666666666663</v>
      </c>
      <c r="I282" s="36">
        <v>898.23333333333346</v>
      </c>
      <c r="J282" s="36">
        <v>911.76666666666665</v>
      </c>
      <c r="K282" s="31">
        <v>884.7</v>
      </c>
      <c r="L282" s="31">
        <v>850.35</v>
      </c>
      <c r="M282" s="31">
        <v>2.13557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4289.6000000000004</v>
      </c>
      <c r="D283" s="36">
        <v>4275.55</v>
      </c>
      <c r="E283" s="36">
        <v>4216.1500000000005</v>
      </c>
      <c r="F283" s="36">
        <v>4142.7000000000007</v>
      </c>
      <c r="G283" s="36">
        <v>4083.3000000000011</v>
      </c>
      <c r="H283" s="36">
        <v>4349</v>
      </c>
      <c r="I283" s="36">
        <v>4408.3999999999996</v>
      </c>
      <c r="J283" s="36">
        <v>4481.8499999999995</v>
      </c>
      <c r="K283" s="31">
        <v>4334.95</v>
      </c>
      <c r="L283" s="31">
        <v>4202.1000000000004</v>
      </c>
      <c r="M283" s="31">
        <v>1.07558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340.7</v>
      </c>
      <c r="D284" s="36">
        <v>345.0333333333333</v>
      </c>
      <c r="E284" s="36">
        <v>335.11666666666662</v>
      </c>
      <c r="F284" s="36">
        <v>329.5333333333333</v>
      </c>
      <c r="G284" s="36">
        <v>319.61666666666662</v>
      </c>
      <c r="H284" s="36">
        <v>350.61666666666662</v>
      </c>
      <c r="I284" s="36">
        <v>360.53333333333336</v>
      </c>
      <c r="J284" s="36">
        <v>366.11666666666662</v>
      </c>
      <c r="K284" s="31">
        <v>354.95</v>
      </c>
      <c r="L284" s="31">
        <v>339.45</v>
      </c>
      <c r="M284" s="31">
        <v>12.58714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1787.55</v>
      </c>
      <c r="D285" s="36">
        <v>1774.4666666666665</v>
      </c>
      <c r="E285" s="36">
        <v>1755.383333333333</v>
      </c>
      <c r="F285" s="36">
        <v>1723.2166666666665</v>
      </c>
      <c r="G285" s="36">
        <v>1704.133333333333</v>
      </c>
      <c r="H285" s="36">
        <v>1806.633333333333</v>
      </c>
      <c r="I285" s="36">
        <v>1825.7166666666665</v>
      </c>
      <c r="J285" s="36">
        <v>1857.883333333333</v>
      </c>
      <c r="K285" s="31">
        <v>1793.55</v>
      </c>
      <c r="L285" s="31">
        <v>1742.3</v>
      </c>
      <c r="M285" s="31">
        <v>6.7673899999999998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284.95</v>
      </c>
      <c r="D286" s="36">
        <v>285.56666666666666</v>
      </c>
      <c r="E286" s="36">
        <v>281.68333333333334</v>
      </c>
      <c r="F286" s="36">
        <v>278.41666666666669</v>
      </c>
      <c r="G286" s="36">
        <v>274.53333333333336</v>
      </c>
      <c r="H286" s="36">
        <v>288.83333333333331</v>
      </c>
      <c r="I286" s="36">
        <v>292.71666666666664</v>
      </c>
      <c r="J286" s="36">
        <v>295.98333333333329</v>
      </c>
      <c r="K286" s="31">
        <v>289.45</v>
      </c>
      <c r="L286" s="31">
        <v>282.3</v>
      </c>
      <c r="M286" s="31">
        <v>4.0361700000000003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913.85</v>
      </c>
      <c r="D287" s="36">
        <v>912.68333333333339</v>
      </c>
      <c r="E287" s="36">
        <v>903.36666666666679</v>
      </c>
      <c r="F287" s="36">
        <v>892.88333333333344</v>
      </c>
      <c r="G287" s="36">
        <v>883.56666666666683</v>
      </c>
      <c r="H287" s="36">
        <v>923.16666666666674</v>
      </c>
      <c r="I287" s="36">
        <v>932.48333333333335</v>
      </c>
      <c r="J287" s="36">
        <v>942.9666666666667</v>
      </c>
      <c r="K287" s="31">
        <v>922</v>
      </c>
      <c r="L287" s="31">
        <v>902.2</v>
      </c>
      <c r="M287" s="31">
        <v>0.56020000000000003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1382.2</v>
      </c>
      <c r="D288" s="36">
        <v>1389.5</v>
      </c>
      <c r="E288" s="36">
        <v>1366.35</v>
      </c>
      <c r="F288" s="36">
        <v>1350.5</v>
      </c>
      <c r="G288" s="36">
        <v>1327.35</v>
      </c>
      <c r="H288" s="36">
        <v>1405.35</v>
      </c>
      <c r="I288" s="36">
        <v>1428.5</v>
      </c>
      <c r="J288" s="36">
        <v>1444.35</v>
      </c>
      <c r="K288" s="31">
        <v>1412.65</v>
      </c>
      <c r="L288" s="31">
        <v>1373.65</v>
      </c>
      <c r="M288" s="31">
        <v>1.2808600000000001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1230.45</v>
      </c>
      <c r="D289" s="36">
        <v>1228.6333333333334</v>
      </c>
      <c r="E289" s="36">
        <v>1207.8166666666668</v>
      </c>
      <c r="F289" s="36">
        <v>1185.1833333333334</v>
      </c>
      <c r="G289" s="36">
        <v>1164.3666666666668</v>
      </c>
      <c r="H289" s="36">
        <v>1251.2666666666669</v>
      </c>
      <c r="I289" s="36">
        <v>1272.0833333333335</v>
      </c>
      <c r="J289" s="36">
        <v>1294.7166666666669</v>
      </c>
      <c r="K289" s="31">
        <v>1249.45</v>
      </c>
      <c r="L289" s="31">
        <v>1206</v>
      </c>
      <c r="M289" s="31">
        <v>1.36957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568.6</v>
      </c>
      <c r="D290" s="36">
        <v>562.9</v>
      </c>
      <c r="E290" s="36">
        <v>555.69999999999993</v>
      </c>
      <c r="F290" s="36">
        <v>542.79999999999995</v>
      </c>
      <c r="G290" s="36">
        <v>535.59999999999991</v>
      </c>
      <c r="H290" s="36">
        <v>575.79999999999995</v>
      </c>
      <c r="I290" s="36">
        <v>583</v>
      </c>
      <c r="J290" s="36">
        <v>595.9</v>
      </c>
      <c r="K290" s="31">
        <v>570.1</v>
      </c>
      <c r="L290" s="31">
        <v>550</v>
      </c>
      <c r="M290" s="31">
        <v>9.8104800000000001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290.85000000000002</v>
      </c>
      <c r="D291" s="36">
        <v>289.95</v>
      </c>
      <c r="E291" s="36">
        <v>285.89999999999998</v>
      </c>
      <c r="F291" s="36">
        <v>280.95</v>
      </c>
      <c r="G291" s="36">
        <v>276.89999999999998</v>
      </c>
      <c r="H291" s="36">
        <v>294.89999999999998</v>
      </c>
      <c r="I291" s="36">
        <v>298.95000000000005</v>
      </c>
      <c r="J291" s="36">
        <v>303.89999999999998</v>
      </c>
      <c r="K291" s="31">
        <v>294</v>
      </c>
      <c r="L291" s="31">
        <v>285</v>
      </c>
      <c r="M291" s="31">
        <v>3.31941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213.32</v>
      </c>
      <c r="D292" s="36">
        <v>213.82000000000002</v>
      </c>
      <c r="E292" s="36">
        <v>211.74000000000004</v>
      </c>
      <c r="F292" s="36">
        <v>210.16000000000003</v>
      </c>
      <c r="G292" s="36">
        <v>208.08000000000004</v>
      </c>
      <c r="H292" s="36">
        <v>215.40000000000003</v>
      </c>
      <c r="I292" s="36">
        <v>217.48000000000002</v>
      </c>
      <c r="J292" s="36">
        <v>219.06000000000003</v>
      </c>
      <c r="K292" s="31">
        <v>215.9</v>
      </c>
      <c r="L292" s="31">
        <v>212.24</v>
      </c>
      <c r="M292" s="31">
        <v>6.5065</v>
      </c>
      <c r="N292" s="1"/>
      <c r="O292" s="1"/>
    </row>
    <row r="293" spans="1:15" ht="12.75" customHeight="1">
      <c r="A293" s="33">
        <v>283</v>
      </c>
      <c r="B293" s="53" t="s">
        <v>829</v>
      </c>
      <c r="C293" s="31">
        <v>4868.8</v>
      </c>
      <c r="D293" s="36">
        <v>4802.8833333333332</v>
      </c>
      <c r="E293" s="36">
        <v>4569.7666666666664</v>
      </c>
      <c r="F293" s="36">
        <v>4270.7333333333336</v>
      </c>
      <c r="G293" s="36">
        <v>4037.6166666666668</v>
      </c>
      <c r="H293" s="36">
        <v>5101.9166666666661</v>
      </c>
      <c r="I293" s="36">
        <v>5335.0333333333328</v>
      </c>
      <c r="J293" s="36">
        <v>5634.0666666666657</v>
      </c>
      <c r="K293" s="31">
        <v>5036</v>
      </c>
      <c r="L293" s="31">
        <v>4503.8500000000004</v>
      </c>
      <c r="M293" s="31">
        <v>9.6503099999999993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812.5</v>
      </c>
      <c r="D294" s="36">
        <v>818.25</v>
      </c>
      <c r="E294" s="36">
        <v>804.25</v>
      </c>
      <c r="F294" s="36">
        <v>796</v>
      </c>
      <c r="G294" s="36">
        <v>782</v>
      </c>
      <c r="H294" s="36">
        <v>826.5</v>
      </c>
      <c r="I294" s="36">
        <v>840.5</v>
      </c>
      <c r="J294" s="36">
        <v>848.75</v>
      </c>
      <c r="K294" s="31">
        <v>832.25</v>
      </c>
      <c r="L294" s="31">
        <v>810</v>
      </c>
      <c r="M294" s="31">
        <v>1.37662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992.85</v>
      </c>
      <c r="D295" s="36">
        <v>1000.9666666666666</v>
      </c>
      <c r="E295" s="36">
        <v>971.93333333333317</v>
      </c>
      <c r="F295" s="36">
        <v>951.01666666666654</v>
      </c>
      <c r="G295" s="36">
        <v>921.98333333333312</v>
      </c>
      <c r="H295" s="36">
        <v>1021.8833333333332</v>
      </c>
      <c r="I295" s="36">
        <v>1050.9166666666667</v>
      </c>
      <c r="J295" s="36">
        <v>1071.8333333333333</v>
      </c>
      <c r="K295" s="31">
        <v>1030</v>
      </c>
      <c r="L295" s="31">
        <v>980.05</v>
      </c>
      <c r="M295" s="31">
        <v>6.3052200000000003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1747.9</v>
      </c>
      <c r="D296" s="36">
        <v>1750.8166666666666</v>
      </c>
      <c r="E296" s="36">
        <v>1741.6333333333332</v>
      </c>
      <c r="F296" s="36">
        <v>1735.3666666666666</v>
      </c>
      <c r="G296" s="36">
        <v>1726.1833333333332</v>
      </c>
      <c r="H296" s="36">
        <v>1757.0833333333333</v>
      </c>
      <c r="I296" s="36">
        <v>1766.2666666666667</v>
      </c>
      <c r="J296" s="36">
        <v>1772.5333333333333</v>
      </c>
      <c r="K296" s="31">
        <v>1760</v>
      </c>
      <c r="L296" s="31">
        <v>1744.55</v>
      </c>
      <c r="M296" s="31">
        <v>25.856490000000001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2246.1999999999998</v>
      </c>
      <c r="D297" s="36">
        <v>2247.0499999999997</v>
      </c>
      <c r="E297" s="36">
        <v>2219.1499999999996</v>
      </c>
      <c r="F297" s="36">
        <v>2192.1</v>
      </c>
      <c r="G297" s="36">
        <v>2164.1999999999998</v>
      </c>
      <c r="H297" s="36">
        <v>2274.0999999999995</v>
      </c>
      <c r="I297" s="36">
        <v>2302</v>
      </c>
      <c r="J297" s="36">
        <v>2329.0499999999993</v>
      </c>
      <c r="K297" s="31">
        <v>2274.9499999999998</v>
      </c>
      <c r="L297" s="31">
        <v>2220</v>
      </c>
      <c r="M297" s="31">
        <v>1.0463199999999999</v>
      </c>
      <c r="N297" s="1"/>
      <c r="O297" s="1"/>
    </row>
    <row r="298" spans="1:15" ht="12.75" customHeight="1">
      <c r="A298" s="33">
        <v>288</v>
      </c>
      <c r="B298" s="53" t="s">
        <v>840</v>
      </c>
      <c r="C298" s="31">
        <v>160.46</v>
      </c>
      <c r="D298" s="36">
        <v>161.03666666666666</v>
      </c>
      <c r="E298" s="36">
        <v>159.29333333333332</v>
      </c>
      <c r="F298" s="36">
        <v>158.12666666666667</v>
      </c>
      <c r="G298" s="36">
        <v>156.38333333333333</v>
      </c>
      <c r="H298" s="36">
        <v>162.20333333333332</v>
      </c>
      <c r="I298" s="36">
        <v>163.94666666666666</v>
      </c>
      <c r="J298" s="36">
        <v>165.11333333333332</v>
      </c>
      <c r="K298" s="31">
        <v>162.78</v>
      </c>
      <c r="L298" s="31">
        <v>159.87</v>
      </c>
      <c r="M298" s="31">
        <v>31.738399999999999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4916.8500000000004</v>
      </c>
      <c r="D299" s="36">
        <v>4886.9333333333334</v>
      </c>
      <c r="E299" s="36">
        <v>4836.4666666666672</v>
      </c>
      <c r="F299" s="36">
        <v>4756.0833333333339</v>
      </c>
      <c r="G299" s="36">
        <v>4705.6166666666677</v>
      </c>
      <c r="H299" s="36">
        <v>4967.3166666666666</v>
      </c>
      <c r="I299" s="36">
        <v>5017.7833333333319</v>
      </c>
      <c r="J299" s="36">
        <v>5098.1666666666661</v>
      </c>
      <c r="K299" s="31">
        <v>4937.3999999999996</v>
      </c>
      <c r="L299" s="31">
        <v>4806.55</v>
      </c>
      <c r="M299" s="31">
        <v>0.81994999999999996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643.54999999999995</v>
      </c>
      <c r="D300" s="36">
        <v>640.83333333333337</v>
      </c>
      <c r="E300" s="36">
        <v>634.41666666666674</v>
      </c>
      <c r="F300" s="36">
        <v>625.28333333333342</v>
      </c>
      <c r="G300" s="36">
        <v>618.86666666666679</v>
      </c>
      <c r="H300" s="36">
        <v>649.9666666666667</v>
      </c>
      <c r="I300" s="36">
        <v>656.38333333333344</v>
      </c>
      <c r="J300" s="36">
        <v>665.51666666666665</v>
      </c>
      <c r="K300" s="31">
        <v>647.25</v>
      </c>
      <c r="L300" s="31">
        <v>631.70000000000005</v>
      </c>
      <c r="M300" s="31">
        <v>18.45937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5427.55</v>
      </c>
      <c r="D301" s="36">
        <v>5411.5</v>
      </c>
      <c r="E301" s="36">
        <v>5383.05</v>
      </c>
      <c r="F301" s="36">
        <v>5338.55</v>
      </c>
      <c r="G301" s="36">
        <v>5310.1</v>
      </c>
      <c r="H301" s="36">
        <v>5456</v>
      </c>
      <c r="I301" s="36">
        <v>5484.4500000000007</v>
      </c>
      <c r="J301" s="36">
        <v>5528.95</v>
      </c>
      <c r="K301" s="31">
        <v>5439.95</v>
      </c>
      <c r="L301" s="31">
        <v>5367</v>
      </c>
      <c r="M301" s="31">
        <v>2.41696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3545.2</v>
      </c>
      <c r="D302" s="36">
        <v>3553.4666666666667</v>
      </c>
      <c r="E302" s="36">
        <v>3528.2333333333336</v>
      </c>
      <c r="F302" s="36">
        <v>3511.2666666666669</v>
      </c>
      <c r="G302" s="36">
        <v>3486.0333333333338</v>
      </c>
      <c r="H302" s="36">
        <v>3570.4333333333334</v>
      </c>
      <c r="I302" s="36">
        <v>3595.6666666666661</v>
      </c>
      <c r="J302" s="36">
        <v>3612.6333333333332</v>
      </c>
      <c r="K302" s="31">
        <v>3578.7</v>
      </c>
      <c r="L302" s="31">
        <v>3536.5</v>
      </c>
      <c r="M302" s="31">
        <v>15.843719999999999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487.35</v>
      </c>
      <c r="D303" s="36">
        <v>483.76666666666665</v>
      </c>
      <c r="E303" s="36">
        <v>475.58333333333331</v>
      </c>
      <c r="F303" s="36">
        <v>463.81666666666666</v>
      </c>
      <c r="G303" s="36">
        <v>455.63333333333333</v>
      </c>
      <c r="H303" s="36">
        <v>495.5333333333333</v>
      </c>
      <c r="I303" s="36">
        <v>503.7166666666667</v>
      </c>
      <c r="J303" s="36">
        <v>515.48333333333335</v>
      </c>
      <c r="K303" s="31">
        <v>491.95</v>
      </c>
      <c r="L303" s="31">
        <v>472</v>
      </c>
      <c r="M303" s="31">
        <v>3.2747600000000001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428.5</v>
      </c>
      <c r="D304" s="36">
        <v>426.33333333333331</v>
      </c>
      <c r="E304" s="36">
        <v>419.86666666666662</v>
      </c>
      <c r="F304" s="36">
        <v>411.23333333333329</v>
      </c>
      <c r="G304" s="36">
        <v>404.76666666666659</v>
      </c>
      <c r="H304" s="36">
        <v>434.96666666666664</v>
      </c>
      <c r="I304" s="36">
        <v>441.43333333333334</v>
      </c>
      <c r="J304" s="36">
        <v>450.06666666666666</v>
      </c>
      <c r="K304" s="31">
        <v>432.8</v>
      </c>
      <c r="L304" s="31">
        <v>417.7</v>
      </c>
      <c r="M304" s="31">
        <v>30.03256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264.95</v>
      </c>
      <c r="D305" s="36">
        <v>268.65000000000003</v>
      </c>
      <c r="E305" s="36">
        <v>260.35000000000008</v>
      </c>
      <c r="F305" s="36">
        <v>255.75000000000006</v>
      </c>
      <c r="G305" s="36">
        <v>247.4500000000001</v>
      </c>
      <c r="H305" s="36">
        <v>273.25000000000006</v>
      </c>
      <c r="I305" s="36">
        <v>281.55</v>
      </c>
      <c r="J305" s="36">
        <v>286.15000000000003</v>
      </c>
      <c r="K305" s="31">
        <v>276.95</v>
      </c>
      <c r="L305" s="31">
        <v>264.05</v>
      </c>
      <c r="M305" s="31">
        <v>27.534749999999999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115.66</v>
      </c>
      <c r="D306" s="36">
        <v>117.25333333333333</v>
      </c>
      <c r="E306" s="36">
        <v>113.51666666666667</v>
      </c>
      <c r="F306" s="36">
        <v>111.37333333333333</v>
      </c>
      <c r="G306" s="36">
        <v>107.63666666666667</v>
      </c>
      <c r="H306" s="36">
        <v>119.39666666666666</v>
      </c>
      <c r="I306" s="36">
        <v>123.13333333333334</v>
      </c>
      <c r="J306" s="36">
        <v>125.27666666666666</v>
      </c>
      <c r="K306" s="31">
        <v>120.99</v>
      </c>
      <c r="L306" s="31">
        <v>115.11</v>
      </c>
      <c r="M306" s="31">
        <v>89.595699999999994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1027.3</v>
      </c>
      <c r="D307" s="36">
        <v>1025.0166666666667</v>
      </c>
      <c r="E307" s="36">
        <v>1006.0333333333333</v>
      </c>
      <c r="F307" s="36">
        <v>984.76666666666665</v>
      </c>
      <c r="G307" s="36">
        <v>965.7833333333333</v>
      </c>
      <c r="H307" s="36">
        <v>1046.2833333333333</v>
      </c>
      <c r="I307" s="36">
        <v>1065.2666666666664</v>
      </c>
      <c r="J307" s="36">
        <v>1086.5333333333333</v>
      </c>
      <c r="K307" s="31">
        <v>1044</v>
      </c>
      <c r="L307" s="31">
        <v>1003.75</v>
      </c>
      <c r="M307" s="31">
        <v>33.808399999999999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7163.65</v>
      </c>
      <c r="D308" s="36">
        <v>7257.8833333333341</v>
      </c>
      <c r="E308" s="36">
        <v>7025.7666666666682</v>
      </c>
      <c r="F308" s="36">
        <v>6887.8833333333341</v>
      </c>
      <c r="G308" s="36">
        <v>6655.7666666666682</v>
      </c>
      <c r="H308" s="36">
        <v>7395.7666666666682</v>
      </c>
      <c r="I308" s="36">
        <v>7627.883333333335</v>
      </c>
      <c r="J308" s="36">
        <v>7765.7666666666682</v>
      </c>
      <c r="K308" s="31">
        <v>7490</v>
      </c>
      <c r="L308" s="31">
        <v>7120</v>
      </c>
      <c r="M308" s="31">
        <v>0.93545</v>
      </c>
      <c r="N308" s="1"/>
      <c r="O308" s="1"/>
    </row>
    <row r="309" spans="1:15" ht="12.75" customHeight="1">
      <c r="A309" s="33">
        <v>299</v>
      </c>
      <c r="B309" s="53" t="s">
        <v>867</v>
      </c>
      <c r="C309" s="31">
        <v>734.15</v>
      </c>
      <c r="D309" s="36">
        <v>737.95000000000016</v>
      </c>
      <c r="E309" s="36">
        <v>722.40000000000032</v>
      </c>
      <c r="F309" s="36">
        <v>710.6500000000002</v>
      </c>
      <c r="G309" s="36">
        <v>695.10000000000036</v>
      </c>
      <c r="H309" s="36">
        <v>749.70000000000027</v>
      </c>
      <c r="I309" s="36">
        <v>765.25000000000023</v>
      </c>
      <c r="J309" s="36">
        <v>777.00000000000023</v>
      </c>
      <c r="K309" s="31">
        <v>753.5</v>
      </c>
      <c r="L309" s="31">
        <v>726.2</v>
      </c>
      <c r="M309" s="31">
        <v>2.7966799999999998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2073.9499999999998</v>
      </c>
      <c r="D310" s="36">
        <v>2080.8333333333335</v>
      </c>
      <c r="E310" s="36">
        <v>2061.4666666666672</v>
      </c>
      <c r="F310" s="36">
        <v>2048.9833333333336</v>
      </c>
      <c r="G310" s="36">
        <v>2029.6166666666672</v>
      </c>
      <c r="H310" s="36">
        <v>2093.3166666666671</v>
      </c>
      <c r="I310" s="36">
        <v>2112.6833333333329</v>
      </c>
      <c r="J310" s="36">
        <v>2125.166666666667</v>
      </c>
      <c r="K310" s="31">
        <v>2100.1999999999998</v>
      </c>
      <c r="L310" s="31">
        <v>2068.35</v>
      </c>
      <c r="M310" s="31">
        <v>10.410019999999999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100.02</v>
      </c>
      <c r="D311" s="36">
        <v>101.18333333333334</v>
      </c>
      <c r="E311" s="36">
        <v>97.966666666666669</v>
      </c>
      <c r="F311" s="36">
        <v>95.913333333333327</v>
      </c>
      <c r="G311" s="36">
        <v>92.696666666666658</v>
      </c>
      <c r="H311" s="36">
        <v>103.23666666666668</v>
      </c>
      <c r="I311" s="36">
        <v>106.45333333333335</v>
      </c>
      <c r="J311" s="36">
        <v>108.50666666666669</v>
      </c>
      <c r="K311" s="31">
        <v>104.4</v>
      </c>
      <c r="L311" s="31">
        <v>99.13</v>
      </c>
      <c r="M311" s="31">
        <v>97.264870000000002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135970.45000000001</v>
      </c>
      <c r="D312" s="36">
        <v>136547.75</v>
      </c>
      <c r="E312" s="36">
        <v>134945.54999999999</v>
      </c>
      <c r="F312" s="36">
        <v>133920.65</v>
      </c>
      <c r="G312" s="36">
        <v>132318.44999999998</v>
      </c>
      <c r="H312" s="36">
        <v>137572.65</v>
      </c>
      <c r="I312" s="36">
        <v>139174.85</v>
      </c>
      <c r="J312" s="36">
        <v>140199.75</v>
      </c>
      <c r="K312" s="31">
        <v>138149.95000000001</v>
      </c>
      <c r="L312" s="31">
        <v>135522.85</v>
      </c>
      <c r="M312" s="31">
        <v>6.5780000000000005E-2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1738.5</v>
      </c>
      <c r="D313" s="36">
        <v>1724.5166666666667</v>
      </c>
      <c r="E313" s="36">
        <v>1686.0333333333333</v>
      </c>
      <c r="F313" s="36">
        <v>1633.5666666666666</v>
      </c>
      <c r="G313" s="36">
        <v>1595.0833333333333</v>
      </c>
      <c r="H313" s="36">
        <v>1776.9833333333333</v>
      </c>
      <c r="I313" s="36">
        <v>1815.4666666666665</v>
      </c>
      <c r="J313" s="36">
        <v>1867.9333333333334</v>
      </c>
      <c r="K313" s="31">
        <v>1763</v>
      </c>
      <c r="L313" s="31">
        <v>1672.05</v>
      </c>
      <c r="M313" s="31">
        <v>7.40733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1284.05</v>
      </c>
      <c r="D314" s="36">
        <v>1293.5166666666667</v>
      </c>
      <c r="E314" s="36">
        <v>1267.0333333333333</v>
      </c>
      <c r="F314" s="36">
        <v>1250.0166666666667</v>
      </c>
      <c r="G314" s="36">
        <v>1223.5333333333333</v>
      </c>
      <c r="H314" s="36">
        <v>1310.5333333333333</v>
      </c>
      <c r="I314" s="36">
        <v>1337.0166666666664</v>
      </c>
      <c r="J314" s="36">
        <v>1354.0333333333333</v>
      </c>
      <c r="K314" s="31">
        <v>1320</v>
      </c>
      <c r="L314" s="31">
        <v>1276.5</v>
      </c>
      <c r="M314" s="31">
        <v>9.0902899999999995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1730.1</v>
      </c>
      <c r="D315" s="36">
        <v>1747.3333333333333</v>
      </c>
      <c r="E315" s="36">
        <v>1701.9166666666665</v>
      </c>
      <c r="F315" s="36">
        <v>1673.7333333333333</v>
      </c>
      <c r="G315" s="36">
        <v>1628.3166666666666</v>
      </c>
      <c r="H315" s="36">
        <v>1775.5166666666664</v>
      </c>
      <c r="I315" s="36">
        <v>1820.9333333333329</v>
      </c>
      <c r="J315" s="36">
        <v>1849.1166666666663</v>
      </c>
      <c r="K315" s="31">
        <v>1792.75</v>
      </c>
      <c r="L315" s="31">
        <v>1719.15</v>
      </c>
      <c r="M315" s="31">
        <v>4.1883600000000003</v>
      </c>
      <c r="N315" s="1"/>
      <c r="O315" s="1"/>
    </row>
    <row r="316" spans="1:15" ht="12.75" customHeight="1">
      <c r="A316" s="33">
        <v>306</v>
      </c>
      <c r="B316" s="53" t="s">
        <v>868</v>
      </c>
      <c r="C316" s="31">
        <v>576.4</v>
      </c>
      <c r="D316" s="36">
        <v>578.03333333333342</v>
      </c>
      <c r="E316" s="36">
        <v>568.06666666666683</v>
      </c>
      <c r="F316" s="36">
        <v>559.73333333333346</v>
      </c>
      <c r="G316" s="36">
        <v>549.76666666666688</v>
      </c>
      <c r="H316" s="36">
        <v>586.36666666666679</v>
      </c>
      <c r="I316" s="36">
        <v>596.33333333333326</v>
      </c>
      <c r="J316" s="36">
        <v>604.66666666666674</v>
      </c>
      <c r="K316" s="31">
        <v>588</v>
      </c>
      <c r="L316" s="31">
        <v>569.70000000000005</v>
      </c>
      <c r="M316" s="31">
        <v>2.9425699999999999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287.89999999999998</v>
      </c>
      <c r="D317" s="36">
        <v>289.63333333333333</v>
      </c>
      <c r="E317" s="36">
        <v>284.26666666666665</v>
      </c>
      <c r="F317" s="36">
        <v>280.63333333333333</v>
      </c>
      <c r="G317" s="36">
        <v>275.26666666666665</v>
      </c>
      <c r="H317" s="36">
        <v>293.26666666666665</v>
      </c>
      <c r="I317" s="36">
        <v>298.63333333333333</v>
      </c>
      <c r="J317" s="36">
        <v>302.26666666666665</v>
      </c>
      <c r="K317" s="31">
        <v>295</v>
      </c>
      <c r="L317" s="31">
        <v>286</v>
      </c>
      <c r="M317" s="31">
        <v>7.0857799999999997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2745.25</v>
      </c>
      <c r="D318" s="36">
        <v>2744.1666666666665</v>
      </c>
      <c r="E318" s="36">
        <v>2716.3833333333332</v>
      </c>
      <c r="F318" s="36">
        <v>2687.5166666666669</v>
      </c>
      <c r="G318" s="36">
        <v>2659.7333333333336</v>
      </c>
      <c r="H318" s="36">
        <v>2773.0333333333328</v>
      </c>
      <c r="I318" s="36">
        <v>2800.8166666666666</v>
      </c>
      <c r="J318" s="36">
        <v>2829.6833333333325</v>
      </c>
      <c r="K318" s="31">
        <v>2771.95</v>
      </c>
      <c r="L318" s="31">
        <v>2715.3</v>
      </c>
      <c r="M318" s="31">
        <v>26.093589999999999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405.05</v>
      </c>
      <c r="D319" s="36">
        <v>410.90000000000003</v>
      </c>
      <c r="E319" s="36">
        <v>395.65000000000009</v>
      </c>
      <c r="F319" s="36">
        <v>386.25000000000006</v>
      </c>
      <c r="G319" s="36">
        <v>371.00000000000011</v>
      </c>
      <c r="H319" s="36">
        <v>420.30000000000007</v>
      </c>
      <c r="I319" s="36">
        <v>435.54999999999995</v>
      </c>
      <c r="J319" s="36">
        <v>444.95000000000005</v>
      </c>
      <c r="K319" s="31">
        <v>426.15</v>
      </c>
      <c r="L319" s="31">
        <v>401.5</v>
      </c>
      <c r="M319" s="31">
        <v>3.8769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587.54999999999995</v>
      </c>
      <c r="D320" s="36">
        <v>578.85</v>
      </c>
      <c r="E320" s="36">
        <v>564.70000000000005</v>
      </c>
      <c r="F320" s="36">
        <v>541.85</v>
      </c>
      <c r="G320" s="36">
        <v>527.70000000000005</v>
      </c>
      <c r="H320" s="36">
        <v>601.70000000000005</v>
      </c>
      <c r="I320" s="36">
        <v>615.84999999999991</v>
      </c>
      <c r="J320" s="36">
        <v>638.70000000000005</v>
      </c>
      <c r="K320" s="31">
        <v>593</v>
      </c>
      <c r="L320" s="31">
        <v>556</v>
      </c>
      <c r="M320" s="31">
        <v>3.3676900000000001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201.51</v>
      </c>
      <c r="D321" s="36">
        <v>202.85666666666665</v>
      </c>
      <c r="E321" s="36">
        <v>197.4133333333333</v>
      </c>
      <c r="F321" s="36">
        <v>193.31666666666663</v>
      </c>
      <c r="G321" s="36">
        <v>187.87333333333328</v>
      </c>
      <c r="H321" s="36">
        <v>206.95333333333332</v>
      </c>
      <c r="I321" s="36">
        <v>212.39666666666665</v>
      </c>
      <c r="J321" s="36">
        <v>216.49333333333334</v>
      </c>
      <c r="K321" s="31">
        <v>208.3</v>
      </c>
      <c r="L321" s="31">
        <v>198.76</v>
      </c>
      <c r="M321" s="31">
        <v>107.04848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203.85</v>
      </c>
      <c r="D322" s="36">
        <v>204.19666666666669</v>
      </c>
      <c r="E322" s="36">
        <v>200.39333333333337</v>
      </c>
      <c r="F322" s="36">
        <v>196.9366666666667</v>
      </c>
      <c r="G322" s="36">
        <v>193.13333333333338</v>
      </c>
      <c r="H322" s="36">
        <v>207.65333333333336</v>
      </c>
      <c r="I322" s="36">
        <v>211.45666666666671</v>
      </c>
      <c r="J322" s="36">
        <v>214.91333333333336</v>
      </c>
      <c r="K322" s="31">
        <v>208</v>
      </c>
      <c r="L322" s="31">
        <v>200.74</v>
      </c>
      <c r="M322" s="31">
        <v>32.372909999999997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2216.1999999999998</v>
      </c>
      <c r="D323" s="36">
        <v>2197.9500000000003</v>
      </c>
      <c r="E323" s="36">
        <v>2173.9000000000005</v>
      </c>
      <c r="F323" s="36">
        <v>2131.6000000000004</v>
      </c>
      <c r="G323" s="36">
        <v>2107.5500000000006</v>
      </c>
      <c r="H323" s="36">
        <v>2240.2500000000005</v>
      </c>
      <c r="I323" s="36">
        <v>2264.3000000000006</v>
      </c>
      <c r="J323" s="36">
        <v>2306.6000000000004</v>
      </c>
      <c r="K323" s="31">
        <v>2222</v>
      </c>
      <c r="L323" s="31">
        <v>2155.65</v>
      </c>
      <c r="M323" s="31">
        <v>13.04111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650.25</v>
      </c>
      <c r="D324" s="36">
        <v>652.35</v>
      </c>
      <c r="E324" s="36">
        <v>639.5</v>
      </c>
      <c r="F324" s="36">
        <v>628.75</v>
      </c>
      <c r="G324" s="36">
        <v>615.9</v>
      </c>
      <c r="H324" s="36">
        <v>663.1</v>
      </c>
      <c r="I324" s="36">
        <v>675.95000000000016</v>
      </c>
      <c r="J324" s="36">
        <v>686.7</v>
      </c>
      <c r="K324" s="31">
        <v>665.2</v>
      </c>
      <c r="L324" s="31">
        <v>641.6</v>
      </c>
      <c r="M324" s="31">
        <v>17.145990000000001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12205.65</v>
      </c>
      <c r="D325" s="36">
        <v>12191.550000000001</v>
      </c>
      <c r="E325" s="36">
        <v>12144.100000000002</v>
      </c>
      <c r="F325" s="36">
        <v>12082.550000000001</v>
      </c>
      <c r="G325" s="36">
        <v>12035.100000000002</v>
      </c>
      <c r="H325" s="36">
        <v>12253.100000000002</v>
      </c>
      <c r="I325" s="36">
        <v>12300.550000000003</v>
      </c>
      <c r="J325" s="36">
        <v>12362.100000000002</v>
      </c>
      <c r="K325" s="31">
        <v>12239</v>
      </c>
      <c r="L325" s="31">
        <v>12130</v>
      </c>
      <c r="M325" s="31">
        <v>4.4982699999999998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2677.15</v>
      </c>
      <c r="D326" s="36">
        <v>2694.9500000000003</v>
      </c>
      <c r="E326" s="36">
        <v>2637.2500000000005</v>
      </c>
      <c r="F326" s="36">
        <v>2597.3500000000004</v>
      </c>
      <c r="G326" s="36">
        <v>2539.6500000000005</v>
      </c>
      <c r="H326" s="36">
        <v>2734.8500000000004</v>
      </c>
      <c r="I326" s="36">
        <v>2792.55</v>
      </c>
      <c r="J326" s="36">
        <v>2832.4500000000003</v>
      </c>
      <c r="K326" s="31">
        <v>2752.65</v>
      </c>
      <c r="L326" s="31">
        <v>2655.05</v>
      </c>
      <c r="M326" s="31">
        <v>0.45384999999999998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1040.25</v>
      </c>
      <c r="D327" s="36">
        <v>1025.4166666666667</v>
      </c>
      <c r="E327" s="36">
        <v>999.88333333333344</v>
      </c>
      <c r="F327" s="36">
        <v>959.51666666666665</v>
      </c>
      <c r="G327" s="36">
        <v>933.98333333333335</v>
      </c>
      <c r="H327" s="36">
        <v>1065.7833333333335</v>
      </c>
      <c r="I327" s="36">
        <v>1091.3166666666668</v>
      </c>
      <c r="J327" s="36">
        <v>1131.6833333333336</v>
      </c>
      <c r="K327" s="31">
        <v>1050.95</v>
      </c>
      <c r="L327" s="31">
        <v>985.05</v>
      </c>
      <c r="M327" s="31">
        <v>23.88138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870</v>
      </c>
      <c r="D328" s="36">
        <v>866.75</v>
      </c>
      <c r="E328" s="36">
        <v>855.55</v>
      </c>
      <c r="F328" s="36">
        <v>841.09999999999991</v>
      </c>
      <c r="G328" s="36">
        <v>829.89999999999986</v>
      </c>
      <c r="H328" s="36">
        <v>881.2</v>
      </c>
      <c r="I328" s="36">
        <v>892.40000000000009</v>
      </c>
      <c r="J328" s="36">
        <v>906.85000000000014</v>
      </c>
      <c r="K328" s="31">
        <v>877.95</v>
      </c>
      <c r="L328" s="31">
        <v>852.3</v>
      </c>
      <c r="M328" s="31">
        <v>18.89274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4998.5</v>
      </c>
      <c r="D329" s="36">
        <v>4918.5999999999995</v>
      </c>
      <c r="E329" s="36">
        <v>4760.1999999999989</v>
      </c>
      <c r="F329" s="36">
        <v>4521.8999999999996</v>
      </c>
      <c r="G329" s="36">
        <v>4363.4999999999991</v>
      </c>
      <c r="H329" s="36">
        <v>5156.8999999999987</v>
      </c>
      <c r="I329" s="36">
        <v>5315.2999999999984</v>
      </c>
      <c r="J329" s="36">
        <v>5553.5999999999985</v>
      </c>
      <c r="K329" s="31">
        <v>5077</v>
      </c>
      <c r="L329" s="31">
        <v>4680.3</v>
      </c>
      <c r="M329" s="31">
        <v>34.644739999999999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640.5</v>
      </c>
      <c r="D330" s="36">
        <v>640.86666666666667</v>
      </c>
      <c r="E330" s="36">
        <v>635.13333333333333</v>
      </c>
      <c r="F330" s="36">
        <v>629.76666666666665</v>
      </c>
      <c r="G330" s="36">
        <v>624.0333333333333</v>
      </c>
      <c r="H330" s="36">
        <v>646.23333333333335</v>
      </c>
      <c r="I330" s="36">
        <v>651.9666666666667</v>
      </c>
      <c r="J330" s="36">
        <v>657.33333333333337</v>
      </c>
      <c r="K330" s="31">
        <v>646.6</v>
      </c>
      <c r="L330" s="31">
        <v>635.5</v>
      </c>
      <c r="M330" s="31">
        <v>0.70679999999999998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1300.6500000000001</v>
      </c>
      <c r="D331" s="36">
        <v>1296.9666666666667</v>
      </c>
      <c r="E331" s="36">
        <v>1229.9333333333334</v>
      </c>
      <c r="F331" s="36">
        <v>1159.2166666666667</v>
      </c>
      <c r="G331" s="36">
        <v>1092.1833333333334</v>
      </c>
      <c r="H331" s="36">
        <v>1367.6833333333334</v>
      </c>
      <c r="I331" s="36">
        <v>1434.7166666666667</v>
      </c>
      <c r="J331" s="36">
        <v>1505.4333333333334</v>
      </c>
      <c r="K331" s="31">
        <v>1364</v>
      </c>
      <c r="L331" s="31">
        <v>1226.25</v>
      </c>
      <c r="M331" s="31">
        <v>2.7731699999999999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1981.35</v>
      </c>
      <c r="D332" s="36">
        <v>2004.8</v>
      </c>
      <c r="E332" s="36">
        <v>1952.65</v>
      </c>
      <c r="F332" s="36">
        <v>1923.95</v>
      </c>
      <c r="G332" s="36">
        <v>1871.8000000000002</v>
      </c>
      <c r="H332" s="36">
        <v>2033.5</v>
      </c>
      <c r="I332" s="36">
        <v>2085.65</v>
      </c>
      <c r="J332" s="36">
        <v>2114.35</v>
      </c>
      <c r="K332" s="31">
        <v>2056.9499999999998</v>
      </c>
      <c r="L332" s="31">
        <v>1976.1</v>
      </c>
      <c r="M332" s="31">
        <v>0.97658999999999996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510.85</v>
      </c>
      <c r="D333" s="36">
        <v>511.88333333333338</v>
      </c>
      <c r="E333" s="36">
        <v>508.71666666666681</v>
      </c>
      <c r="F333" s="36">
        <v>506.58333333333343</v>
      </c>
      <c r="G333" s="36">
        <v>503.41666666666686</v>
      </c>
      <c r="H333" s="36">
        <v>514.01666666666677</v>
      </c>
      <c r="I333" s="36">
        <v>517.18333333333339</v>
      </c>
      <c r="J333" s="36">
        <v>519.31666666666672</v>
      </c>
      <c r="K333" s="31">
        <v>515.04999999999995</v>
      </c>
      <c r="L333" s="31">
        <v>509.75</v>
      </c>
      <c r="M333" s="31">
        <v>0.71201999999999999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69.010000000000005</v>
      </c>
      <c r="D334" s="36">
        <v>69.003333333333345</v>
      </c>
      <c r="E334" s="36">
        <v>68.106666666666683</v>
      </c>
      <c r="F334" s="36">
        <v>67.203333333333333</v>
      </c>
      <c r="G334" s="36">
        <v>66.306666666666672</v>
      </c>
      <c r="H334" s="36">
        <v>69.906666666666695</v>
      </c>
      <c r="I334" s="36">
        <v>70.80333333333337</v>
      </c>
      <c r="J334" s="36">
        <v>71.706666666666706</v>
      </c>
      <c r="K334" s="31">
        <v>69.900000000000006</v>
      </c>
      <c r="L334" s="31">
        <v>68.099999999999994</v>
      </c>
      <c r="M334" s="31">
        <v>44.333039999999997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602.54999999999995</v>
      </c>
      <c r="D335" s="36">
        <v>600.2166666666667</v>
      </c>
      <c r="E335" s="36">
        <v>592.43333333333339</v>
      </c>
      <c r="F335" s="36">
        <v>582.31666666666672</v>
      </c>
      <c r="G335" s="36">
        <v>574.53333333333342</v>
      </c>
      <c r="H335" s="36">
        <v>610.33333333333337</v>
      </c>
      <c r="I335" s="36">
        <v>618.11666666666667</v>
      </c>
      <c r="J335" s="36">
        <v>628.23333333333335</v>
      </c>
      <c r="K335" s="31">
        <v>608</v>
      </c>
      <c r="L335" s="31">
        <v>590.1</v>
      </c>
      <c r="M335" s="31">
        <v>7.7578399999999998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2718.85</v>
      </c>
      <c r="D336" s="36">
        <v>2715.85</v>
      </c>
      <c r="E336" s="36">
        <v>2693.7999999999997</v>
      </c>
      <c r="F336" s="36">
        <v>2668.75</v>
      </c>
      <c r="G336" s="36">
        <v>2646.7</v>
      </c>
      <c r="H336" s="36">
        <v>2740.8999999999996</v>
      </c>
      <c r="I336" s="36">
        <v>2762.95</v>
      </c>
      <c r="J336" s="36">
        <v>2787.9999999999995</v>
      </c>
      <c r="K336" s="31">
        <v>2737.9</v>
      </c>
      <c r="L336" s="31">
        <v>2690.8</v>
      </c>
      <c r="M336" s="31">
        <v>2.58066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4379.55</v>
      </c>
      <c r="D337" s="36">
        <v>4361.083333333333</v>
      </c>
      <c r="E337" s="36">
        <v>4320.4666666666662</v>
      </c>
      <c r="F337" s="36">
        <v>4261.3833333333332</v>
      </c>
      <c r="G337" s="36">
        <v>4220.7666666666664</v>
      </c>
      <c r="H337" s="36">
        <v>4420.1666666666661</v>
      </c>
      <c r="I337" s="36">
        <v>4460.7833333333328</v>
      </c>
      <c r="J337" s="36">
        <v>4519.8666666666659</v>
      </c>
      <c r="K337" s="31">
        <v>4401.7</v>
      </c>
      <c r="L337" s="31">
        <v>4302</v>
      </c>
      <c r="M337" s="31">
        <v>3.2769400000000002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1816.45</v>
      </c>
      <c r="D338" s="36">
        <v>1833.8833333333332</v>
      </c>
      <c r="E338" s="36">
        <v>1767.7166666666665</v>
      </c>
      <c r="F338" s="36">
        <v>1718.9833333333333</v>
      </c>
      <c r="G338" s="36">
        <v>1652.8166666666666</v>
      </c>
      <c r="H338" s="36">
        <v>1882.6166666666663</v>
      </c>
      <c r="I338" s="36">
        <v>1948.7833333333333</v>
      </c>
      <c r="J338" s="36">
        <v>1997.5166666666662</v>
      </c>
      <c r="K338" s="31">
        <v>1900.05</v>
      </c>
      <c r="L338" s="31">
        <v>1785.15</v>
      </c>
      <c r="M338" s="31">
        <v>17.403680000000001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1458.9</v>
      </c>
      <c r="D339" s="36">
        <v>1465.9333333333334</v>
      </c>
      <c r="E339" s="36">
        <v>1427.9166666666667</v>
      </c>
      <c r="F339" s="36">
        <v>1396.9333333333334</v>
      </c>
      <c r="G339" s="36">
        <v>1358.9166666666667</v>
      </c>
      <c r="H339" s="36">
        <v>1496.9166666666667</v>
      </c>
      <c r="I339" s="36">
        <v>1534.9333333333332</v>
      </c>
      <c r="J339" s="36">
        <v>1565.9166666666667</v>
      </c>
      <c r="K339" s="31">
        <v>1503.95</v>
      </c>
      <c r="L339" s="31">
        <v>1434.95</v>
      </c>
      <c r="M339" s="31">
        <v>11.964560000000001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173.62</v>
      </c>
      <c r="D340" s="36">
        <v>175.25666666666666</v>
      </c>
      <c r="E340" s="36">
        <v>171.61333333333332</v>
      </c>
      <c r="F340" s="36">
        <v>169.60666666666665</v>
      </c>
      <c r="G340" s="36">
        <v>165.96333333333331</v>
      </c>
      <c r="H340" s="36">
        <v>177.26333333333332</v>
      </c>
      <c r="I340" s="36">
        <v>180.90666666666664</v>
      </c>
      <c r="J340" s="36">
        <v>182.91333333333333</v>
      </c>
      <c r="K340" s="31">
        <v>178.9</v>
      </c>
      <c r="L340" s="31">
        <v>173.25</v>
      </c>
      <c r="M340" s="31">
        <v>277.22726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309.95</v>
      </c>
      <c r="D341" s="36">
        <v>312.95</v>
      </c>
      <c r="E341" s="36">
        <v>305.75</v>
      </c>
      <c r="F341" s="36">
        <v>301.55</v>
      </c>
      <c r="G341" s="36">
        <v>294.35000000000002</v>
      </c>
      <c r="H341" s="36">
        <v>317.14999999999998</v>
      </c>
      <c r="I341" s="36">
        <v>324.34999999999991</v>
      </c>
      <c r="J341" s="36">
        <v>328.54999999999995</v>
      </c>
      <c r="K341" s="31">
        <v>320.14999999999998</v>
      </c>
      <c r="L341" s="31">
        <v>308.75</v>
      </c>
      <c r="M341" s="31">
        <v>46.244630000000001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93.68</v>
      </c>
      <c r="D342" s="36">
        <v>94.26</v>
      </c>
      <c r="E342" s="36">
        <v>92.470000000000013</v>
      </c>
      <c r="F342" s="36">
        <v>91.26</v>
      </c>
      <c r="G342" s="36">
        <v>89.470000000000013</v>
      </c>
      <c r="H342" s="36">
        <v>95.470000000000013</v>
      </c>
      <c r="I342" s="36">
        <v>97.26</v>
      </c>
      <c r="J342" s="36">
        <v>98.470000000000013</v>
      </c>
      <c r="K342" s="31">
        <v>96.05</v>
      </c>
      <c r="L342" s="31">
        <v>93.05</v>
      </c>
      <c r="M342" s="31">
        <v>277.39978000000002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258.5</v>
      </c>
      <c r="D343" s="36">
        <v>259.59999999999997</v>
      </c>
      <c r="E343" s="36">
        <v>254.94999999999993</v>
      </c>
      <c r="F343" s="36">
        <v>251.39999999999998</v>
      </c>
      <c r="G343" s="36">
        <v>246.74999999999994</v>
      </c>
      <c r="H343" s="36">
        <v>263.14999999999992</v>
      </c>
      <c r="I343" s="36">
        <v>267.7999999999999</v>
      </c>
      <c r="J343" s="36">
        <v>271.34999999999991</v>
      </c>
      <c r="K343" s="31">
        <v>264.25</v>
      </c>
      <c r="L343" s="31">
        <v>256.05</v>
      </c>
      <c r="M343" s="31">
        <v>29.21433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210.94</v>
      </c>
      <c r="D344" s="36">
        <v>215.58</v>
      </c>
      <c r="E344" s="36">
        <v>205.42000000000002</v>
      </c>
      <c r="F344" s="36">
        <v>199.9</v>
      </c>
      <c r="G344" s="36">
        <v>189.74</v>
      </c>
      <c r="H344" s="36">
        <v>221.10000000000002</v>
      </c>
      <c r="I344" s="36">
        <v>231.26000000000005</v>
      </c>
      <c r="J344" s="36">
        <v>236.78000000000003</v>
      </c>
      <c r="K344" s="31">
        <v>225.74</v>
      </c>
      <c r="L344" s="31">
        <v>210.06</v>
      </c>
      <c r="M344" s="31">
        <v>235.9624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53.3</v>
      </c>
      <c r="D345" s="36">
        <v>53.956666666666671</v>
      </c>
      <c r="E345" s="36">
        <v>52.543333333333344</v>
      </c>
      <c r="F345" s="36">
        <v>51.786666666666676</v>
      </c>
      <c r="G345" s="36">
        <v>50.373333333333349</v>
      </c>
      <c r="H345" s="36">
        <v>54.713333333333338</v>
      </c>
      <c r="I345" s="36">
        <v>56.126666666666665</v>
      </c>
      <c r="J345" s="36">
        <v>56.883333333333333</v>
      </c>
      <c r="K345" s="31">
        <v>55.37</v>
      </c>
      <c r="L345" s="31">
        <v>53.2</v>
      </c>
      <c r="M345" s="31">
        <v>45.020479999999999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396.35</v>
      </c>
      <c r="D346" s="36">
        <v>396.66666666666669</v>
      </c>
      <c r="E346" s="36">
        <v>393.33333333333337</v>
      </c>
      <c r="F346" s="36">
        <v>390.31666666666666</v>
      </c>
      <c r="G346" s="36">
        <v>386.98333333333335</v>
      </c>
      <c r="H346" s="36">
        <v>399.68333333333339</v>
      </c>
      <c r="I346" s="36">
        <v>403.01666666666677</v>
      </c>
      <c r="J346" s="36">
        <v>406.03333333333342</v>
      </c>
      <c r="K346" s="31">
        <v>400</v>
      </c>
      <c r="L346" s="31">
        <v>393.65</v>
      </c>
      <c r="M346" s="31">
        <v>94.246139999999997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1178.1500000000001</v>
      </c>
      <c r="D347" s="36">
        <v>1185.9666666666667</v>
      </c>
      <c r="E347" s="36">
        <v>1168.1833333333334</v>
      </c>
      <c r="F347" s="36">
        <v>1158.2166666666667</v>
      </c>
      <c r="G347" s="36">
        <v>1140.4333333333334</v>
      </c>
      <c r="H347" s="36">
        <v>1195.9333333333334</v>
      </c>
      <c r="I347" s="36">
        <v>1213.7166666666667</v>
      </c>
      <c r="J347" s="36">
        <v>1223.6833333333334</v>
      </c>
      <c r="K347" s="31">
        <v>1203.75</v>
      </c>
      <c r="L347" s="31">
        <v>1176</v>
      </c>
      <c r="M347" s="31">
        <v>2.7529300000000001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165.09</v>
      </c>
      <c r="D348" s="36">
        <v>167.03666666666666</v>
      </c>
      <c r="E348" s="36">
        <v>161.21333333333331</v>
      </c>
      <c r="F348" s="36">
        <v>157.33666666666664</v>
      </c>
      <c r="G348" s="36">
        <v>151.51333333333329</v>
      </c>
      <c r="H348" s="36">
        <v>170.91333333333333</v>
      </c>
      <c r="I348" s="36">
        <v>176.73666666666665</v>
      </c>
      <c r="J348" s="36">
        <v>180.61333333333334</v>
      </c>
      <c r="K348" s="31">
        <v>172.86</v>
      </c>
      <c r="L348" s="31">
        <v>163.16</v>
      </c>
      <c r="M348" s="31">
        <v>242.90989999999999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3237.6</v>
      </c>
      <c r="D349" s="36">
        <v>3257.7166666666667</v>
      </c>
      <c r="E349" s="36">
        <v>3206.2833333333333</v>
      </c>
      <c r="F349" s="36">
        <v>3174.9666666666667</v>
      </c>
      <c r="G349" s="36">
        <v>3123.5333333333333</v>
      </c>
      <c r="H349" s="36">
        <v>3289.0333333333333</v>
      </c>
      <c r="I349" s="36">
        <v>3340.4666666666667</v>
      </c>
      <c r="J349" s="36">
        <v>3371.7833333333333</v>
      </c>
      <c r="K349" s="31">
        <v>3309.15</v>
      </c>
      <c r="L349" s="31">
        <v>3226.4</v>
      </c>
      <c r="M349" s="31">
        <v>3.4027799999999999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2474.6</v>
      </c>
      <c r="D350" s="36">
        <v>2475.7166666666667</v>
      </c>
      <c r="E350" s="36">
        <v>2459.4833333333336</v>
      </c>
      <c r="F350" s="36">
        <v>2444.3666666666668</v>
      </c>
      <c r="G350" s="36">
        <v>2428.1333333333337</v>
      </c>
      <c r="H350" s="36">
        <v>2490.8333333333335</v>
      </c>
      <c r="I350" s="36">
        <v>2507.0666666666662</v>
      </c>
      <c r="J350" s="36">
        <v>2522.1833333333334</v>
      </c>
      <c r="K350" s="31">
        <v>2491.9499999999998</v>
      </c>
      <c r="L350" s="31">
        <v>2460.6</v>
      </c>
      <c r="M350" s="31">
        <v>5.61876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93.85</v>
      </c>
      <c r="D351" s="36">
        <v>94.713333333333324</v>
      </c>
      <c r="E351" s="36">
        <v>92.136666666666642</v>
      </c>
      <c r="F351" s="36">
        <v>90.423333333333318</v>
      </c>
      <c r="G351" s="36">
        <v>87.846666666666636</v>
      </c>
      <c r="H351" s="36">
        <v>96.426666666666648</v>
      </c>
      <c r="I351" s="36">
        <v>99.00333333333333</v>
      </c>
      <c r="J351" s="36">
        <v>100.71666666666665</v>
      </c>
      <c r="K351" s="31">
        <v>97.29</v>
      </c>
      <c r="L351" s="31">
        <v>93</v>
      </c>
      <c r="M351" s="31">
        <v>58.86797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639</v>
      </c>
      <c r="D352" s="36">
        <v>646.11666666666667</v>
      </c>
      <c r="E352" s="36">
        <v>627.88333333333333</v>
      </c>
      <c r="F352" s="36">
        <v>616.76666666666665</v>
      </c>
      <c r="G352" s="36">
        <v>598.5333333333333</v>
      </c>
      <c r="H352" s="36">
        <v>657.23333333333335</v>
      </c>
      <c r="I352" s="36">
        <v>675.4666666666667</v>
      </c>
      <c r="J352" s="36">
        <v>686.58333333333337</v>
      </c>
      <c r="K352" s="31">
        <v>664.35</v>
      </c>
      <c r="L352" s="31">
        <v>635</v>
      </c>
      <c r="M352" s="31">
        <v>8.21265</v>
      </c>
      <c r="N352" s="1"/>
      <c r="O352" s="1"/>
    </row>
    <row r="353" spans="1:15" ht="12.75" customHeight="1">
      <c r="A353" s="33">
        <v>343</v>
      </c>
      <c r="B353" s="53" t="s">
        <v>869</v>
      </c>
      <c r="C353" s="31">
        <v>6113.7</v>
      </c>
      <c r="D353" s="36">
        <v>6100.4833333333327</v>
      </c>
      <c r="E353" s="36">
        <v>5987.0666666666657</v>
      </c>
      <c r="F353" s="36">
        <v>5860.4333333333334</v>
      </c>
      <c r="G353" s="36">
        <v>5747.0166666666664</v>
      </c>
      <c r="H353" s="36">
        <v>6227.116666666665</v>
      </c>
      <c r="I353" s="36">
        <v>6340.533333333331</v>
      </c>
      <c r="J353" s="36">
        <v>6467.1666666666642</v>
      </c>
      <c r="K353" s="31">
        <v>6213.9</v>
      </c>
      <c r="L353" s="31">
        <v>5973.85</v>
      </c>
      <c r="M353" s="31">
        <v>0.44864999999999999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333.5</v>
      </c>
      <c r="D354" s="36">
        <v>332.2166666666667</v>
      </c>
      <c r="E354" s="36">
        <v>328.33333333333337</v>
      </c>
      <c r="F354" s="36">
        <v>323.16666666666669</v>
      </c>
      <c r="G354" s="36">
        <v>319.28333333333336</v>
      </c>
      <c r="H354" s="36">
        <v>337.38333333333338</v>
      </c>
      <c r="I354" s="36">
        <v>341.26666666666671</v>
      </c>
      <c r="J354" s="36">
        <v>346.43333333333339</v>
      </c>
      <c r="K354" s="31">
        <v>336.1</v>
      </c>
      <c r="L354" s="31">
        <v>327.05</v>
      </c>
      <c r="M354" s="31">
        <v>1.60727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1715.45</v>
      </c>
      <c r="D355" s="36">
        <v>1730.4833333333333</v>
      </c>
      <c r="E355" s="36">
        <v>1689.9666666666667</v>
      </c>
      <c r="F355" s="36">
        <v>1664.4833333333333</v>
      </c>
      <c r="G355" s="36">
        <v>1623.9666666666667</v>
      </c>
      <c r="H355" s="36">
        <v>1755.9666666666667</v>
      </c>
      <c r="I355" s="36">
        <v>1796.4833333333336</v>
      </c>
      <c r="J355" s="36">
        <v>1821.9666666666667</v>
      </c>
      <c r="K355" s="31">
        <v>1771</v>
      </c>
      <c r="L355" s="31">
        <v>1705</v>
      </c>
      <c r="M355" s="31">
        <v>6.5132000000000003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328.15</v>
      </c>
      <c r="D356" s="36">
        <v>330.48333333333335</v>
      </c>
      <c r="E356" s="36">
        <v>324.4666666666667</v>
      </c>
      <c r="F356" s="36">
        <v>320.78333333333336</v>
      </c>
      <c r="G356" s="36">
        <v>314.76666666666671</v>
      </c>
      <c r="H356" s="36">
        <v>334.16666666666669</v>
      </c>
      <c r="I356" s="36">
        <v>340.18333333333334</v>
      </c>
      <c r="J356" s="36">
        <v>343.86666666666667</v>
      </c>
      <c r="K356" s="31">
        <v>336.5</v>
      </c>
      <c r="L356" s="31">
        <v>326.8</v>
      </c>
      <c r="M356" s="31">
        <v>178.12763000000001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658.9</v>
      </c>
      <c r="D357" s="36">
        <v>672.8</v>
      </c>
      <c r="E357" s="36">
        <v>631.29999999999995</v>
      </c>
      <c r="F357" s="36">
        <v>603.70000000000005</v>
      </c>
      <c r="G357" s="36">
        <v>562.20000000000005</v>
      </c>
      <c r="H357" s="36">
        <v>700.39999999999986</v>
      </c>
      <c r="I357" s="36">
        <v>741.89999999999986</v>
      </c>
      <c r="J357" s="36">
        <v>769.49999999999977</v>
      </c>
      <c r="K357" s="31">
        <v>714.3</v>
      </c>
      <c r="L357" s="31">
        <v>645.20000000000005</v>
      </c>
      <c r="M357" s="31">
        <v>198.16227000000001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1642.7</v>
      </c>
      <c r="D358" s="36">
        <v>1653.8666666666668</v>
      </c>
      <c r="E358" s="36">
        <v>1616.3833333333337</v>
      </c>
      <c r="F358" s="36">
        <v>1590.0666666666668</v>
      </c>
      <c r="G358" s="36">
        <v>1552.5833333333337</v>
      </c>
      <c r="H358" s="36">
        <v>1680.1833333333336</v>
      </c>
      <c r="I358" s="36">
        <v>1717.6666666666667</v>
      </c>
      <c r="J358" s="36">
        <v>1743.9833333333336</v>
      </c>
      <c r="K358" s="31">
        <v>1691.35</v>
      </c>
      <c r="L358" s="31">
        <v>1627.55</v>
      </c>
      <c r="M358" s="31">
        <v>9.3704300000000007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538.79999999999995</v>
      </c>
      <c r="D359" s="36">
        <v>530.36666666666667</v>
      </c>
      <c r="E359" s="36">
        <v>513.93333333333339</v>
      </c>
      <c r="F359" s="36">
        <v>489.06666666666672</v>
      </c>
      <c r="G359" s="36">
        <v>472.63333333333344</v>
      </c>
      <c r="H359" s="36">
        <v>555.23333333333335</v>
      </c>
      <c r="I359" s="36">
        <v>571.66666666666652</v>
      </c>
      <c r="J359" s="36">
        <v>596.5333333333333</v>
      </c>
      <c r="K359" s="31">
        <v>546.79999999999995</v>
      </c>
      <c r="L359" s="31">
        <v>505.5</v>
      </c>
      <c r="M359" s="31">
        <v>128.89332999999999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10632.15</v>
      </c>
      <c r="D360" s="36">
        <v>10712.016666666668</v>
      </c>
      <c r="E360" s="36">
        <v>10527.033333333336</v>
      </c>
      <c r="F360" s="36">
        <v>10421.916666666668</v>
      </c>
      <c r="G360" s="36">
        <v>10236.933333333336</v>
      </c>
      <c r="H360" s="36">
        <v>10817.133333333337</v>
      </c>
      <c r="I360" s="36">
        <v>11002.11666666667</v>
      </c>
      <c r="J360" s="36">
        <v>11107.233333333337</v>
      </c>
      <c r="K360" s="31">
        <v>10897</v>
      </c>
      <c r="L360" s="31">
        <v>10606.9</v>
      </c>
      <c r="M360" s="31">
        <v>4.1539700000000002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1574.05</v>
      </c>
      <c r="D361" s="36">
        <v>1589.3500000000001</v>
      </c>
      <c r="E361" s="36">
        <v>1468.7500000000002</v>
      </c>
      <c r="F361" s="36">
        <v>1363.45</v>
      </c>
      <c r="G361" s="36">
        <v>1242.8500000000001</v>
      </c>
      <c r="H361" s="36">
        <v>1694.6500000000003</v>
      </c>
      <c r="I361" s="36">
        <v>1815.2500000000002</v>
      </c>
      <c r="J361" s="36">
        <v>1920.5500000000004</v>
      </c>
      <c r="K361" s="31">
        <v>1709.95</v>
      </c>
      <c r="L361" s="31">
        <v>1484.05</v>
      </c>
      <c r="M361" s="31">
        <v>109.69737000000001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386.8</v>
      </c>
      <c r="D362" s="36">
        <v>388.23333333333335</v>
      </c>
      <c r="E362" s="36">
        <v>373.16666666666669</v>
      </c>
      <c r="F362" s="36">
        <v>359.53333333333336</v>
      </c>
      <c r="G362" s="36">
        <v>344.4666666666667</v>
      </c>
      <c r="H362" s="36">
        <v>401.86666666666667</v>
      </c>
      <c r="I362" s="36">
        <v>416.93333333333328</v>
      </c>
      <c r="J362" s="36">
        <v>430.56666666666666</v>
      </c>
      <c r="K362" s="31">
        <v>403.3</v>
      </c>
      <c r="L362" s="31">
        <v>374.6</v>
      </c>
      <c r="M362" s="31">
        <v>97.613299999999995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4334.3</v>
      </c>
      <c r="D363" s="36">
        <v>4333.6833333333334</v>
      </c>
      <c r="E363" s="36">
        <v>4294.6166666666668</v>
      </c>
      <c r="F363" s="36">
        <v>4254.9333333333334</v>
      </c>
      <c r="G363" s="36">
        <v>4215.8666666666668</v>
      </c>
      <c r="H363" s="36">
        <v>4373.3666666666668</v>
      </c>
      <c r="I363" s="36">
        <v>4412.4333333333343</v>
      </c>
      <c r="J363" s="36">
        <v>4452.1166666666668</v>
      </c>
      <c r="K363" s="31">
        <v>4372.75</v>
      </c>
      <c r="L363" s="31">
        <v>4294</v>
      </c>
      <c r="M363" s="31">
        <v>1.7069399999999999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830.4</v>
      </c>
      <c r="D364" s="36">
        <v>821.13333333333333</v>
      </c>
      <c r="E364" s="36">
        <v>807.26666666666665</v>
      </c>
      <c r="F364" s="36">
        <v>784.13333333333333</v>
      </c>
      <c r="G364" s="36">
        <v>770.26666666666665</v>
      </c>
      <c r="H364" s="36">
        <v>844.26666666666665</v>
      </c>
      <c r="I364" s="36">
        <v>858.13333333333321</v>
      </c>
      <c r="J364" s="36">
        <v>881.26666666666665</v>
      </c>
      <c r="K364" s="31">
        <v>835</v>
      </c>
      <c r="L364" s="31">
        <v>798</v>
      </c>
      <c r="M364" s="31">
        <v>16.83061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459.65</v>
      </c>
      <c r="D365" s="36">
        <v>468.45</v>
      </c>
      <c r="E365" s="36">
        <v>450.09999999999997</v>
      </c>
      <c r="F365" s="36">
        <v>440.54999999999995</v>
      </c>
      <c r="G365" s="36">
        <v>422.19999999999993</v>
      </c>
      <c r="H365" s="36">
        <v>478</v>
      </c>
      <c r="I365" s="36">
        <v>496.35</v>
      </c>
      <c r="J365" s="36">
        <v>505.90000000000003</v>
      </c>
      <c r="K365" s="31">
        <v>486.8</v>
      </c>
      <c r="L365" s="31">
        <v>458.9</v>
      </c>
      <c r="M365" s="31">
        <v>8.4846400000000006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1432.9</v>
      </c>
      <c r="D366" s="36">
        <v>1442.6333333333332</v>
      </c>
      <c r="E366" s="36">
        <v>1413.2666666666664</v>
      </c>
      <c r="F366" s="36">
        <v>1393.6333333333332</v>
      </c>
      <c r="G366" s="36">
        <v>1364.2666666666664</v>
      </c>
      <c r="H366" s="36">
        <v>1462.2666666666664</v>
      </c>
      <c r="I366" s="36">
        <v>1491.6333333333332</v>
      </c>
      <c r="J366" s="36">
        <v>1511.2666666666664</v>
      </c>
      <c r="K366" s="31">
        <v>1472</v>
      </c>
      <c r="L366" s="31">
        <v>1423</v>
      </c>
      <c r="M366" s="31">
        <v>3.0198800000000001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40627.199999999997</v>
      </c>
      <c r="D367" s="36">
        <v>40744.433333333327</v>
      </c>
      <c r="E367" s="36">
        <v>40292.666666666657</v>
      </c>
      <c r="F367" s="36">
        <v>39958.133333333331</v>
      </c>
      <c r="G367" s="36">
        <v>39506.366666666661</v>
      </c>
      <c r="H367" s="36">
        <v>41078.966666666653</v>
      </c>
      <c r="I367" s="36">
        <v>41530.73333333333</v>
      </c>
      <c r="J367" s="36">
        <v>41865.266666666648</v>
      </c>
      <c r="K367" s="31">
        <v>41196.199999999997</v>
      </c>
      <c r="L367" s="31">
        <v>40409.9</v>
      </c>
      <c r="M367" s="31">
        <v>0.11054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1764.3</v>
      </c>
      <c r="D368" s="36">
        <v>1771.4333333333334</v>
      </c>
      <c r="E368" s="36">
        <v>1746.8666666666668</v>
      </c>
      <c r="F368" s="36">
        <v>1729.4333333333334</v>
      </c>
      <c r="G368" s="36">
        <v>1704.8666666666668</v>
      </c>
      <c r="H368" s="36">
        <v>1788.8666666666668</v>
      </c>
      <c r="I368" s="36">
        <v>1813.4333333333334</v>
      </c>
      <c r="J368" s="36">
        <v>1830.8666666666668</v>
      </c>
      <c r="K368" s="31">
        <v>1796</v>
      </c>
      <c r="L368" s="31">
        <v>1754</v>
      </c>
      <c r="M368" s="31">
        <v>5.0267299999999997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4764.1000000000004</v>
      </c>
      <c r="D369" s="36">
        <v>4744.4833333333336</v>
      </c>
      <c r="E369" s="36">
        <v>4700.9666666666672</v>
      </c>
      <c r="F369" s="36">
        <v>4637.8333333333339</v>
      </c>
      <c r="G369" s="36">
        <v>4594.3166666666675</v>
      </c>
      <c r="H369" s="36">
        <v>4807.6166666666668</v>
      </c>
      <c r="I369" s="36">
        <v>4851.1333333333332</v>
      </c>
      <c r="J369" s="36">
        <v>4914.2666666666664</v>
      </c>
      <c r="K369" s="31">
        <v>4788</v>
      </c>
      <c r="L369" s="31">
        <v>4681.3500000000004</v>
      </c>
      <c r="M369" s="31">
        <v>2.8674900000000001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364.35</v>
      </c>
      <c r="D370" s="36">
        <v>365.88333333333338</v>
      </c>
      <c r="E370" s="36">
        <v>361.46666666666675</v>
      </c>
      <c r="F370" s="36">
        <v>358.58333333333337</v>
      </c>
      <c r="G370" s="36">
        <v>354.16666666666674</v>
      </c>
      <c r="H370" s="36">
        <v>368.76666666666677</v>
      </c>
      <c r="I370" s="36">
        <v>373.18333333333339</v>
      </c>
      <c r="J370" s="36">
        <v>376.06666666666678</v>
      </c>
      <c r="K370" s="31">
        <v>370.3</v>
      </c>
      <c r="L370" s="31">
        <v>363</v>
      </c>
      <c r="M370" s="31">
        <v>29.64921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3365.15</v>
      </c>
      <c r="D371" s="36">
        <v>3365.3833333333337</v>
      </c>
      <c r="E371" s="36">
        <v>3312.5666666666675</v>
      </c>
      <c r="F371" s="36">
        <v>3259.983333333334</v>
      </c>
      <c r="G371" s="36">
        <v>3207.1666666666679</v>
      </c>
      <c r="H371" s="36">
        <v>3417.9666666666672</v>
      </c>
      <c r="I371" s="36">
        <v>3470.7833333333338</v>
      </c>
      <c r="J371" s="36">
        <v>3523.3666666666668</v>
      </c>
      <c r="K371" s="31">
        <v>3418.2</v>
      </c>
      <c r="L371" s="31">
        <v>3312.8</v>
      </c>
      <c r="M371" s="31">
        <v>1.5156700000000001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3030.75</v>
      </c>
      <c r="D372" s="36">
        <v>3030.0666666666671</v>
      </c>
      <c r="E372" s="36">
        <v>3000.1333333333341</v>
      </c>
      <c r="F372" s="36">
        <v>2969.5166666666669</v>
      </c>
      <c r="G372" s="36">
        <v>2939.5833333333339</v>
      </c>
      <c r="H372" s="36">
        <v>3060.6833333333343</v>
      </c>
      <c r="I372" s="36">
        <v>3090.6166666666677</v>
      </c>
      <c r="J372" s="36">
        <v>3121.2333333333345</v>
      </c>
      <c r="K372" s="31">
        <v>3060</v>
      </c>
      <c r="L372" s="31">
        <v>2999.45</v>
      </c>
      <c r="M372" s="31">
        <v>2.13043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882.4</v>
      </c>
      <c r="D373" s="36">
        <v>905.83333333333337</v>
      </c>
      <c r="E373" s="36">
        <v>851.66666666666674</v>
      </c>
      <c r="F373" s="36">
        <v>820.93333333333339</v>
      </c>
      <c r="G373" s="36">
        <v>766.76666666666677</v>
      </c>
      <c r="H373" s="36">
        <v>936.56666666666672</v>
      </c>
      <c r="I373" s="36">
        <v>990.73333333333346</v>
      </c>
      <c r="J373" s="36">
        <v>1021.4666666666667</v>
      </c>
      <c r="K373" s="31">
        <v>960</v>
      </c>
      <c r="L373" s="31">
        <v>875.1</v>
      </c>
      <c r="M373" s="31">
        <v>83.04956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182.73</v>
      </c>
      <c r="D374" s="36">
        <v>184.33666666666667</v>
      </c>
      <c r="E374" s="36">
        <v>180.07333333333335</v>
      </c>
      <c r="F374" s="36">
        <v>177.41666666666669</v>
      </c>
      <c r="G374" s="36">
        <v>173.15333333333336</v>
      </c>
      <c r="H374" s="36">
        <v>186.99333333333334</v>
      </c>
      <c r="I374" s="36">
        <v>191.25666666666666</v>
      </c>
      <c r="J374" s="36">
        <v>193.91333333333333</v>
      </c>
      <c r="K374" s="31">
        <v>188.6</v>
      </c>
      <c r="L374" s="31">
        <v>181.68</v>
      </c>
      <c r="M374" s="31">
        <v>94.735299999999995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1877.35</v>
      </c>
      <c r="D375" s="36">
        <v>1891.1499999999999</v>
      </c>
      <c r="E375" s="36">
        <v>1848.2499999999998</v>
      </c>
      <c r="F375" s="36">
        <v>1819.1499999999999</v>
      </c>
      <c r="G375" s="36">
        <v>1776.2499999999998</v>
      </c>
      <c r="H375" s="36">
        <v>1920.2499999999998</v>
      </c>
      <c r="I375" s="36">
        <v>1963.1499999999999</v>
      </c>
      <c r="J375" s="36">
        <v>1992.2499999999998</v>
      </c>
      <c r="K375" s="31">
        <v>1934.05</v>
      </c>
      <c r="L375" s="31">
        <v>1862.05</v>
      </c>
      <c r="M375" s="31">
        <v>0.41365000000000002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6413.35</v>
      </c>
      <c r="D376" s="36">
        <v>6387.3499999999995</v>
      </c>
      <c r="E376" s="36">
        <v>6334.7499999999991</v>
      </c>
      <c r="F376" s="36">
        <v>6256.15</v>
      </c>
      <c r="G376" s="36">
        <v>6203.5499999999993</v>
      </c>
      <c r="H376" s="36">
        <v>6465.9499999999989</v>
      </c>
      <c r="I376" s="36">
        <v>6518.5499999999993</v>
      </c>
      <c r="J376" s="36">
        <v>6597.1499999999987</v>
      </c>
      <c r="K376" s="31">
        <v>6439.95</v>
      </c>
      <c r="L376" s="31">
        <v>6308.75</v>
      </c>
      <c r="M376" s="31">
        <v>2.58704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354.35</v>
      </c>
      <c r="D377" s="36">
        <v>353.81666666666666</v>
      </c>
      <c r="E377" s="36">
        <v>350.13333333333333</v>
      </c>
      <c r="F377" s="36">
        <v>345.91666666666669</v>
      </c>
      <c r="G377" s="36">
        <v>342.23333333333335</v>
      </c>
      <c r="H377" s="36">
        <v>358.0333333333333</v>
      </c>
      <c r="I377" s="36">
        <v>361.71666666666658</v>
      </c>
      <c r="J377" s="36">
        <v>365.93333333333328</v>
      </c>
      <c r="K377" s="31">
        <v>357.5</v>
      </c>
      <c r="L377" s="31">
        <v>349.6</v>
      </c>
      <c r="M377" s="31">
        <v>11.623250000000001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484.65</v>
      </c>
      <c r="D378" s="36">
        <v>483.91666666666669</v>
      </c>
      <c r="E378" s="36">
        <v>479.58333333333337</v>
      </c>
      <c r="F378" s="36">
        <v>474.51666666666671</v>
      </c>
      <c r="G378" s="36">
        <v>470.18333333333339</v>
      </c>
      <c r="H378" s="36">
        <v>488.98333333333335</v>
      </c>
      <c r="I378" s="36">
        <v>493.31666666666672</v>
      </c>
      <c r="J378" s="36">
        <v>498.38333333333333</v>
      </c>
      <c r="K378" s="31">
        <v>488.25</v>
      </c>
      <c r="L378" s="31">
        <v>478.85</v>
      </c>
      <c r="M378" s="31">
        <v>74.137609999999995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333.5</v>
      </c>
      <c r="D379" s="36">
        <v>334.78333333333336</v>
      </c>
      <c r="E379" s="36">
        <v>331.2166666666667</v>
      </c>
      <c r="F379" s="36">
        <v>328.93333333333334</v>
      </c>
      <c r="G379" s="36">
        <v>325.36666666666667</v>
      </c>
      <c r="H379" s="36">
        <v>337.06666666666672</v>
      </c>
      <c r="I379" s="36">
        <v>340.63333333333344</v>
      </c>
      <c r="J379" s="36">
        <v>342.91666666666674</v>
      </c>
      <c r="K379" s="31">
        <v>338.35</v>
      </c>
      <c r="L379" s="31">
        <v>332.5</v>
      </c>
      <c r="M379" s="31">
        <v>123.85993000000001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700.7</v>
      </c>
      <c r="D380" s="36">
        <v>712.68333333333339</v>
      </c>
      <c r="E380" s="36">
        <v>685.46666666666681</v>
      </c>
      <c r="F380" s="36">
        <v>670.23333333333346</v>
      </c>
      <c r="G380" s="36">
        <v>643.01666666666688</v>
      </c>
      <c r="H380" s="36">
        <v>727.91666666666674</v>
      </c>
      <c r="I380" s="36">
        <v>755.13333333333344</v>
      </c>
      <c r="J380" s="36">
        <v>770.36666666666667</v>
      </c>
      <c r="K380" s="31">
        <v>739.9</v>
      </c>
      <c r="L380" s="31">
        <v>697.45</v>
      </c>
      <c r="M380" s="31">
        <v>13.902699999999999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1787.5</v>
      </c>
      <c r="D381" s="36">
        <v>1807.2</v>
      </c>
      <c r="E381" s="36">
        <v>1755.9</v>
      </c>
      <c r="F381" s="36">
        <v>1724.3</v>
      </c>
      <c r="G381" s="36">
        <v>1673</v>
      </c>
      <c r="H381" s="36">
        <v>1838.8000000000002</v>
      </c>
      <c r="I381" s="36">
        <v>1890.1</v>
      </c>
      <c r="J381" s="36">
        <v>1921.7000000000003</v>
      </c>
      <c r="K381" s="31">
        <v>1858.5</v>
      </c>
      <c r="L381" s="31">
        <v>1775.6</v>
      </c>
      <c r="M381" s="31">
        <v>17.547910000000002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582.04999999999995</v>
      </c>
      <c r="D382" s="36">
        <v>584.44999999999993</v>
      </c>
      <c r="E382" s="36">
        <v>577.59999999999991</v>
      </c>
      <c r="F382" s="36">
        <v>573.15</v>
      </c>
      <c r="G382" s="36">
        <v>566.29999999999995</v>
      </c>
      <c r="H382" s="36">
        <v>588.89999999999986</v>
      </c>
      <c r="I382" s="36">
        <v>595.75</v>
      </c>
      <c r="J382" s="36">
        <v>600.19999999999982</v>
      </c>
      <c r="K382" s="31">
        <v>591.29999999999995</v>
      </c>
      <c r="L382" s="31">
        <v>580</v>
      </c>
      <c r="M382" s="31">
        <v>0.74589000000000005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155.63</v>
      </c>
      <c r="D383" s="36">
        <v>156.75666666666666</v>
      </c>
      <c r="E383" s="36">
        <v>153.87333333333333</v>
      </c>
      <c r="F383" s="36">
        <v>152.11666666666667</v>
      </c>
      <c r="G383" s="36">
        <v>149.23333333333335</v>
      </c>
      <c r="H383" s="36">
        <v>158.51333333333332</v>
      </c>
      <c r="I383" s="36">
        <v>161.39666666666665</v>
      </c>
      <c r="J383" s="36">
        <v>163.15333333333331</v>
      </c>
      <c r="K383" s="31">
        <v>159.63999999999999</v>
      </c>
      <c r="L383" s="31">
        <v>155</v>
      </c>
      <c r="M383" s="31">
        <v>1.0227200000000001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16779.75</v>
      </c>
      <c r="D384" s="36">
        <v>16831.100000000002</v>
      </c>
      <c r="E384" s="36">
        <v>16642.200000000004</v>
      </c>
      <c r="F384" s="36">
        <v>16504.650000000001</v>
      </c>
      <c r="G384" s="36">
        <v>16315.750000000004</v>
      </c>
      <c r="H384" s="36">
        <v>16968.650000000005</v>
      </c>
      <c r="I384" s="36">
        <v>17157.550000000007</v>
      </c>
      <c r="J384" s="36">
        <v>17295.100000000006</v>
      </c>
      <c r="K384" s="31">
        <v>17020</v>
      </c>
      <c r="L384" s="31">
        <v>16693.55</v>
      </c>
      <c r="M384" s="31">
        <v>0.12837000000000001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113.57</v>
      </c>
      <c r="D385" s="36">
        <v>113.73</v>
      </c>
      <c r="E385" s="36">
        <v>112.36000000000001</v>
      </c>
      <c r="F385" s="36">
        <v>111.15</v>
      </c>
      <c r="G385" s="36">
        <v>109.78000000000002</v>
      </c>
      <c r="H385" s="36">
        <v>114.94000000000001</v>
      </c>
      <c r="I385" s="36">
        <v>116.30999999999999</v>
      </c>
      <c r="J385" s="36">
        <v>117.52000000000001</v>
      </c>
      <c r="K385" s="31">
        <v>115.1</v>
      </c>
      <c r="L385" s="31">
        <v>112.52</v>
      </c>
      <c r="M385" s="31">
        <v>204.42740000000001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683.45</v>
      </c>
      <c r="D386" s="36">
        <v>684.88333333333333</v>
      </c>
      <c r="E386" s="36">
        <v>673.81666666666661</v>
      </c>
      <c r="F386" s="36">
        <v>664.18333333333328</v>
      </c>
      <c r="G386" s="36">
        <v>653.11666666666656</v>
      </c>
      <c r="H386" s="36">
        <v>694.51666666666665</v>
      </c>
      <c r="I386" s="36">
        <v>705.58333333333348</v>
      </c>
      <c r="J386" s="36">
        <v>715.2166666666667</v>
      </c>
      <c r="K386" s="31">
        <v>695.95</v>
      </c>
      <c r="L386" s="31">
        <v>675.25</v>
      </c>
      <c r="M386" s="31">
        <v>1.6465099999999999</v>
      </c>
      <c r="N386" s="1"/>
      <c r="O386" s="1"/>
    </row>
    <row r="387" spans="1:15" ht="12.75" customHeight="1">
      <c r="A387" s="33">
        <v>377</v>
      </c>
      <c r="B387" s="53" t="s">
        <v>870</v>
      </c>
      <c r="C387" s="31">
        <v>1577.8</v>
      </c>
      <c r="D387" s="36">
        <v>1580.95</v>
      </c>
      <c r="E387" s="36">
        <v>1553.15</v>
      </c>
      <c r="F387" s="36">
        <v>1528.5</v>
      </c>
      <c r="G387" s="36">
        <v>1500.7</v>
      </c>
      <c r="H387" s="36">
        <v>1605.6000000000001</v>
      </c>
      <c r="I387" s="36">
        <v>1633.3999999999999</v>
      </c>
      <c r="J387" s="36">
        <v>1658.0500000000002</v>
      </c>
      <c r="K387" s="31">
        <v>1608.75</v>
      </c>
      <c r="L387" s="31">
        <v>1556.3</v>
      </c>
      <c r="M387" s="31">
        <v>1.28538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205.67</v>
      </c>
      <c r="D388" s="36">
        <v>208.62333333333333</v>
      </c>
      <c r="E388" s="36">
        <v>202.29666666666668</v>
      </c>
      <c r="F388" s="36">
        <v>198.92333333333335</v>
      </c>
      <c r="G388" s="36">
        <v>192.59666666666669</v>
      </c>
      <c r="H388" s="36">
        <v>211.99666666666667</v>
      </c>
      <c r="I388" s="36">
        <v>218.32333333333332</v>
      </c>
      <c r="J388" s="36">
        <v>221.69666666666666</v>
      </c>
      <c r="K388" s="31">
        <v>214.95</v>
      </c>
      <c r="L388" s="31">
        <v>205.25</v>
      </c>
      <c r="M388" s="31">
        <v>85.91686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563.70000000000005</v>
      </c>
      <c r="D389" s="36">
        <v>565.54999999999995</v>
      </c>
      <c r="E389" s="36">
        <v>558.19999999999993</v>
      </c>
      <c r="F389" s="36">
        <v>552.69999999999993</v>
      </c>
      <c r="G389" s="36">
        <v>545.34999999999991</v>
      </c>
      <c r="H389" s="36">
        <v>571.04999999999995</v>
      </c>
      <c r="I389" s="36">
        <v>578.39999999999986</v>
      </c>
      <c r="J389" s="36">
        <v>583.9</v>
      </c>
      <c r="K389" s="31">
        <v>572.9</v>
      </c>
      <c r="L389" s="31">
        <v>560.04999999999995</v>
      </c>
      <c r="M389" s="31">
        <v>44.682299999999998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591.95000000000005</v>
      </c>
      <c r="D390" s="36">
        <v>594.9</v>
      </c>
      <c r="E390" s="36">
        <v>587.34999999999991</v>
      </c>
      <c r="F390" s="36">
        <v>582.74999999999989</v>
      </c>
      <c r="G390" s="36">
        <v>575.19999999999982</v>
      </c>
      <c r="H390" s="36">
        <v>599.5</v>
      </c>
      <c r="I390" s="36">
        <v>607.04999999999995</v>
      </c>
      <c r="J390" s="36">
        <v>611.65000000000009</v>
      </c>
      <c r="K390" s="31">
        <v>602.45000000000005</v>
      </c>
      <c r="L390" s="31">
        <v>590.29999999999995</v>
      </c>
      <c r="M390" s="31">
        <v>0.57028999999999996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654.1</v>
      </c>
      <c r="D391" s="36">
        <v>658.5333333333333</v>
      </c>
      <c r="E391" s="36">
        <v>646.81666666666661</v>
      </c>
      <c r="F391" s="36">
        <v>639.5333333333333</v>
      </c>
      <c r="G391" s="36">
        <v>627.81666666666661</v>
      </c>
      <c r="H391" s="36">
        <v>665.81666666666661</v>
      </c>
      <c r="I391" s="36">
        <v>677.5333333333333</v>
      </c>
      <c r="J391" s="36">
        <v>684.81666666666661</v>
      </c>
      <c r="K391" s="31">
        <v>670.25</v>
      </c>
      <c r="L391" s="31">
        <v>651.25</v>
      </c>
      <c r="M391" s="31">
        <v>9.23766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1648.35</v>
      </c>
      <c r="D392" s="36">
        <v>1646.7</v>
      </c>
      <c r="E392" s="36">
        <v>1629.65</v>
      </c>
      <c r="F392" s="36">
        <v>1610.95</v>
      </c>
      <c r="G392" s="36">
        <v>1593.9</v>
      </c>
      <c r="H392" s="36">
        <v>1665.4</v>
      </c>
      <c r="I392" s="36">
        <v>1682.4499999999998</v>
      </c>
      <c r="J392" s="36">
        <v>1701.15</v>
      </c>
      <c r="K392" s="31">
        <v>1663.75</v>
      </c>
      <c r="L392" s="31">
        <v>1628</v>
      </c>
      <c r="M392" s="31">
        <v>1.40571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554.1</v>
      </c>
      <c r="D393" s="36">
        <v>559.75</v>
      </c>
      <c r="E393" s="36">
        <v>544.5</v>
      </c>
      <c r="F393" s="36">
        <v>534.9</v>
      </c>
      <c r="G393" s="36">
        <v>519.65</v>
      </c>
      <c r="H393" s="36">
        <v>569.35</v>
      </c>
      <c r="I393" s="36">
        <v>584.6</v>
      </c>
      <c r="J393" s="36">
        <v>594.20000000000005</v>
      </c>
      <c r="K393" s="31">
        <v>575</v>
      </c>
      <c r="L393" s="31">
        <v>550.15</v>
      </c>
      <c r="M393" s="31">
        <v>191.22889000000001</v>
      </c>
      <c r="N393" s="1"/>
      <c r="O393" s="1"/>
    </row>
    <row r="394" spans="1:15" ht="12.75" customHeight="1">
      <c r="A394" s="33">
        <v>384</v>
      </c>
      <c r="B394" s="53" t="s">
        <v>871</v>
      </c>
      <c r="C394" s="31">
        <v>464.5</v>
      </c>
      <c r="D394" s="36">
        <v>466.5</v>
      </c>
      <c r="E394" s="36">
        <v>457</v>
      </c>
      <c r="F394" s="36">
        <v>449.5</v>
      </c>
      <c r="G394" s="36">
        <v>440</v>
      </c>
      <c r="H394" s="36">
        <v>474</v>
      </c>
      <c r="I394" s="36">
        <v>483.5</v>
      </c>
      <c r="J394" s="36">
        <v>491</v>
      </c>
      <c r="K394" s="31">
        <v>476</v>
      </c>
      <c r="L394" s="31">
        <v>459</v>
      </c>
      <c r="M394" s="31">
        <v>20.953659999999999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1221.7</v>
      </c>
      <c r="D395" s="36">
        <v>1210.3833333333334</v>
      </c>
      <c r="E395" s="36">
        <v>1193.8666666666668</v>
      </c>
      <c r="F395" s="36">
        <v>1166.0333333333333</v>
      </c>
      <c r="G395" s="36">
        <v>1149.5166666666667</v>
      </c>
      <c r="H395" s="36">
        <v>1238.2166666666669</v>
      </c>
      <c r="I395" s="36">
        <v>1254.7333333333338</v>
      </c>
      <c r="J395" s="36">
        <v>1282.5666666666671</v>
      </c>
      <c r="K395" s="31">
        <v>1226.9000000000001</v>
      </c>
      <c r="L395" s="31">
        <v>1182.55</v>
      </c>
      <c r="M395" s="31">
        <v>1.2579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295.60000000000002</v>
      </c>
      <c r="D396" s="36">
        <v>295.86666666666667</v>
      </c>
      <c r="E396" s="36">
        <v>291.83333333333337</v>
      </c>
      <c r="F396" s="36">
        <v>288.06666666666672</v>
      </c>
      <c r="G396" s="36">
        <v>284.03333333333342</v>
      </c>
      <c r="H396" s="36">
        <v>299.63333333333333</v>
      </c>
      <c r="I396" s="36">
        <v>303.66666666666663</v>
      </c>
      <c r="J396" s="36">
        <v>307.43333333333328</v>
      </c>
      <c r="K396" s="31">
        <v>299.89999999999998</v>
      </c>
      <c r="L396" s="31">
        <v>292.10000000000002</v>
      </c>
      <c r="M396" s="31">
        <v>2.4682599999999999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934.35</v>
      </c>
      <c r="D397" s="36">
        <v>930.61666666666667</v>
      </c>
      <c r="E397" s="36">
        <v>911.73333333333335</v>
      </c>
      <c r="F397" s="36">
        <v>889.11666666666667</v>
      </c>
      <c r="G397" s="36">
        <v>870.23333333333335</v>
      </c>
      <c r="H397" s="36">
        <v>953.23333333333335</v>
      </c>
      <c r="I397" s="36">
        <v>972.11666666666679</v>
      </c>
      <c r="J397" s="36">
        <v>994.73333333333335</v>
      </c>
      <c r="K397" s="31">
        <v>949.5</v>
      </c>
      <c r="L397" s="31">
        <v>908</v>
      </c>
      <c r="M397" s="31">
        <v>10.19171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187.07</v>
      </c>
      <c r="D398" s="36">
        <v>188.22666666666669</v>
      </c>
      <c r="E398" s="36">
        <v>184.05333333333337</v>
      </c>
      <c r="F398" s="36">
        <v>181.03666666666669</v>
      </c>
      <c r="G398" s="36">
        <v>176.86333333333337</v>
      </c>
      <c r="H398" s="36">
        <v>191.24333333333337</v>
      </c>
      <c r="I398" s="36">
        <v>195.41666666666666</v>
      </c>
      <c r="J398" s="36">
        <v>198.43333333333337</v>
      </c>
      <c r="K398" s="31">
        <v>192.4</v>
      </c>
      <c r="L398" s="31">
        <v>185.21</v>
      </c>
      <c r="M398" s="31">
        <v>26.781549999999999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3523.4</v>
      </c>
      <c r="D399" s="36">
        <v>3496.1333333333332</v>
      </c>
      <c r="E399" s="36">
        <v>3432.2666666666664</v>
      </c>
      <c r="F399" s="36">
        <v>3341.1333333333332</v>
      </c>
      <c r="G399" s="36">
        <v>3277.2666666666664</v>
      </c>
      <c r="H399" s="36">
        <v>3587.2666666666664</v>
      </c>
      <c r="I399" s="36">
        <v>3651.1333333333332</v>
      </c>
      <c r="J399" s="36">
        <v>3742.2666666666664</v>
      </c>
      <c r="K399" s="31">
        <v>3560</v>
      </c>
      <c r="L399" s="31">
        <v>3405</v>
      </c>
      <c r="M399" s="31">
        <v>0.72762000000000004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83.56</v>
      </c>
      <c r="D400" s="36">
        <v>83.493333333333339</v>
      </c>
      <c r="E400" s="36">
        <v>81.586666666666673</v>
      </c>
      <c r="F400" s="36">
        <v>79.61333333333333</v>
      </c>
      <c r="G400" s="36">
        <v>77.706666666666663</v>
      </c>
      <c r="H400" s="36">
        <v>85.466666666666683</v>
      </c>
      <c r="I400" s="36">
        <v>87.373333333333349</v>
      </c>
      <c r="J400" s="36">
        <v>89.346666666666692</v>
      </c>
      <c r="K400" s="31">
        <v>85.4</v>
      </c>
      <c r="L400" s="31">
        <v>81.52</v>
      </c>
      <c r="M400" s="31">
        <v>317.08490999999998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1834.65</v>
      </c>
      <c r="D401" s="36">
        <v>1842.8500000000001</v>
      </c>
      <c r="E401" s="36">
        <v>1811.2500000000002</v>
      </c>
      <c r="F401" s="36">
        <v>1787.8500000000001</v>
      </c>
      <c r="G401" s="36">
        <v>1756.2500000000002</v>
      </c>
      <c r="H401" s="36">
        <v>1866.2500000000002</v>
      </c>
      <c r="I401" s="36">
        <v>1897.8500000000001</v>
      </c>
      <c r="J401" s="36">
        <v>1921.2500000000002</v>
      </c>
      <c r="K401" s="31">
        <v>1874.45</v>
      </c>
      <c r="L401" s="31">
        <v>1819.45</v>
      </c>
      <c r="M401" s="31">
        <v>1.19922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200.04</v>
      </c>
      <c r="D402" s="36">
        <v>198.61666666666667</v>
      </c>
      <c r="E402" s="36">
        <v>195.93333333333334</v>
      </c>
      <c r="F402" s="36">
        <v>191.82666666666665</v>
      </c>
      <c r="G402" s="36">
        <v>189.14333333333332</v>
      </c>
      <c r="H402" s="36">
        <v>202.72333333333336</v>
      </c>
      <c r="I402" s="36">
        <v>205.40666666666669</v>
      </c>
      <c r="J402" s="36">
        <v>209.51333333333338</v>
      </c>
      <c r="K402" s="31">
        <v>201.3</v>
      </c>
      <c r="L402" s="31">
        <v>194.51</v>
      </c>
      <c r="M402" s="31">
        <v>13.81363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2923.7</v>
      </c>
      <c r="D403" s="36">
        <v>2925.0333333333333</v>
      </c>
      <c r="E403" s="36">
        <v>2906.0666666666666</v>
      </c>
      <c r="F403" s="36">
        <v>2888.4333333333334</v>
      </c>
      <c r="G403" s="36">
        <v>2869.4666666666667</v>
      </c>
      <c r="H403" s="36">
        <v>2942.6666666666665</v>
      </c>
      <c r="I403" s="36">
        <v>2961.6333333333328</v>
      </c>
      <c r="J403" s="36">
        <v>2979.2666666666664</v>
      </c>
      <c r="K403" s="31">
        <v>2944</v>
      </c>
      <c r="L403" s="31">
        <v>2907.4</v>
      </c>
      <c r="M403" s="31">
        <v>31.337330000000001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106.74</v>
      </c>
      <c r="D404" s="36">
        <v>106.15666666666668</v>
      </c>
      <c r="E404" s="36">
        <v>105.01333333333336</v>
      </c>
      <c r="F404" s="36">
        <v>103.28666666666669</v>
      </c>
      <c r="G404" s="36">
        <v>102.14333333333337</v>
      </c>
      <c r="H404" s="36">
        <v>107.88333333333335</v>
      </c>
      <c r="I404" s="36">
        <v>109.02666666666667</v>
      </c>
      <c r="J404" s="36">
        <v>110.75333333333334</v>
      </c>
      <c r="K404" s="31">
        <v>107.3</v>
      </c>
      <c r="L404" s="31">
        <v>104.43</v>
      </c>
      <c r="M404" s="31">
        <v>11.3026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1528.95</v>
      </c>
      <c r="D405" s="36">
        <v>1523.55</v>
      </c>
      <c r="E405" s="36">
        <v>1507.6499999999999</v>
      </c>
      <c r="F405" s="36">
        <v>1486.35</v>
      </c>
      <c r="G405" s="36">
        <v>1470.4499999999998</v>
      </c>
      <c r="H405" s="36">
        <v>1544.85</v>
      </c>
      <c r="I405" s="36">
        <v>1560.75</v>
      </c>
      <c r="J405" s="36">
        <v>1582.05</v>
      </c>
      <c r="K405" s="31">
        <v>1539.45</v>
      </c>
      <c r="L405" s="31">
        <v>1502.25</v>
      </c>
      <c r="M405" s="31">
        <v>1.2158500000000001</v>
      </c>
      <c r="N405" s="1"/>
      <c r="O405" s="1"/>
    </row>
    <row r="406" spans="1:15" ht="12.75" customHeight="1">
      <c r="A406" s="33">
        <v>396</v>
      </c>
      <c r="B406" s="53" t="s">
        <v>872</v>
      </c>
      <c r="C406" s="31">
        <v>84.61</v>
      </c>
      <c r="D406" s="36">
        <v>83.536666666666662</v>
      </c>
      <c r="E406" s="36">
        <v>81.923333333333318</v>
      </c>
      <c r="F406" s="36">
        <v>79.23666666666665</v>
      </c>
      <c r="G406" s="36">
        <v>77.623333333333306</v>
      </c>
      <c r="H406" s="36">
        <v>86.223333333333329</v>
      </c>
      <c r="I406" s="36">
        <v>87.836666666666673</v>
      </c>
      <c r="J406" s="36">
        <v>90.523333333333341</v>
      </c>
      <c r="K406" s="31">
        <v>85.15</v>
      </c>
      <c r="L406" s="31">
        <v>80.849999999999994</v>
      </c>
      <c r="M406" s="31">
        <v>31.34928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689.65</v>
      </c>
      <c r="D407" s="36">
        <v>691.51666666666677</v>
      </c>
      <c r="E407" s="36">
        <v>687.13333333333355</v>
      </c>
      <c r="F407" s="36">
        <v>684.61666666666679</v>
      </c>
      <c r="G407" s="36">
        <v>680.23333333333358</v>
      </c>
      <c r="H407" s="36">
        <v>694.03333333333353</v>
      </c>
      <c r="I407" s="36">
        <v>698.41666666666674</v>
      </c>
      <c r="J407" s="36">
        <v>700.93333333333351</v>
      </c>
      <c r="K407" s="31">
        <v>695.9</v>
      </c>
      <c r="L407" s="31">
        <v>689</v>
      </c>
      <c r="M407" s="31">
        <v>5.6418200000000001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1692.1</v>
      </c>
      <c r="D408" s="36">
        <v>1690.8166666666666</v>
      </c>
      <c r="E408" s="36">
        <v>1674.2833333333333</v>
      </c>
      <c r="F408" s="36">
        <v>1656.4666666666667</v>
      </c>
      <c r="G408" s="36">
        <v>1639.9333333333334</v>
      </c>
      <c r="H408" s="36">
        <v>1708.6333333333332</v>
      </c>
      <c r="I408" s="36">
        <v>1725.1666666666665</v>
      </c>
      <c r="J408" s="36">
        <v>1742.9833333333331</v>
      </c>
      <c r="K408" s="31">
        <v>1707.35</v>
      </c>
      <c r="L408" s="31">
        <v>1673</v>
      </c>
      <c r="M408" s="31">
        <v>5.5747299999999997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142.13</v>
      </c>
      <c r="D409" s="36">
        <v>143.91666666666666</v>
      </c>
      <c r="E409" s="36">
        <v>138.99333333333331</v>
      </c>
      <c r="F409" s="36">
        <v>135.85666666666665</v>
      </c>
      <c r="G409" s="36">
        <v>130.93333333333331</v>
      </c>
      <c r="H409" s="36">
        <v>147.05333333333331</v>
      </c>
      <c r="I409" s="36">
        <v>151.97666666666666</v>
      </c>
      <c r="J409" s="36">
        <v>155.11333333333332</v>
      </c>
      <c r="K409" s="31">
        <v>148.84</v>
      </c>
      <c r="L409" s="31">
        <v>140.78</v>
      </c>
      <c r="M409" s="31">
        <v>773.16074000000003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5099.7</v>
      </c>
      <c r="D410" s="36">
        <v>5084.9000000000005</v>
      </c>
      <c r="E410" s="36">
        <v>4944.8000000000011</v>
      </c>
      <c r="F410" s="36">
        <v>4789.9000000000005</v>
      </c>
      <c r="G410" s="36">
        <v>4649.8000000000011</v>
      </c>
      <c r="H410" s="36">
        <v>5239.8000000000011</v>
      </c>
      <c r="I410" s="36">
        <v>5379.9000000000015</v>
      </c>
      <c r="J410" s="36">
        <v>5534.8000000000011</v>
      </c>
      <c r="K410" s="31">
        <v>5225</v>
      </c>
      <c r="L410" s="31">
        <v>4930</v>
      </c>
      <c r="M410" s="31">
        <v>1.8525499999999999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2491.75</v>
      </c>
      <c r="D411" s="36">
        <v>2487.2833333333333</v>
      </c>
      <c r="E411" s="36">
        <v>2449.5166666666664</v>
      </c>
      <c r="F411" s="36">
        <v>2407.2833333333333</v>
      </c>
      <c r="G411" s="36">
        <v>2369.5166666666664</v>
      </c>
      <c r="H411" s="36">
        <v>2529.5166666666664</v>
      </c>
      <c r="I411" s="36">
        <v>2567.2833333333338</v>
      </c>
      <c r="J411" s="36">
        <v>2609.5166666666664</v>
      </c>
      <c r="K411" s="31">
        <v>2525.0500000000002</v>
      </c>
      <c r="L411" s="31">
        <v>2445.0500000000002</v>
      </c>
      <c r="M411" s="31">
        <v>2.6149200000000001</v>
      </c>
      <c r="N411" s="1"/>
      <c r="O411" s="1"/>
    </row>
    <row r="412" spans="1:15" ht="12.75" customHeight="1">
      <c r="A412" s="33">
        <v>402</v>
      </c>
      <c r="B412" s="53" t="s">
        <v>830</v>
      </c>
      <c r="C412" s="31">
        <v>2386.1</v>
      </c>
      <c r="D412" s="36">
        <v>2378.7166666666667</v>
      </c>
      <c r="E412" s="36">
        <v>2357.4333333333334</v>
      </c>
      <c r="F412" s="36">
        <v>2328.7666666666669</v>
      </c>
      <c r="G412" s="36">
        <v>2307.4833333333336</v>
      </c>
      <c r="H412" s="36">
        <v>2407.3833333333332</v>
      </c>
      <c r="I412" s="36">
        <v>2428.666666666667</v>
      </c>
      <c r="J412" s="36">
        <v>2457.333333333333</v>
      </c>
      <c r="K412" s="31">
        <v>2400</v>
      </c>
      <c r="L412" s="31">
        <v>2350.0500000000002</v>
      </c>
      <c r="M412" s="31">
        <v>0.61907999999999996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184.57</v>
      </c>
      <c r="D413" s="36">
        <v>185.50333333333333</v>
      </c>
      <c r="E413" s="36">
        <v>182.21666666666667</v>
      </c>
      <c r="F413" s="36">
        <v>179.86333333333334</v>
      </c>
      <c r="G413" s="36">
        <v>176.57666666666668</v>
      </c>
      <c r="H413" s="36">
        <v>187.85666666666665</v>
      </c>
      <c r="I413" s="36">
        <v>191.14333333333329</v>
      </c>
      <c r="J413" s="36">
        <v>193.49666666666664</v>
      </c>
      <c r="K413" s="31">
        <v>188.79</v>
      </c>
      <c r="L413" s="31">
        <v>183.15</v>
      </c>
      <c r="M413" s="31">
        <v>327.51332000000002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6702.4</v>
      </c>
      <c r="D414" s="36">
        <v>6659.1499999999987</v>
      </c>
      <c r="E414" s="36">
        <v>6603.3499999999976</v>
      </c>
      <c r="F414" s="36">
        <v>6504.2999999999993</v>
      </c>
      <c r="G414" s="36">
        <v>6448.4999999999982</v>
      </c>
      <c r="H414" s="36">
        <v>6758.1999999999971</v>
      </c>
      <c r="I414" s="36">
        <v>6813.9999999999982</v>
      </c>
      <c r="J414" s="36">
        <v>6913.0499999999965</v>
      </c>
      <c r="K414" s="31">
        <v>6714.95</v>
      </c>
      <c r="L414" s="31">
        <v>6560.1</v>
      </c>
      <c r="M414" s="31">
        <v>0.1188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1536.2</v>
      </c>
      <c r="D415" s="36">
        <v>1537.5166666666667</v>
      </c>
      <c r="E415" s="36">
        <v>1516.7333333333333</v>
      </c>
      <c r="F415" s="36">
        <v>1497.2666666666667</v>
      </c>
      <c r="G415" s="36">
        <v>1476.4833333333333</v>
      </c>
      <c r="H415" s="36">
        <v>1556.9833333333333</v>
      </c>
      <c r="I415" s="36">
        <v>1577.7666666666667</v>
      </c>
      <c r="J415" s="36">
        <v>1597.2333333333333</v>
      </c>
      <c r="K415" s="31">
        <v>1558.3</v>
      </c>
      <c r="L415" s="31">
        <v>1518.05</v>
      </c>
      <c r="M415" s="31">
        <v>2.1626099999999999</v>
      </c>
      <c r="N415" s="1"/>
      <c r="O415" s="1"/>
    </row>
    <row r="416" spans="1:15" ht="12.75" customHeight="1">
      <c r="A416" s="33">
        <v>406</v>
      </c>
      <c r="B416" s="53" t="s">
        <v>831</v>
      </c>
      <c r="C416" s="31">
        <v>492.9</v>
      </c>
      <c r="D416" s="36">
        <v>491.73333333333335</v>
      </c>
      <c r="E416" s="36">
        <v>484.41666666666669</v>
      </c>
      <c r="F416" s="36">
        <v>475.93333333333334</v>
      </c>
      <c r="G416" s="36">
        <v>468.61666666666667</v>
      </c>
      <c r="H416" s="36">
        <v>500.2166666666667</v>
      </c>
      <c r="I416" s="36">
        <v>507.5333333333333</v>
      </c>
      <c r="J416" s="36">
        <v>516.01666666666665</v>
      </c>
      <c r="K416" s="31">
        <v>499.05</v>
      </c>
      <c r="L416" s="31">
        <v>483.25</v>
      </c>
      <c r="M416" s="31">
        <v>3.1289899999999999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3955.6</v>
      </c>
      <c r="D417" s="36">
        <v>3945.2000000000003</v>
      </c>
      <c r="E417" s="36">
        <v>3876.4000000000005</v>
      </c>
      <c r="F417" s="36">
        <v>3797.2000000000003</v>
      </c>
      <c r="G417" s="36">
        <v>3728.4000000000005</v>
      </c>
      <c r="H417" s="36">
        <v>4024.4000000000005</v>
      </c>
      <c r="I417" s="36">
        <v>4093.2000000000007</v>
      </c>
      <c r="J417" s="36">
        <v>4172.4000000000005</v>
      </c>
      <c r="K417" s="31">
        <v>4014</v>
      </c>
      <c r="L417" s="31">
        <v>3866</v>
      </c>
      <c r="M417" s="31">
        <v>1.0522800000000001</v>
      </c>
      <c r="N417" s="1"/>
      <c r="O417" s="1"/>
    </row>
    <row r="418" spans="1:15" ht="12.75" customHeight="1">
      <c r="A418" s="33">
        <v>408</v>
      </c>
      <c r="B418" s="53" t="s">
        <v>873</v>
      </c>
      <c r="C418" s="31">
        <v>793.65</v>
      </c>
      <c r="D418" s="36">
        <v>794.68333333333339</v>
      </c>
      <c r="E418" s="36">
        <v>779.96666666666681</v>
      </c>
      <c r="F418" s="36">
        <v>766.28333333333342</v>
      </c>
      <c r="G418" s="36">
        <v>751.56666666666683</v>
      </c>
      <c r="H418" s="36">
        <v>808.36666666666679</v>
      </c>
      <c r="I418" s="36">
        <v>823.08333333333348</v>
      </c>
      <c r="J418" s="36">
        <v>836.76666666666677</v>
      </c>
      <c r="K418" s="31">
        <v>809.4</v>
      </c>
      <c r="L418" s="31">
        <v>781</v>
      </c>
      <c r="M418" s="31">
        <v>1.64592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24338.95</v>
      </c>
      <c r="D419" s="36">
        <v>24271.666666666668</v>
      </c>
      <c r="E419" s="36">
        <v>24078.383333333335</v>
      </c>
      <c r="F419" s="36">
        <v>23817.816666666666</v>
      </c>
      <c r="G419" s="36">
        <v>23624.533333333333</v>
      </c>
      <c r="H419" s="36">
        <v>24532.233333333337</v>
      </c>
      <c r="I419" s="36">
        <v>24725.51666666667</v>
      </c>
      <c r="J419" s="36">
        <v>24986.083333333339</v>
      </c>
      <c r="K419" s="31">
        <v>24464.95</v>
      </c>
      <c r="L419" s="31">
        <v>24011.1</v>
      </c>
      <c r="M419" s="31">
        <v>0.51637999999999995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46.12</v>
      </c>
      <c r="D420" s="36">
        <v>46.686666666666667</v>
      </c>
      <c r="E420" s="36">
        <v>45.373333333333335</v>
      </c>
      <c r="F420" s="36">
        <v>44.626666666666665</v>
      </c>
      <c r="G420" s="36">
        <v>43.313333333333333</v>
      </c>
      <c r="H420" s="36">
        <v>47.433333333333337</v>
      </c>
      <c r="I420" s="36">
        <v>48.74666666666667</v>
      </c>
      <c r="J420" s="36">
        <v>49.493333333333339</v>
      </c>
      <c r="K420" s="31">
        <v>48</v>
      </c>
      <c r="L420" s="31">
        <v>45.94</v>
      </c>
      <c r="M420" s="31">
        <v>104.28015000000001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2895.1</v>
      </c>
      <c r="D421" s="36">
        <v>2891.9</v>
      </c>
      <c r="E421" s="36">
        <v>2867.2000000000003</v>
      </c>
      <c r="F421" s="36">
        <v>2839.3</v>
      </c>
      <c r="G421" s="36">
        <v>2814.6000000000004</v>
      </c>
      <c r="H421" s="36">
        <v>2919.8</v>
      </c>
      <c r="I421" s="36">
        <v>2944.5</v>
      </c>
      <c r="J421" s="36">
        <v>2972.4</v>
      </c>
      <c r="K421" s="31">
        <v>2916.6</v>
      </c>
      <c r="L421" s="31">
        <v>2864</v>
      </c>
      <c r="M421" s="31">
        <v>7.2522500000000001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733.75</v>
      </c>
      <c r="D422" s="36">
        <v>736.06666666666661</v>
      </c>
      <c r="E422" s="36">
        <v>716.78333333333319</v>
      </c>
      <c r="F422" s="36">
        <v>699.81666666666661</v>
      </c>
      <c r="G422" s="36">
        <v>680.53333333333319</v>
      </c>
      <c r="H422" s="36">
        <v>753.03333333333319</v>
      </c>
      <c r="I422" s="36">
        <v>772.31666666666649</v>
      </c>
      <c r="J422" s="36">
        <v>789.28333333333319</v>
      </c>
      <c r="K422" s="31">
        <v>755.35</v>
      </c>
      <c r="L422" s="31">
        <v>719.1</v>
      </c>
      <c r="M422" s="31">
        <v>6.73604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7040.05</v>
      </c>
      <c r="D423" s="36">
        <v>6980.05</v>
      </c>
      <c r="E423" s="36">
        <v>6897.5</v>
      </c>
      <c r="F423" s="36">
        <v>6754.95</v>
      </c>
      <c r="G423" s="36">
        <v>6672.4</v>
      </c>
      <c r="H423" s="36">
        <v>7122.6</v>
      </c>
      <c r="I423" s="36">
        <v>7205.1500000000015</v>
      </c>
      <c r="J423" s="36">
        <v>7347.7000000000007</v>
      </c>
      <c r="K423" s="31">
        <v>7062.6</v>
      </c>
      <c r="L423" s="31">
        <v>6837.5</v>
      </c>
      <c r="M423" s="31">
        <v>3.3703500000000002</v>
      </c>
      <c r="N423" s="1"/>
      <c r="O423" s="1"/>
    </row>
    <row r="424" spans="1:15" ht="12.75" customHeight="1">
      <c r="A424" s="33">
        <v>414</v>
      </c>
      <c r="B424" s="53" t="s">
        <v>874</v>
      </c>
      <c r="C424" s="31">
        <v>1490.6</v>
      </c>
      <c r="D424" s="36">
        <v>1494.8666666666668</v>
      </c>
      <c r="E424" s="36">
        <v>1475.7333333333336</v>
      </c>
      <c r="F424" s="36">
        <v>1460.8666666666668</v>
      </c>
      <c r="G424" s="36">
        <v>1441.7333333333336</v>
      </c>
      <c r="H424" s="36">
        <v>1509.7333333333336</v>
      </c>
      <c r="I424" s="36">
        <v>1528.8666666666668</v>
      </c>
      <c r="J424" s="36">
        <v>1543.7333333333336</v>
      </c>
      <c r="K424" s="31">
        <v>1514</v>
      </c>
      <c r="L424" s="31">
        <v>1480</v>
      </c>
      <c r="M424" s="31">
        <v>5.3670299999999997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1694.65</v>
      </c>
      <c r="D425" s="36">
        <v>1693.1000000000001</v>
      </c>
      <c r="E425" s="36">
        <v>1677.5500000000002</v>
      </c>
      <c r="F425" s="36">
        <v>1660.45</v>
      </c>
      <c r="G425" s="36">
        <v>1644.9</v>
      </c>
      <c r="H425" s="36">
        <v>1710.2000000000003</v>
      </c>
      <c r="I425" s="36">
        <v>1725.75</v>
      </c>
      <c r="J425" s="36">
        <v>1742.8500000000004</v>
      </c>
      <c r="K425" s="31">
        <v>1708.65</v>
      </c>
      <c r="L425" s="31">
        <v>1676</v>
      </c>
      <c r="M425" s="31">
        <v>1.1713899999999999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10162.549999999999</v>
      </c>
      <c r="D426" s="36">
        <v>10108.366666666667</v>
      </c>
      <c r="E426" s="36">
        <v>10021.733333333334</v>
      </c>
      <c r="F426" s="36">
        <v>9880.9166666666661</v>
      </c>
      <c r="G426" s="36">
        <v>9794.2833333333328</v>
      </c>
      <c r="H426" s="36">
        <v>10249.183333333334</v>
      </c>
      <c r="I426" s="36">
        <v>10335.816666666669</v>
      </c>
      <c r="J426" s="36">
        <v>10476.633333333335</v>
      </c>
      <c r="K426" s="31">
        <v>10195</v>
      </c>
      <c r="L426" s="31">
        <v>9967.5499999999993</v>
      </c>
      <c r="M426" s="31">
        <v>0.82543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652.35</v>
      </c>
      <c r="D427" s="36">
        <v>654.61666666666667</v>
      </c>
      <c r="E427" s="36">
        <v>641.48333333333335</v>
      </c>
      <c r="F427" s="36">
        <v>630.61666666666667</v>
      </c>
      <c r="G427" s="36">
        <v>617.48333333333335</v>
      </c>
      <c r="H427" s="36">
        <v>665.48333333333335</v>
      </c>
      <c r="I427" s="36">
        <v>678.61666666666679</v>
      </c>
      <c r="J427" s="36">
        <v>689.48333333333335</v>
      </c>
      <c r="K427" s="31">
        <v>667.75</v>
      </c>
      <c r="L427" s="31">
        <v>643.75</v>
      </c>
      <c r="M427" s="31">
        <v>18.168959999999998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603.04999999999995</v>
      </c>
      <c r="D428" s="36">
        <v>600</v>
      </c>
      <c r="E428" s="36">
        <v>590.04999999999995</v>
      </c>
      <c r="F428" s="36">
        <v>577.04999999999995</v>
      </c>
      <c r="G428" s="36">
        <v>567.09999999999991</v>
      </c>
      <c r="H428" s="36">
        <v>613</v>
      </c>
      <c r="I428" s="36">
        <v>622.95000000000005</v>
      </c>
      <c r="J428" s="36">
        <v>635.95000000000005</v>
      </c>
      <c r="K428" s="31">
        <v>609.95000000000005</v>
      </c>
      <c r="L428" s="31">
        <v>587</v>
      </c>
      <c r="M428" s="31">
        <v>11.78964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573</v>
      </c>
      <c r="D429" s="36">
        <v>574.9666666666667</v>
      </c>
      <c r="E429" s="36">
        <v>565.43333333333339</v>
      </c>
      <c r="F429" s="36">
        <v>557.86666666666667</v>
      </c>
      <c r="G429" s="36">
        <v>548.33333333333337</v>
      </c>
      <c r="H429" s="36">
        <v>582.53333333333342</v>
      </c>
      <c r="I429" s="36">
        <v>592.06666666666672</v>
      </c>
      <c r="J429" s="36">
        <v>599.63333333333344</v>
      </c>
      <c r="K429" s="31">
        <v>584.5</v>
      </c>
      <c r="L429" s="31">
        <v>567.4</v>
      </c>
      <c r="M429" s="31">
        <v>1.92574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803</v>
      </c>
      <c r="D430" s="36">
        <v>804.18333333333339</v>
      </c>
      <c r="E430" s="36">
        <v>799.21666666666681</v>
      </c>
      <c r="F430" s="36">
        <v>795.43333333333339</v>
      </c>
      <c r="G430" s="36">
        <v>790.46666666666681</v>
      </c>
      <c r="H430" s="36">
        <v>807.96666666666681</v>
      </c>
      <c r="I430" s="36">
        <v>812.93333333333351</v>
      </c>
      <c r="J430" s="36">
        <v>816.71666666666681</v>
      </c>
      <c r="K430" s="31">
        <v>809.15</v>
      </c>
      <c r="L430" s="31">
        <v>800.4</v>
      </c>
      <c r="M430" s="31">
        <v>117.88665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125.23</v>
      </c>
      <c r="D431" s="36">
        <v>126.57666666666667</v>
      </c>
      <c r="E431" s="36">
        <v>123.65333333333334</v>
      </c>
      <c r="F431" s="36">
        <v>122.07666666666667</v>
      </c>
      <c r="G431" s="36">
        <v>119.15333333333334</v>
      </c>
      <c r="H431" s="36">
        <v>128.15333333333334</v>
      </c>
      <c r="I431" s="36">
        <v>131.07666666666665</v>
      </c>
      <c r="J431" s="36">
        <v>132.65333333333334</v>
      </c>
      <c r="K431" s="31">
        <v>129.5</v>
      </c>
      <c r="L431" s="31">
        <v>125</v>
      </c>
      <c r="M431" s="31">
        <v>222.21242000000001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658.65</v>
      </c>
      <c r="D432" s="36">
        <v>660.43333333333339</v>
      </c>
      <c r="E432" s="36">
        <v>647.61666666666679</v>
      </c>
      <c r="F432" s="36">
        <v>636.58333333333337</v>
      </c>
      <c r="G432" s="36">
        <v>623.76666666666677</v>
      </c>
      <c r="H432" s="36">
        <v>671.46666666666681</v>
      </c>
      <c r="I432" s="36">
        <v>684.28333333333342</v>
      </c>
      <c r="J432" s="36">
        <v>695.31666666666683</v>
      </c>
      <c r="K432" s="31">
        <v>673.25</v>
      </c>
      <c r="L432" s="31">
        <v>649.4</v>
      </c>
      <c r="M432" s="31">
        <v>4.2176099999999996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135.06</v>
      </c>
      <c r="D433" s="36">
        <v>135.32000000000002</v>
      </c>
      <c r="E433" s="36">
        <v>133.49000000000004</v>
      </c>
      <c r="F433" s="36">
        <v>131.92000000000002</v>
      </c>
      <c r="G433" s="36">
        <v>130.09000000000003</v>
      </c>
      <c r="H433" s="36">
        <v>136.89000000000004</v>
      </c>
      <c r="I433" s="36">
        <v>138.72000000000003</v>
      </c>
      <c r="J433" s="36">
        <v>140.29000000000005</v>
      </c>
      <c r="K433" s="31">
        <v>137.15</v>
      </c>
      <c r="L433" s="31">
        <v>133.75</v>
      </c>
      <c r="M433" s="31">
        <v>11.26769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536.4</v>
      </c>
      <c r="D434" s="36">
        <v>536.5333333333333</v>
      </c>
      <c r="E434" s="36">
        <v>524.11666666666656</v>
      </c>
      <c r="F434" s="36">
        <v>511.83333333333326</v>
      </c>
      <c r="G434" s="36">
        <v>499.41666666666652</v>
      </c>
      <c r="H434" s="36">
        <v>548.81666666666661</v>
      </c>
      <c r="I434" s="36">
        <v>561.23333333333335</v>
      </c>
      <c r="J434" s="36">
        <v>573.51666666666665</v>
      </c>
      <c r="K434" s="31">
        <v>548.95000000000005</v>
      </c>
      <c r="L434" s="31">
        <v>524.25</v>
      </c>
      <c r="M434" s="31">
        <v>11.350440000000001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214.22</v>
      </c>
      <c r="D435" s="36">
        <v>214.46333333333337</v>
      </c>
      <c r="E435" s="36">
        <v>212.31666666666672</v>
      </c>
      <c r="F435" s="36">
        <v>210.41333333333336</v>
      </c>
      <c r="G435" s="36">
        <v>208.26666666666671</v>
      </c>
      <c r="H435" s="36">
        <v>216.36666666666673</v>
      </c>
      <c r="I435" s="36">
        <v>218.51333333333338</v>
      </c>
      <c r="J435" s="36">
        <v>220.41666666666674</v>
      </c>
      <c r="K435" s="31">
        <v>216.61</v>
      </c>
      <c r="L435" s="31">
        <v>212.56</v>
      </c>
      <c r="M435" s="31">
        <v>2.5555300000000001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1741.65</v>
      </c>
      <c r="D436" s="36">
        <v>1742.4166666666667</v>
      </c>
      <c r="E436" s="36">
        <v>1731.8333333333335</v>
      </c>
      <c r="F436" s="36">
        <v>1722.0166666666667</v>
      </c>
      <c r="G436" s="36">
        <v>1711.4333333333334</v>
      </c>
      <c r="H436" s="36">
        <v>1752.2333333333336</v>
      </c>
      <c r="I436" s="36">
        <v>1762.8166666666671</v>
      </c>
      <c r="J436" s="36">
        <v>1772.6333333333337</v>
      </c>
      <c r="K436" s="31">
        <v>1753</v>
      </c>
      <c r="L436" s="31">
        <v>1732.6</v>
      </c>
      <c r="M436" s="31">
        <v>22.072500000000002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813.1</v>
      </c>
      <c r="D437" s="36">
        <v>813.61666666666667</v>
      </c>
      <c r="E437" s="36">
        <v>801.63333333333333</v>
      </c>
      <c r="F437" s="36">
        <v>790.16666666666663</v>
      </c>
      <c r="G437" s="36">
        <v>778.18333333333328</v>
      </c>
      <c r="H437" s="36">
        <v>825.08333333333337</v>
      </c>
      <c r="I437" s="36">
        <v>837.06666666666672</v>
      </c>
      <c r="J437" s="36">
        <v>848.53333333333342</v>
      </c>
      <c r="K437" s="31">
        <v>825.6</v>
      </c>
      <c r="L437" s="31">
        <v>802.15</v>
      </c>
      <c r="M437" s="31">
        <v>8.7222799999999996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3876.35</v>
      </c>
      <c r="D438" s="36">
        <v>3850.2833333333333</v>
      </c>
      <c r="E438" s="36">
        <v>3791.5666666666666</v>
      </c>
      <c r="F438" s="36">
        <v>3706.7833333333333</v>
      </c>
      <c r="G438" s="36">
        <v>3648.0666666666666</v>
      </c>
      <c r="H438" s="36">
        <v>3935.0666666666666</v>
      </c>
      <c r="I438" s="36">
        <v>3993.7833333333328</v>
      </c>
      <c r="J438" s="36">
        <v>4078.5666666666666</v>
      </c>
      <c r="K438" s="31">
        <v>3909</v>
      </c>
      <c r="L438" s="31">
        <v>3765.5</v>
      </c>
      <c r="M438" s="31">
        <v>1.1334500000000001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1363.75</v>
      </c>
      <c r="D439" s="36">
        <v>1353.2166666666667</v>
      </c>
      <c r="E439" s="36">
        <v>1336.5333333333333</v>
      </c>
      <c r="F439" s="36">
        <v>1309.3166666666666</v>
      </c>
      <c r="G439" s="36">
        <v>1292.6333333333332</v>
      </c>
      <c r="H439" s="36">
        <v>1380.4333333333334</v>
      </c>
      <c r="I439" s="36">
        <v>1397.1166666666668</v>
      </c>
      <c r="J439" s="36">
        <v>1424.3333333333335</v>
      </c>
      <c r="K439" s="31">
        <v>1369.9</v>
      </c>
      <c r="L439" s="31">
        <v>1326</v>
      </c>
      <c r="M439" s="31">
        <v>0.52683999999999997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581.65</v>
      </c>
      <c r="D440" s="36">
        <v>585.48333333333335</v>
      </c>
      <c r="E440" s="36">
        <v>565.9666666666667</v>
      </c>
      <c r="F440" s="36">
        <v>550.2833333333333</v>
      </c>
      <c r="G440" s="36">
        <v>530.76666666666665</v>
      </c>
      <c r="H440" s="36">
        <v>601.16666666666674</v>
      </c>
      <c r="I440" s="36">
        <v>620.68333333333339</v>
      </c>
      <c r="J440" s="36">
        <v>636.36666666666679</v>
      </c>
      <c r="K440" s="31">
        <v>605</v>
      </c>
      <c r="L440" s="31">
        <v>569.79999999999995</v>
      </c>
      <c r="M440" s="31">
        <v>8.6003600000000002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5182.3</v>
      </c>
      <c r="D441" s="36">
        <v>5151.5666666666666</v>
      </c>
      <c r="E441" s="36">
        <v>5104.1333333333332</v>
      </c>
      <c r="F441" s="36">
        <v>5025.9666666666662</v>
      </c>
      <c r="G441" s="36">
        <v>4978.5333333333328</v>
      </c>
      <c r="H441" s="36">
        <v>5229.7333333333336</v>
      </c>
      <c r="I441" s="36">
        <v>5277.1666666666661</v>
      </c>
      <c r="J441" s="36">
        <v>5355.3333333333339</v>
      </c>
      <c r="K441" s="31">
        <v>5199</v>
      </c>
      <c r="L441" s="31">
        <v>5073.3999999999996</v>
      </c>
      <c r="M441" s="31">
        <v>0.53012999999999999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990.05</v>
      </c>
      <c r="D442" s="36">
        <v>995.48333333333323</v>
      </c>
      <c r="E442" s="36">
        <v>970.61666666666645</v>
      </c>
      <c r="F442" s="36">
        <v>951.18333333333317</v>
      </c>
      <c r="G442" s="36">
        <v>926.31666666666638</v>
      </c>
      <c r="H442" s="36">
        <v>1014.9166666666665</v>
      </c>
      <c r="I442" s="36">
        <v>1039.7833333333333</v>
      </c>
      <c r="J442" s="36">
        <v>1059.2166666666667</v>
      </c>
      <c r="K442" s="31">
        <v>1020.35</v>
      </c>
      <c r="L442" s="31">
        <v>976.05</v>
      </c>
      <c r="M442" s="31">
        <v>3.13252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76.77</v>
      </c>
      <c r="D443" s="36">
        <v>78.643333333333331</v>
      </c>
      <c r="E443" s="36">
        <v>74.876666666666665</v>
      </c>
      <c r="F443" s="36">
        <v>72.983333333333334</v>
      </c>
      <c r="G443" s="36">
        <v>69.216666666666669</v>
      </c>
      <c r="H443" s="36">
        <v>80.536666666666662</v>
      </c>
      <c r="I443" s="36">
        <v>84.303333333333342</v>
      </c>
      <c r="J443" s="36">
        <v>86.196666666666658</v>
      </c>
      <c r="K443" s="31">
        <v>82.41</v>
      </c>
      <c r="L443" s="31">
        <v>76.75</v>
      </c>
      <c r="M443" s="31">
        <v>1419.6084000000001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673.3</v>
      </c>
      <c r="D444" s="36">
        <v>681.86666666666667</v>
      </c>
      <c r="E444" s="36">
        <v>658.5333333333333</v>
      </c>
      <c r="F444" s="36">
        <v>643.76666666666665</v>
      </c>
      <c r="G444" s="36">
        <v>620.43333333333328</v>
      </c>
      <c r="H444" s="36">
        <v>696.63333333333333</v>
      </c>
      <c r="I444" s="36">
        <v>719.96666666666658</v>
      </c>
      <c r="J444" s="36">
        <v>734.73333333333335</v>
      </c>
      <c r="K444" s="31">
        <v>705.2</v>
      </c>
      <c r="L444" s="31">
        <v>667.1</v>
      </c>
      <c r="M444" s="31">
        <v>43.91478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815.75</v>
      </c>
      <c r="D445" s="36">
        <v>816.16666666666663</v>
      </c>
      <c r="E445" s="36">
        <v>806.13333333333321</v>
      </c>
      <c r="F445" s="36">
        <v>796.51666666666654</v>
      </c>
      <c r="G445" s="36">
        <v>786.48333333333312</v>
      </c>
      <c r="H445" s="36">
        <v>825.7833333333333</v>
      </c>
      <c r="I445" s="36">
        <v>835.81666666666683</v>
      </c>
      <c r="J445" s="36">
        <v>845.43333333333339</v>
      </c>
      <c r="K445" s="31">
        <v>826.2</v>
      </c>
      <c r="L445" s="31">
        <v>806.55</v>
      </c>
      <c r="M445" s="31">
        <v>7.0686600000000004</v>
      </c>
      <c r="N445" s="1"/>
      <c r="O445" s="1"/>
    </row>
    <row r="446" spans="1:15" ht="12.75" customHeight="1">
      <c r="A446" s="33">
        <v>436</v>
      </c>
      <c r="B446" s="53" t="s">
        <v>832</v>
      </c>
      <c r="C446" s="31">
        <v>406.15</v>
      </c>
      <c r="D446" s="36">
        <v>401.7</v>
      </c>
      <c r="E446" s="36">
        <v>395.04999999999995</v>
      </c>
      <c r="F446" s="36">
        <v>383.95</v>
      </c>
      <c r="G446" s="36">
        <v>377.29999999999995</v>
      </c>
      <c r="H446" s="36">
        <v>412.79999999999995</v>
      </c>
      <c r="I446" s="36">
        <v>419.44999999999993</v>
      </c>
      <c r="J446" s="36">
        <v>430.54999999999995</v>
      </c>
      <c r="K446" s="31">
        <v>408.35</v>
      </c>
      <c r="L446" s="31">
        <v>390.6</v>
      </c>
      <c r="M446" s="31">
        <v>5.6828599999999998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45.59</v>
      </c>
      <c r="D447" s="36">
        <v>45.623333333333335</v>
      </c>
      <c r="E447" s="36">
        <v>44.856666666666669</v>
      </c>
      <c r="F447" s="36">
        <v>44.123333333333335</v>
      </c>
      <c r="G447" s="36">
        <v>43.356666666666669</v>
      </c>
      <c r="H447" s="36">
        <v>46.356666666666669</v>
      </c>
      <c r="I447" s="36">
        <v>47.123333333333335</v>
      </c>
      <c r="J447" s="36">
        <v>47.856666666666669</v>
      </c>
      <c r="K447" s="31">
        <v>46.39</v>
      </c>
      <c r="L447" s="31">
        <v>44.89</v>
      </c>
      <c r="M447" s="31">
        <v>99.271150000000006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2605.5</v>
      </c>
      <c r="D448" s="36">
        <v>2617.7166666666667</v>
      </c>
      <c r="E448" s="36">
        <v>2582.2833333333333</v>
      </c>
      <c r="F448" s="36">
        <v>2559.0666666666666</v>
      </c>
      <c r="G448" s="36">
        <v>2523.6333333333332</v>
      </c>
      <c r="H448" s="36">
        <v>2640.9333333333334</v>
      </c>
      <c r="I448" s="36">
        <v>2676.3666666666668</v>
      </c>
      <c r="J448" s="36">
        <v>2699.5833333333335</v>
      </c>
      <c r="K448" s="31">
        <v>2653.15</v>
      </c>
      <c r="L448" s="31">
        <v>2594.5</v>
      </c>
      <c r="M448" s="31">
        <v>13.64898</v>
      </c>
      <c r="N448" s="1"/>
      <c r="O448" s="1"/>
    </row>
    <row r="449" spans="1:15" ht="12.75" customHeight="1">
      <c r="A449" s="33">
        <v>439</v>
      </c>
      <c r="B449" s="53" t="s">
        <v>875</v>
      </c>
      <c r="C449" s="31">
        <v>187.8</v>
      </c>
      <c r="D449" s="36">
        <v>187</v>
      </c>
      <c r="E449" s="36">
        <v>185</v>
      </c>
      <c r="F449" s="36">
        <v>182.2</v>
      </c>
      <c r="G449" s="36">
        <v>180.2</v>
      </c>
      <c r="H449" s="36">
        <v>189.8</v>
      </c>
      <c r="I449" s="36">
        <v>191.8</v>
      </c>
      <c r="J449" s="36">
        <v>194.60000000000002</v>
      </c>
      <c r="K449" s="31">
        <v>189</v>
      </c>
      <c r="L449" s="31">
        <v>184.2</v>
      </c>
      <c r="M449" s="31">
        <v>8.5062499999999996</v>
      </c>
      <c r="N449" s="1"/>
      <c r="O449" s="1"/>
    </row>
    <row r="450" spans="1:15" ht="12.75" customHeight="1">
      <c r="A450" s="33">
        <v>440</v>
      </c>
      <c r="B450" s="53" t="s">
        <v>876</v>
      </c>
      <c r="C450" s="31">
        <v>447.1</v>
      </c>
      <c r="D450" s="36">
        <v>448.2</v>
      </c>
      <c r="E450" s="36">
        <v>444</v>
      </c>
      <c r="F450" s="36">
        <v>440.90000000000003</v>
      </c>
      <c r="G450" s="36">
        <v>436.70000000000005</v>
      </c>
      <c r="H450" s="36">
        <v>451.29999999999995</v>
      </c>
      <c r="I450" s="36">
        <v>455.49999999999989</v>
      </c>
      <c r="J450" s="36">
        <v>458.59999999999991</v>
      </c>
      <c r="K450" s="31">
        <v>452.4</v>
      </c>
      <c r="L450" s="31">
        <v>445.1</v>
      </c>
      <c r="M450" s="31">
        <v>0.57211999999999996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890.3</v>
      </c>
      <c r="D451" s="36">
        <v>896.25</v>
      </c>
      <c r="E451" s="36">
        <v>882.05</v>
      </c>
      <c r="F451" s="36">
        <v>873.8</v>
      </c>
      <c r="G451" s="36">
        <v>859.59999999999991</v>
      </c>
      <c r="H451" s="36">
        <v>904.5</v>
      </c>
      <c r="I451" s="36">
        <v>918.7</v>
      </c>
      <c r="J451" s="36">
        <v>926.95</v>
      </c>
      <c r="K451" s="31">
        <v>910.45</v>
      </c>
      <c r="L451" s="31">
        <v>888</v>
      </c>
      <c r="M451" s="31">
        <v>4.8469699999999998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1019.75</v>
      </c>
      <c r="D452" s="36">
        <v>1021.9166666666666</v>
      </c>
      <c r="E452" s="36">
        <v>1008.9333333333332</v>
      </c>
      <c r="F452" s="36">
        <v>998.11666666666656</v>
      </c>
      <c r="G452" s="36">
        <v>985.1333333333331</v>
      </c>
      <c r="H452" s="36">
        <v>1032.7333333333331</v>
      </c>
      <c r="I452" s="36">
        <v>1045.7166666666667</v>
      </c>
      <c r="J452" s="36">
        <v>1056.5333333333333</v>
      </c>
      <c r="K452" s="31">
        <v>1034.9000000000001</v>
      </c>
      <c r="L452" s="31">
        <v>1011.1</v>
      </c>
      <c r="M452" s="31">
        <v>9.17164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1833.35</v>
      </c>
      <c r="D453" s="36">
        <v>1835.4000000000003</v>
      </c>
      <c r="E453" s="36">
        <v>1812.8500000000006</v>
      </c>
      <c r="F453" s="36">
        <v>1792.3500000000004</v>
      </c>
      <c r="G453" s="36">
        <v>1769.8000000000006</v>
      </c>
      <c r="H453" s="36">
        <v>1855.9000000000005</v>
      </c>
      <c r="I453" s="36">
        <v>1878.4500000000003</v>
      </c>
      <c r="J453" s="36">
        <v>1898.9500000000005</v>
      </c>
      <c r="K453" s="31">
        <v>1857.95</v>
      </c>
      <c r="L453" s="31">
        <v>1814.9</v>
      </c>
      <c r="M453" s="31">
        <v>2.37215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4295.25</v>
      </c>
      <c r="D454" s="36">
        <v>4263.2</v>
      </c>
      <c r="E454" s="36">
        <v>4220.2</v>
      </c>
      <c r="F454" s="36">
        <v>4145.1499999999996</v>
      </c>
      <c r="G454" s="36">
        <v>4102.1499999999996</v>
      </c>
      <c r="H454" s="36">
        <v>4338.25</v>
      </c>
      <c r="I454" s="36">
        <v>4381.25</v>
      </c>
      <c r="J454" s="36">
        <v>4456.3</v>
      </c>
      <c r="K454" s="31">
        <v>4306.2</v>
      </c>
      <c r="L454" s="31">
        <v>4188.1499999999996</v>
      </c>
      <c r="M454" s="31">
        <v>32.265450000000001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1167.55</v>
      </c>
      <c r="D455" s="36">
        <v>1171.1166666666666</v>
      </c>
      <c r="E455" s="36">
        <v>1155.1333333333332</v>
      </c>
      <c r="F455" s="36">
        <v>1142.7166666666667</v>
      </c>
      <c r="G455" s="36">
        <v>1126.7333333333333</v>
      </c>
      <c r="H455" s="36">
        <v>1183.5333333333331</v>
      </c>
      <c r="I455" s="36">
        <v>1199.5166666666662</v>
      </c>
      <c r="J455" s="36">
        <v>1211.9333333333329</v>
      </c>
      <c r="K455" s="31">
        <v>1187.0999999999999</v>
      </c>
      <c r="L455" s="31">
        <v>1158.7</v>
      </c>
      <c r="M455" s="31">
        <v>9.9110800000000001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6827.75</v>
      </c>
      <c r="D456" s="36">
        <v>6799.583333333333</v>
      </c>
      <c r="E456" s="36">
        <v>6759.1666666666661</v>
      </c>
      <c r="F456" s="36">
        <v>6690.583333333333</v>
      </c>
      <c r="G456" s="36">
        <v>6650.1666666666661</v>
      </c>
      <c r="H456" s="36">
        <v>6868.1666666666661</v>
      </c>
      <c r="I456" s="36">
        <v>6908.5833333333321</v>
      </c>
      <c r="J456" s="36">
        <v>6977.1666666666661</v>
      </c>
      <c r="K456" s="31">
        <v>6840</v>
      </c>
      <c r="L456" s="31">
        <v>6731</v>
      </c>
      <c r="M456" s="31">
        <v>0.51720999999999995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5886.65</v>
      </c>
      <c r="D457" s="36">
        <v>5928.25</v>
      </c>
      <c r="E457" s="36">
        <v>5808.5</v>
      </c>
      <c r="F457" s="36">
        <v>5730.35</v>
      </c>
      <c r="G457" s="36">
        <v>5610.6</v>
      </c>
      <c r="H457" s="36">
        <v>6006.4</v>
      </c>
      <c r="I457" s="36">
        <v>6126.15</v>
      </c>
      <c r="J457" s="36">
        <v>6204.2999999999993</v>
      </c>
      <c r="K457" s="31">
        <v>6048</v>
      </c>
      <c r="L457" s="31">
        <v>5850.1</v>
      </c>
      <c r="M457" s="31">
        <v>0.13802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725.5</v>
      </c>
      <c r="D458" s="36">
        <v>724.5</v>
      </c>
      <c r="E458" s="36">
        <v>718.05</v>
      </c>
      <c r="F458" s="36">
        <v>710.59999999999991</v>
      </c>
      <c r="G458" s="36">
        <v>704.14999999999986</v>
      </c>
      <c r="H458" s="36">
        <v>731.95</v>
      </c>
      <c r="I458" s="36">
        <v>738.40000000000009</v>
      </c>
      <c r="J458" s="36">
        <v>745.85000000000014</v>
      </c>
      <c r="K458" s="31">
        <v>730.95</v>
      </c>
      <c r="L458" s="31">
        <v>717.05</v>
      </c>
      <c r="M458" s="31">
        <v>25.28453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1062.3499999999999</v>
      </c>
      <c r="D459" s="36">
        <v>1058.8</v>
      </c>
      <c r="E459" s="36">
        <v>1050.55</v>
      </c>
      <c r="F459" s="36">
        <v>1038.75</v>
      </c>
      <c r="G459" s="36">
        <v>1030.5</v>
      </c>
      <c r="H459" s="36">
        <v>1070.5999999999999</v>
      </c>
      <c r="I459" s="36">
        <v>1078.8499999999999</v>
      </c>
      <c r="J459" s="36">
        <v>1090.6499999999999</v>
      </c>
      <c r="K459" s="31">
        <v>1067.05</v>
      </c>
      <c r="L459" s="31">
        <v>1047</v>
      </c>
      <c r="M459" s="31">
        <v>82.118300000000005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405.45</v>
      </c>
      <c r="D460" s="36">
        <v>407.14999999999992</v>
      </c>
      <c r="E460" s="36">
        <v>401.39999999999986</v>
      </c>
      <c r="F460" s="36">
        <v>397.34999999999997</v>
      </c>
      <c r="G460" s="36">
        <v>391.59999999999991</v>
      </c>
      <c r="H460" s="36">
        <v>411.19999999999982</v>
      </c>
      <c r="I460" s="36">
        <v>416.94999999999993</v>
      </c>
      <c r="J460" s="36">
        <v>420.99999999999977</v>
      </c>
      <c r="K460" s="31">
        <v>412.9</v>
      </c>
      <c r="L460" s="31">
        <v>403.1</v>
      </c>
      <c r="M460" s="31">
        <v>116.72941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146.16999999999999</v>
      </c>
      <c r="D461" s="36">
        <v>146.13999999999999</v>
      </c>
      <c r="E461" s="36">
        <v>142.37999999999997</v>
      </c>
      <c r="F461" s="36">
        <v>138.58999999999997</v>
      </c>
      <c r="G461" s="36">
        <v>134.82999999999996</v>
      </c>
      <c r="H461" s="36">
        <v>149.92999999999998</v>
      </c>
      <c r="I461" s="36">
        <v>153.68999999999997</v>
      </c>
      <c r="J461" s="36">
        <v>157.47999999999999</v>
      </c>
      <c r="K461" s="31">
        <v>149.9</v>
      </c>
      <c r="L461" s="31">
        <v>142.35</v>
      </c>
      <c r="M461" s="31">
        <v>979.11180000000002</v>
      </c>
      <c r="N461" s="1"/>
      <c r="O461" s="1"/>
    </row>
    <row r="462" spans="1:15" ht="12.75" customHeight="1">
      <c r="A462" s="33">
        <v>452</v>
      </c>
      <c r="B462" s="53" t="s">
        <v>877</v>
      </c>
      <c r="C462" s="31">
        <v>992.4</v>
      </c>
      <c r="D462" s="36">
        <v>989.4666666666667</v>
      </c>
      <c r="E462" s="36">
        <v>982.93333333333339</v>
      </c>
      <c r="F462" s="36">
        <v>973.4666666666667</v>
      </c>
      <c r="G462" s="36">
        <v>966.93333333333339</v>
      </c>
      <c r="H462" s="36">
        <v>998.93333333333339</v>
      </c>
      <c r="I462" s="36">
        <v>1005.4666666666667</v>
      </c>
      <c r="J462" s="36">
        <v>1014.9333333333334</v>
      </c>
      <c r="K462" s="31">
        <v>996</v>
      </c>
      <c r="L462" s="31">
        <v>980</v>
      </c>
      <c r="M462" s="31">
        <v>3.4720300000000002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88.55</v>
      </c>
      <c r="D463" s="36">
        <v>88.853333333333339</v>
      </c>
      <c r="E463" s="36">
        <v>86.726666666666674</v>
      </c>
      <c r="F463" s="36">
        <v>84.903333333333336</v>
      </c>
      <c r="G463" s="36">
        <v>82.776666666666671</v>
      </c>
      <c r="H463" s="36">
        <v>90.676666666666677</v>
      </c>
      <c r="I463" s="36">
        <v>92.803333333333342</v>
      </c>
      <c r="J463" s="36">
        <v>94.626666666666679</v>
      </c>
      <c r="K463" s="31">
        <v>90.98</v>
      </c>
      <c r="L463" s="31">
        <v>87.03</v>
      </c>
      <c r="M463" s="31">
        <v>76.673929999999999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1524.4</v>
      </c>
      <c r="D464" s="36">
        <v>1519.6166666666668</v>
      </c>
      <c r="E464" s="36">
        <v>1509.7833333333335</v>
      </c>
      <c r="F464" s="36">
        <v>1495.1666666666667</v>
      </c>
      <c r="G464" s="36">
        <v>1485.3333333333335</v>
      </c>
      <c r="H464" s="36">
        <v>1534.2333333333336</v>
      </c>
      <c r="I464" s="36">
        <v>1544.0666666666666</v>
      </c>
      <c r="J464" s="36">
        <v>1558.6833333333336</v>
      </c>
      <c r="K464" s="31">
        <v>1529.45</v>
      </c>
      <c r="L464" s="31">
        <v>1505</v>
      </c>
      <c r="M464" s="31">
        <v>28.337900000000001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1202.05</v>
      </c>
      <c r="D465" s="36">
        <v>1202.7166666666665</v>
      </c>
      <c r="E465" s="36">
        <v>1189.5333333333328</v>
      </c>
      <c r="F465" s="36">
        <v>1177.0166666666664</v>
      </c>
      <c r="G465" s="36">
        <v>1163.8333333333328</v>
      </c>
      <c r="H465" s="36">
        <v>1215.2333333333329</v>
      </c>
      <c r="I465" s="36">
        <v>1228.4166666666667</v>
      </c>
      <c r="J465" s="36">
        <v>1240.9333333333329</v>
      </c>
      <c r="K465" s="31">
        <v>1215.9000000000001</v>
      </c>
      <c r="L465" s="31">
        <v>1190.2</v>
      </c>
      <c r="M465" s="31">
        <v>1.8581000000000001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236.95</v>
      </c>
      <c r="D466" s="36">
        <v>235.93333333333331</v>
      </c>
      <c r="E466" s="36">
        <v>231.21666666666661</v>
      </c>
      <c r="F466" s="36">
        <v>225.48333333333329</v>
      </c>
      <c r="G466" s="36">
        <v>220.76666666666659</v>
      </c>
      <c r="H466" s="36">
        <v>241.66666666666663</v>
      </c>
      <c r="I466" s="36">
        <v>246.38333333333333</v>
      </c>
      <c r="J466" s="36">
        <v>252.11666666666665</v>
      </c>
      <c r="K466" s="31">
        <v>240.65</v>
      </c>
      <c r="L466" s="31">
        <v>230.2</v>
      </c>
      <c r="M466" s="31">
        <v>21.791509999999999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784.05</v>
      </c>
      <c r="D467" s="36">
        <v>784.85</v>
      </c>
      <c r="E467" s="36">
        <v>777</v>
      </c>
      <c r="F467" s="36">
        <v>769.94999999999993</v>
      </c>
      <c r="G467" s="36">
        <v>762.09999999999991</v>
      </c>
      <c r="H467" s="36">
        <v>791.90000000000009</v>
      </c>
      <c r="I467" s="36">
        <v>799.75000000000023</v>
      </c>
      <c r="J467" s="36">
        <v>806.80000000000018</v>
      </c>
      <c r="K467" s="31">
        <v>792.7</v>
      </c>
      <c r="L467" s="31">
        <v>777.8</v>
      </c>
      <c r="M467" s="31">
        <v>2.10704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4301.1000000000004</v>
      </c>
      <c r="D468" s="36">
        <v>4288.2333333333336</v>
      </c>
      <c r="E468" s="36">
        <v>4244.7166666666672</v>
      </c>
      <c r="F468" s="36">
        <v>4188.3333333333339</v>
      </c>
      <c r="G468" s="36">
        <v>4144.8166666666675</v>
      </c>
      <c r="H468" s="36">
        <v>4344.6166666666668</v>
      </c>
      <c r="I468" s="36">
        <v>4388.1333333333332</v>
      </c>
      <c r="J468" s="36">
        <v>4444.5166666666664</v>
      </c>
      <c r="K468" s="31">
        <v>4331.75</v>
      </c>
      <c r="L468" s="31">
        <v>4231.8500000000004</v>
      </c>
      <c r="M468" s="31">
        <v>0.70174000000000003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3669.8</v>
      </c>
      <c r="D469" s="36">
        <v>3714.0333333333333</v>
      </c>
      <c r="E469" s="36">
        <v>3609.1666666666665</v>
      </c>
      <c r="F469" s="36">
        <v>3548.5333333333333</v>
      </c>
      <c r="G469" s="36">
        <v>3443.6666666666665</v>
      </c>
      <c r="H469" s="36">
        <v>3774.6666666666665</v>
      </c>
      <c r="I469" s="36">
        <v>3879.5333333333333</v>
      </c>
      <c r="J469" s="36">
        <v>3940.1666666666665</v>
      </c>
      <c r="K469" s="31">
        <v>3818.9</v>
      </c>
      <c r="L469" s="31">
        <v>3653.4</v>
      </c>
      <c r="M469" s="31">
        <v>1.1700900000000001</v>
      </c>
      <c r="N469" s="1"/>
      <c r="O469" s="1"/>
    </row>
    <row r="470" spans="1:15" ht="12.75" customHeight="1">
      <c r="A470" s="33">
        <v>460</v>
      </c>
      <c r="B470" s="53" t="s">
        <v>878</v>
      </c>
      <c r="C470" s="31">
        <v>1413.5</v>
      </c>
      <c r="D470" s="36">
        <v>1413.9166666666667</v>
      </c>
      <c r="E470" s="36">
        <v>1382.8333333333335</v>
      </c>
      <c r="F470" s="36">
        <v>1352.1666666666667</v>
      </c>
      <c r="G470" s="36">
        <v>1321.0833333333335</v>
      </c>
      <c r="H470" s="36">
        <v>1444.5833333333335</v>
      </c>
      <c r="I470" s="36">
        <v>1475.666666666667</v>
      </c>
      <c r="J470" s="36">
        <v>1506.3333333333335</v>
      </c>
      <c r="K470" s="31">
        <v>1445</v>
      </c>
      <c r="L470" s="31">
        <v>1383.25</v>
      </c>
      <c r="M470" s="31">
        <v>16.412579999999998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3402.15</v>
      </c>
      <c r="D471" s="36">
        <v>3391.7333333333336</v>
      </c>
      <c r="E471" s="36">
        <v>3367.2666666666673</v>
      </c>
      <c r="F471" s="36">
        <v>3332.3833333333337</v>
      </c>
      <c r="G471" s="36">
        <v>3307.9166666666674</v>
      </c>
      <c r="H471" s="36">
        <v>3426.6166666666672</v>
      </c>
      <c r="I471" s="36">
        <v>3451.0833333333335</v>
      </c>
      <c r="J471" s="36">
        <v>3485.9666666666672</v>
      </c>
      <c r="K471" s="31">
        <v>3416.2</v>
      </c>
      <c r="L471" s="31">
        <v>3356.85</v>
      </c>
      <c r="M471" s="31">
        <v>9.9780300000000004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3348.75</v>
      </c>
      <c r="D472" s="36">
        <v>3330.8833333333332</v>
      </c>
      <c r="E472" s="36">
        <v>3278.7666666666664</v>
      </c>
      <c r="F472" s="36">
        <v>3208.7833333333333</v>
      </c>
      <c r="G472" s="36">
        <v>3156.6666666666665</v>
      </c>
      <c r="H472" s="36">
        <v>3400.8666666666663</v>
      </c>
      <c r="I472" s="36">
        <v>3452.9833333333331</v>
      </c>
      <c r="J472" s="36">
        <v>3522.9666666666662</v>
      </c>
      <c r="K472" s="31">
        <v>3383</v>
      </c>
      <c r="L472" s="31">
        <v>3260.9</v>
      </c>
      <c r="M472" s="31">
        <v>4.47194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1678.6</v>
      </c>
      <c r="D473" s="36">
        <v>1691.7666666666667</v>
      </c>
      <c r="E473" s="36">
        <v>1660.8333333333333</v>
      </c>
      <c r="F473" s="36">
        <v>1643.0666666666666</v>
      </c>
      <c r="G473" s="36">
        <v>1612.1333333333332</v>
      </c>
      <c r="H473" s="36">
        <v>1709.5333333333333</v>
      </c>
      <c r="I473" s="36">
        <v>1740.4666666666667</v>
      </c>
      <c r="J473" s="36">
        <v>1758.2333333333333</v>
      </c>
      <c r="K473" s="31">
        <v>1722.7</v>
      </c>
      <c r="L473" s="31">
        <v>1674</v>
      </c>
      <c r="M473" s="31">
        <v>3.0726399999999998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6438.35</v>
      </c>
      <c r="D474" s="36">
        <v>6393.8166666666666</v>
      </c>
      <c r="E474" s="36">
        <v>6335.6333333333332</v>
      </c>
      <c r="F474" s="36">
        <v>6232.916666666667</v>
      </c>
      <c r="G474" s="36">
        <v>6174.7333333333336</v>
      </c>
      <c r="H474" s="36">
        <v>6496.5333333333328</v>
      </c>
      <c r="I474" s="36">
        <v>6554.7166666666653</v>
      </c>
      <c r="J474" s="36">
        <v>6657.4333333333325</v>
      </c>
      <c r="K474" s="31">
        <v>6452</v>
      </c>
      <c r="L474" s="31">
        <v>6291.1</v>
      </c>
      <c r="M474" s="31">
        <v>8.8557199999999998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36.83</v>
      </c>
      <c r="D475" s="36">
        <v>36.876666666666665</v>
      </c>
      <c r="E475" s="36">
        <v>36.553333333333327</v>
      </c>
      <c r="F475" s="36">
        <v>36.276666666666664</v>
      </c>
      <c r="G475" s="36">
        <v>35.953333333333326</v>
      </c>
      <c r="H475" s="36">
        <v>37.153333333333329</v>
      </c>
      <c r="I475" s="36">
        <v>37.476666666666667</v>
      </c>
      <c r="J475" s="36">
        <v>37.75333333333333</v>
      </c>
      <c r="K475" s="31">
        <v>37.200000000000003</v>
      </c>
      <c r="L475" s="31">
        <v>36.6</v>
      </c>
      <c r="M475" s="31">
        <v>79.663730000000001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407.4</v>
      </c>
      <c r="D476" s="36">
        <v>410.3</v>
      </c>
      <c r="E476" s="36">
        <v>403.1</v>
      </c>
      <c r="F476" s="36">
        <v>398.8</v>
      </c>
      <c r="G476" s="36">
        <v>391.6</v>
      </c>
      <c r="H476" s="36">
        <v>414.6</v>
      </c>
      <c r="I476" s="36">
        <v>421.79999999999995</v>
      </c>
      <c r="J476" s="36">
        <v>426.1</v>
      </c>
      <c r="K476" s="31">
        <v>417.5</v>
      </c>
      <c r="L476" s="31">
        <v>406</v>
      </c>
      <c r="M476" s="31">
        <v>12.51933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798</v>
      </c>
      <c r="D477" s="36">
        <v>798.7166666666667</v>
      </c>
      <c r="E477" s="36">
        <v>753.48333333333335</v>
      </c>
      <c r="F477" s="36">
        <v>708.9666666666667</v>
      </c>
      <c r="G477" s="36">
        <v>663.73333333333335</v>
      </c>
      <c r="H477" s="36">
        <v>843.23333333333335</v>
      </c>
      <c r="I477" s="36">
        <v>888.4666666666667</v>
      </c>
      <c r="J477" s="31">
        <v>932.98333333333335</v>
      </c>
      <c r="K477" s="31">
        <v>843.95</v>
      </c>
      <c r="L477" s="31">
        <v>754.2</v>
      </c>
      <c r="M477" s="53">
        <v>142.18509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3923.55</v>
      </c>
      <c r="D478" s="36">
        <v>3939.4333333333329</v>
      </c>
      <c r="E478" s="36">
        <v>3884.1166666666659</v>
      </c>
      <c r="F478" s="36">
        <v>3844.6833333333329</v>
      </c>
      <c r="G478" s="36">
        <v>3789.3666666666659</v>
      </c>
      <c r="H478" s="36">
        <v>3978.8666666666659</v>
      </c>
      <c r="I478" s="36">
        <v>4034.1833333333325</v>
      </c>
      <c r="J478" s="31">
        <v>4073.6166666666659</v>
      </c>
      <c r="K478" s="31">
        <v>3994.75</v>
      </c>
      <c r="L478" s="31">
        <v>3900</v>
      </c>
      <c r="M478" s="53">
        <v>1.1438699999999999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49.74</v>
      </c>
      <c r="D479" s="36">
        <v>49.99666666666667</v>
      </c>
      <c r="E479" s="36">
        <v>49.343333333333341</v>
      </c>
      <c r="F479" s="36">
        <v>48.946666666666673</v>
      </c>
      <c r="G479" s="36">
        <v>48.293333333333344</v>
      </c>
      <c r="H479" s="36">
        <v>50.393333333333338</v>
      </c>
      <c r="I479" s="36">
        <v>51.046666666666674</v>
      </c>
      <c r="J479" s="36">
        <v>51.443333333333335</v>
      </c>
      <c r="K479" s="31">
        <v>50.65</v>
      </c>
      <c r="L479" s="31">
        <v>49.6</v>
      </c>
      <c r="M479" s="31">
        <v>63.974890000000002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1107</v>
      </c>
      <c r="D480" s="36">
        <v>1089.2833333333335</v>
      </c>
      <c r="E480" s="36">
        <v>1057.7666666666671</v>
      </c>
      <c r="F480" s="36">
        <v>1008.5333333333335</v>
      </c>
      <c r="G480" s="36">
        <v>977.01666666666711</v>
      </c>
      <c r="H480" s="36">
        <v>1138.5166666666671</v>
      </c>
      <c r="I480" s="36">
        <v>1170.0333333333335</v>
      </c>
      <c r="J480" s="31">
        <v>1219.2666666666671</v>
      </c>
      <c r="K480" s="31">
        <v>1120.8</v>
      </c>
      <c r="L480" s="31">
        <v>1040.05</v>
      </c>
      <c r="M480" s="53">
        <v>22.981950000000001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542.85</v>
      </c>
      <c r="D481" s="36">
        <v>545.7166666666667</v>
      </c>
      <c r="E481" s="36">
        <v>537.53333333333342</v>
      </c>
      <c r="F481" s="36">
        <v>532.2166666666667</v>
      </c>
      <c r="G481" s="36">
        <v>524.03333333333342</v>
      </c>
      <c r="H481" s="36">
        <v>551.03333333333342</v>
      </c>
      <c r="I481" s="36">
        <v>559.21666666666681</v>
      </c>
      <c r="J481" s="36">
        <v>564.53333333333342</v>
      </c>
      <c r="K481" s="31">
        <v>553.9</v>
      </c>
      <c r="L481" s="31">
        <v>540.4</v>
      </c>
      <c r="M481" s="31">
        <v>10.6685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1040.5999999999999</v>
      </c>
      <c r="D482" s="36">
        <v>1037.3999999999999</v>
      </c>
      <c r="E482" s="36">
        <v>1026.6999999999998</v>
      </c>
      <c r="F482" s="36">
        <v>1012.8</v>
      </c>
      <c r="G482" s="36">
        <v>1002.0999999999999</v>
      </c>
      <c r="H482" s="36">
        <v>1051.2999999999997</v>
      </c>
      <c r="I482" s="36">
        <v>1062</v>
      </c>
      <c r="J482" s="36">
        <v>1075.8999999999996</v>
      </c>
      <c r="K482" s="31">
        <v>1048.0999999999999</v>
      </c>
      <c r="L482" s="31">
        <v>1023.5</v>
      </c>
      <c r="M482" s="31">
        <v>1.86114</v>
      </c>
      <c r="N482" s="1"/>
      <c r="O482" s="1"/>
    </row>
    <row r="483" spans="1:15" ht="12.75" customHeight="1">
      <c r="A483" s="33">
        <v>473</v>
      </c>
      <c r="B483" s="31" t="s">
        <v>833</v>
      </c>
      <c r="C483" s="31">
        <v>41.92</v>
      </c>
      <c r="D483" s="36">
        <v>41.843333333333334</v>
      </c>
      <c r="E483" s="36">
        <v>41.536666666666669</v>
      </c>
      <c r="F483" s="36">
        <v>41.153333333333336</v>
      </c>
      <c r="G483" s="36">
        <v>40.846666666666671</v>
      </c>
      <c r="H483" s="36">
        <v>42.226666666666667</v>
      </c>
      <c r="I483" s="36">
        <v>42.533333333333339</v>
      </c>
      <c r="J483" s="36">
        <v>42.916666666666664</v>
      </c>
      <c r="K483" s="31">
        <v>42.15</v>
      </c>
      <c r="L483" s="31">
        <v>41.46</v>
      </c>
      <c r="M483" s="31">
        <v>76.228309999999993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11002.6</v>
      </c>
      <c r="D484" s="36">
        <v>11055.233333333332</v>
      </c>
      <c r="E484" s="36">
        <v>10910.466666666664</v>
      </c>
      <c r="F484" s="36">
        <v>10818.333333333332</v>
      </c>
      <c r="G484" s="36">
        <v>10673.566666666664</v>
      </c>
      <c r="H484" s="36">
        <v>11147.366666666663</v>
      </c>
      <c r="I484" s="36">
        <v>11292.13333333333</v>
      </c>
      <c r="J484" s="36">
        <v>11384.266666666663</v>
      </c>
      <c r="K484" s="31">
        <v>11200</v>
      </c>
      <c r="L484" s="31">
        <v>10963.1</v>
      </c>
      <c r="M484" s="31">
        <v>4.0467300000000002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116.7</v>
      </c>
      <c r="D485" s="36">
        <v>117.64</v>
      </c>
      <c r="E485" s="36">
        <v>115.36</v>
      </c>
      <c r="F485" s="36">
        <v>114.02</v>
      </c>
      <c r="G485" s="36">
        <v>111.74</v>
      </c>
      <c r="H485" s="36">
        <v>118.98</v>
      </c>
      <c r="I485" s="36">
        <v>121.26</v>
      </c>
      <c r="J485" s="36">
        <v>122.60000000000001</v>
      </c>
      <c r="K485" s="31">
        <v>119.92</v>
      </c>
      <c r="L485" s="31">
        <v>116.3</v>
      </c>
      <c r="M485" s="31">
        <v>147.50576000000001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1891.5</v>
      </c>
      <c r="D486" s="36">
        <v>1899.5833333333333</v>
      </c>
      <c r="E486" s="36">
        <v>1879.9166666666665</v>
      </c>
      <c r="F486" s="36">
        <v>1868.3333333333333</v>
      </c>
      <c r="G486" s="36">
        <v>1848.6666666666665</v>
      </c>
      <c r="H486" s="36">
        <v>1911.1666666666665</v>
      </c>
      <c r="I486" s="36">
        <v>1930.833333333333</v>
      </c>
      <c r="J486" s="36">
        <v>1942.4166666666665</v>
      </c>
      <c r="K486" s="31">
        <v>1919.25</v>
      </c>
      <c r="L486" s="31">
        <v>1888</v>
      </c>
      <c r="M486" s="31">
        <v>1.17154</v>
      </c>
      <c r="N486" s="1"/>
      <c r="O486" s="1"/>
    </row>
    <row r="487" spans="1:15" ht="12.75" customHeight="1">
      <c r="A487" s="33">
        <v>477</v>
      </c>
      <c r="B487" s="53" t="s">
        <v>883</v>
      </c>
      <c r="C487" s="31">
        <v>1404.55</v>
      </c>
      <c r="D487" s="36">
        <v>1401.2333333333333</v>
      </c>
      <c r="E487" s="36">
        <v>1394.5166666666667</v>
      </c>
      <c r="F487" s="36">
        <v>1384.4833333333333</v>
      </c>
      <c r="G487" s="36">
        <v>1377.7666666666667</v>
      </c>
      <c r="H487" s="36">
        <v>1411.2666666666667</v>
      </c>
      <c r="I487" s="36">
        <v>1417.9833333333333</v>
      </c>
      <c r="J487" s="36">
        <v>1428.0166666666667</v>
      </c>
      <c r="K487" s="31">
        <v>1407.95</v>
      </c>
      <c r="L487" s="31">
        <v>1391.2</v>
      </c>
      <c r="M487" s="31">
        <v>3.6353599999999999</v>
      </c>
      <c r="N487" s="1"/>
      <c r="O487" s="1"/>
    </row>
    <row r="488" spans="1:15" ht="12.75" customHeight="1">
      <c r="A488" s="33">
        <v>478</v>
      </c>
      <c r="B488" s="53" t="s">
        <v>834</v>
      </c>
      <c r="C488" s="36">
        <v>335.55</v>
      </c>
      <c r="D488" s="36">
        <v>335.56666666666666</v>
      </c>
      <c r="E488" s="36">
        <v>327.13333333333333</v>
      </c>
      <c r="F488" s="36">
        <v>318.71666666666664</v>
      </c>
      <c r="G488" s="36">
        <v>310.2833333333333</v>
      </c>
      <c r="H488" s="36">
        <v>343.98333333333335</v>
      </c>
      <c r="I488" s="36">
        <v>352.41666666666663</v>
      </c>
      <c r="J488" s="36">
        <v>360.83333333333337</v>
      </c>
      <c r="K488" s="31">
        <v>344</v>
      </c>
      <c r="L488" s="31">
        <v>327.14999999999998</v>
      </c>
      <c r="M488" s="31">
        <v>17.19556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519.1</v>
      </c>
      <c r="D489" s="36">
        <v>534.55000000000007</v>
      </c>
      <c r="E489" s="36">
        <v>491.65000000000009</v>
      </c>
      <c r="F489" s="36">
        <v>464.20000000000005</v>
      </c>
      <c r="G489" s="36">
        <v>421.30000000000007</v>
      </c>
      <c r="H489" s="36">
        <v>562.00000000000011</v>
      </c>
      <c r="I489" s="36">
        <v>604.9</v>
      </c>
      <c r="J489" s="36">
        <v>632.35000000000014</v>
      </c>
      <c r="K489" s="31">
        <v>577.45000000000005</v>
      </c>
      <c r="L489" s="31">
        <v>507.1</v>
      </c>
      <c r="M489" s="31">
        <v>83.462530000000001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432.1</v>
      </c>
      <c r="D490" s="36">
        <v>435.0333333333333</v>
      </c>
      <c r="E490" s="36">
        <v>426.66666666666663</v>
      </c>
      <c r="F490" s="36">
        <v>421.23333333333335</v>
      </c>
      <c r="G490" s="36">
        <v>412.86666666666667</v>
      </c>
      <c r="H490" s="36">
        <v>440.46666666666658</v>
      </c>
      <c r="I490" s="36">
        <v>448.83333333333326</v>
      </c>
      <c r="J490" s="36">
        <v>454.26666666666654</v>
      </c>
      <c r="K490" s="31">
        <v>443.4</v>
      </c>
      <c r="L490" s="31">
        <v>429.6</v>
      </c>
      <c r="M490" s="31">
        <v>3.3287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295.60000000000002</v>
      </c>
      <c r="D491" s="36">
        <v>297.40000000000003</v>
      </c>
      <c r="E491" s="36">
        <v>289.25000000000006</v>
      </c>
      <c r="F491" s="36">
        <v>282.90000000000003</v>
      </c>
      <c r="G491" s="36">
        <v>274.75000000000006</v>
      </c>
      <c r="H491" s="36">
        <v>303.75000000000006</v>
      </c>
      <c r="I491" s="36">
        <v>311.90000000000003</v>
      </c>
      <c r="J491" s="36">
        <v>318.25000000000006</v>
      </c>
      <c r="K491" s="31">
        <v>305.55</v>
      </c>
      <c r="L491" s="31">
        <v>291.05</v>
      </c>
      <c r="M491" s="31">
        <v>9.2936200000000007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490.6</v>
      </c>
      <c r="D492" s="36">
        <v>490.45</v>
      </c>
      <c r="E492" s="36">
        <v>485.15</v>
      </c>
      <c r="F492" s="36">
        <v>479.7</v>
      </c>
      <c r="G492" s="36">
        <v>474.4</v>
      </c>
      <c r="H492" s="36">
        <v>495.9</v>
      </c>
      <c r="I492" s="36">
        <v>501.20000000000005</v>
      </c>
      <c r="J492" s="36">
        <v>506.65</v>
      </c>
      <c r="K492" s="31">
        <v>495.75</v>
      </c>
      <c r="L492" s="31">
        <v>485</v>
      </c>
      <c r="M492" s="31">
        <v>1.42119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525.35</v>
      </c>
      <c r="D493" s="36">
        <v>525.63333333333333</v>
      </c>
      <c r="E493" s="36">
        <v>517.7166666666667</v>
      </c>
      <c r="F493" s="36">
        <v>510.08333333333337</v>
      </c>
      <c r="G493" s="36">
        <v>502.16666666666674</v>
      </c>
      <c r="H493" s="36">
        <v>533.26666666666665</v>
      </c>
      <c r="I493" s="36">
        <v>541.18333333333339</v>
      </c>
      <c r="J493" s="36">
        <v>548.81666666666661</v>
      </c>
      <c r="K493" s="31">
        <v>533.54999999999995</v>
      </c>
      <c r="L493" s="31">
        <v>518</v>
      </c>
      <c r="M493" s="31">
        <v>1.92662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1462.1</v>
      </c>
      <c r="D494" s="36">
        <v>1469.05</v>
      </c>
      <c r="E494" s="36">
        <v>1450.1</v>
      </c>
      <c r="F494" s="36">
        <v>1438.1</v>
      </c>
      <c r="G494" s="36">
        <v>1419.1499999999999</v>
      </c>
      <c r="H494" s="36">
        <v>1481.05</v>
      </c>
      <c r="I494" s="36">
        <v>1500.0000000000002</v>
      </c>
      <c r="J494" s="36">
        <v>1512</v>
      </c>
      <c r="K494" s="31">
        <v>1488</v>
      </c>
      <c r="L494" s="31">
        <v>1457.05</v>
      </c>
      <c r="M494" s="31">
        <v>16.573080000000001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1110.1500000000001</v>
      </c>
      <c r="D495" s="36">
        <v>1105.9333333333334</v>
      </c>
      <c r="E495" s="36">
        <v>1088.2166666666667</v>
      </c>
      <c r="F495" s="36">
        <v>1066.2833333333333</v>
      </c>
      <c r="G495" s="36">
        <v>1048.5666666666666</v>
      </c>
      <c r="H495" s="36">
        <v>1127.8666666666668</v>
      </c>
      <c r="I495" s="36">
        <v>1145.5833333333335</v>
      </c>
      <c r="J495" s="36">
        <v>1167.5166666666669</v>
      </c>
      <c r="K495" s="31">
        <v>1123.6500000000001</v>
      </c>
      <c r="L495" s="31">
        <v>1084</v>
      </c>
      <c r="M495" s="31">
        <v>0.91439999999999999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420.2</v>
      </c>
      <c r="D496" s="36">
        <v>417.9666666666667</v>
      </c>
      <c r="E496" s="36">
        <v>407.43333333333339</v>
      </c>
      <c r="F496" s="36">
        <v>394.66666666666669</v>
      </c>
      <c r="G496" s="36">
        <v>384.13333333333338</v>
      </c>
      <c r="H496" s="36">
        <v>430.73333333333341</v>
      </c>
      <c r="I496" s="36">
        <v>441.26666666666671</v>
      </c>
      <c r="J496" s="36">
        <v>454.03333333333342</v>
      </c>
      <c r="K496" s="31">
        <v>428.5</v>
      </c>
      <c r="L496" s="31">
        <v>405.2</v>
      </c>
      <c r="M496" s="31">
        <v>189.14429000000001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823.9</v>
      </c>
      <c r="D497" s="36">
        <v>831.36666666666667</v>
      </c>
      <c r="E497" s="36">
        <v>811.83333333333337</v>
      </c>
      <c r="F497" s="36">
        <v>799.76666666666665</v>
      </c>
      <c r="G497" s="36">
        <v>780.23333333333335</v>
      </c>
      <c r="H497" s="36">
        <v>843.43333333333339</v>
      </c>
      <c r="I497" s="36">
        <v>862.9666666666667</v>
      </c>
      <c r="J497" s="36">
        <v>875.03333333333342</v>
      </c>
      <c r="K497" s="31">
        <v>850.9</v>
      </c>
      <c r="L497" s="31">
        <v>819.3</v>
      </c>
      <c r="M497" s="31">
        <v>1.08212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15.79</v>
      </c>
      <c r="D498" s="36">
        <v>15.763333333333334</v>
      </c>
      <c r="E498" s="36">
        <v>15.506666666666668</v>
      </c>
      <c r="F498" s="36">
        <v>15.223333333333334</v>
      </c>
      <c r="G498" s="36">
        <v>14.966666666666669</v>
      </c>
      <c r="H498" s="36">
        <v>16.046666666666667</v>
      </c>
      <c r="I498" s="36">
        <v>16.303333333333331</v>
      </c>
      <c r="J498" s="36">
        <v>16.586666666666666</v>
      </c>
      <c r="K498" s="31">
        <v>16.02</v>
      </c>
      <c r="L498" s="31">
        <v>15.48</v>
      </c>
      <c r="M498" s="31">
        <v>3920.47253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1550.3</v>
      </c>
      <c r="D499" s="36">
        <v>1559.0333333333331</v>
      </c>
      <c r="E499" s="36">
        <v>1537.7166666666662</v>
      </c>
      <c r="F499" s="36">
        <v>1525.1333333333332</v>
      </c>
      <c r="G499" s="36">
        <v>1503.8166666666664</v>
      </c>
      <c r="H499" s="36">
        <v>1571.6166666666661</v>
      </c>
      <c r="I499" s="36">
        <v>1592.9333333333332</v>
      </c>
      <c r="J499" s="31">
        <v>1605.516666666666</v>
      </c>
      <c r="K499" s="31">
        <v>1580.35</v>
      </c>
      <c r="L499" s="31">
        <v>1546.45</v>
      </c>
      <c r="M499" s="53">
        <v>14.40494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660.9</v>
      </c>
      <c r="D500" s="36">
        <v>663.43333333333328</v>
      </c>
      <c r="E500" s="36">
        <v>648.71666666666658</v>
      </c>
      <c r="F500" s="36">
        <v>636.5333333333333</v>
      </c>
      <c r="G500" s="36">
        <v>621.81666666666661</v>
      </c>
      <c r="H500" s="36">
        <v>675.61666666666656</v>
      </c>
      <c r="I500" s="36">
        <v>690.33333333333326</v>
      </c>
      <c r="J500" s="31">
        <v>702.51666666666654</v>
      </c>
      <c r="K500" s="31">
        <v>678.15</v>
      </c>
      <c r="L500" s="31">
        <v>651.25</v>
      </c>
      <c r="M500" s="53">
        <v>8.5946200000000008</v>
      </c>
      <c r="N500" s="1"/>
      <c r="O500" s="1"/>
    </row>
    <row r="501" spans="1:15" ht="12.75" customHeight="1">
      <c r="A501" s="33">
        <v>491</v>
      </c>
      <c r="B501" s="53" t="s">
        <v>835</v>
      </c>
      <c r="C501" s="53">
        <v>174.33</v>
      </c>
      <c r="D501" s="36">
        <v>174.28333333333333</v>
      </c>
      <c r="E501" s="36">
        <v>172.14666666666668</v>
      </c>
      <c r="F501" s="36">
        <v>169.96333333333334</v>
      </c>
      <c r="G501" s="36">
        <v>167.82666666666668</v>
      </c>
      <c r="H501" s="36">
        <v>176.46666666666667</v>
      </c>
      <c r="I501" s="36">
        <v>178.60333333333332</v>
      </c>
      <c r="J501" s="36">
        <v>180.78666666666666</v>
      </c>
      <c r="K501" s="31">
        <v>176.42</v>
      </c>
      <c r="L501" s="31">
        <v>172.1</v>
      </c>
      <c r="M501" s="31">
        <v>16.564720000000001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795.75</v>
      </c>
      <c r="D502" s="36">
        <v>792.08333333333337</v>
      </c>
      <c r="E502" s="36">
        <v>783.66666666666674</v>
      </c>
      <c r="F502" s="36">
        <v>771.58333333333337</v>
      </c>
      <c r="G502" s="36">
        <v>763.16666666666674</v>
      </c>
      <c r="H502" s="36">
        <v>804.16666666666674</v>
      </c>
      <c r="I502" s="36">
        <v>812.58333333333348</v>
      </c>
      <c r="J502" s="36">
        <v>824.66666666666674</v>
      </c>
      <c r="K502" s="31">
        <v>800.5</v>
      </c>
      <c r="L502" s="31">
        <v>780</v>
      </c>
      <c r="M502" s="31">
        <v>0.29659000000000002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2074.65</v>
      </c>
      <c r="D503" s="36">
        <v>2053.2000000000003</v>
      </c>
      <c r="E503" s="36">
        <v>2026.4500000000007</v>
      </c>
      <c r="F503" s="36">
        <v>1978.2500000000005</v>
      </c>
      <c r="G503" s="36">
        <v>1951.5000000000009</v>
      </c>
      <c r="H503" s="36">
        <v>2101.4000000000005</v>
      </c>
      <c r="I503" s="36">
        <v>2128.1499999999996</v>
      </c>
      <c r="J503" s="31">
        <v>2176.3500000000004</v>
      </c>
      <c r="K503" s="31">
        <v>2079.9499999999998</v>
      </c>
      <c r="L503" s="31">
        <v>2005</v>
      </c>
      <c r="M503" s="53">
        <v>1.1781299999999999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495.15</v>
      </c>
      <c r="D504" s="36">
        <v>494.15000000000003</v>
      </c>
      <c r="E504" s="36">
        <v>491.45000000000005</v>
      </c>
      <c r="F504" s="36">
        <v>487.75</v>
      </c>
      <c r="G504" s="36">
        <v>485.05</v>
      </c>
      <c r="H504" s="36">
        <v>497.85000000000008</v>
      </c>
      <c r="I504" s="36">
        <v>500.55</v>
      </c>
      <c r="J504" s="36">
        <v>504.25000000000011</v>
      </c>
      <c r="K504" s="31">
        <v>496.85</v>
      </c>
      <c r="L504" s="31">
        <v>490.45</v>
      </c>
      <c r="M504" s="31">
        <v>55.608780000000003</v>
      </c>
      <c r="N504" s="1"/>
      <c r="O504" s="1"/>
    </row>
    <row r="505" spans="1:15" ht="12.75" customHeight="1">
      <c r="A505" s="33">
        <v>495</v>
      </c>
      <c r="B505" s="194" t="s">
        <v>299</v>
      </c>
      <c r="C505" s="194">
        <v>23.99</v>
      </c>
      <c r="D505" s="195">
        <v>24.05</v>
      </c>
      <c r="E505" s="195">
        <v>23.76</v>
      </c>
      <c r="F505" s="195">
        <v>23.53</v>
      </c>
      <c r="G505" s="195">
        <v>23.240000000000002</v>
      </c>
      <c r="H505" s="195">
        <v>24.28</v>
      </c>
      <c r="I505" s="195">
        <v>24.57</v>
      </c>
      <c r="J505" s="195">
        <v>24.8</v>
      </c>
      <c r="K505" s="196">
        <v>24.34</v>
      </c>
      <c r="L505" s="196">
        <v>23.82</v>
      </c>
      <c r="M505" s="196">
        <v>1052.14714</v>
      </c>
      <c r="N505" s="1"/>
      <c r="O505" s="1"/>
    </row>
    <row r="506" spans="1:15" ht="12.75" customHeight="1">
      <c r="A506" s="33">
        <v>496</v>
      </c>
      <c r="B506" s="268" t="s">
        <v>515</v>
      </c>
      <c r="C506" s="268">
        <v>15549.7</v>
      </c>
      <c r="D506" s="269">
        <v>15538.633333333333</v>
      </c>
      <c r="E506" s="269">
        <v>15061.266666666666</v>
      </c>
      <c r="F506" s="269">
        <v>14572.833333333334</v>
      </c>
      <c r="G506" s="269">
        <v>14095.466666666667</v>
      </c>
      <c r="H506" s="269">
        <v>16027.066666666666</v>
      </c>
      <c r="I506" s="269">
        <v>16504.433333333331</v>
      </c>
      <c r="J506" s="269">
        <v>16992.866666666665</v>
      </c>
      <c r="K506" s="270">
        <v>16016</v>
      </c>
      <c r="L506" s="270">
        <v>15050.2</v>
      </c>
      <c r="M506" s="270">
        <v>7.1739999999999998E-2</v>
      </c>
      <c r="N506" s="1"/>
      <c r="O506" s="1"/>
    </row>
    <row r="507" spans="1:15" ht="12.75" customHeight="1">
      <c r="A507" s="33">
        <v>497</v>
      </c>
      <c r="B507" s="209" t="s">
        <v>235</v>
      </c>
      <c r="C507" s="209">
        <v>133.91</v>
      </c>
      <c r="D507" s="210">
        <v>134.66</v>
      </c>
      <c r="E507" s="210">
        <v>132.66</v>
      </c>
      <c r="F507" s="210">
        <v>131.41</v>
      </c>
      <c r="G507" s="210">
        <v>129.41</v>
      </c>
      <c r="H507" s="210">
        <v>135.91</v>
      </c>
      <c r="I507" s="210">
        <v>137.91</v>
      </c>
      <c r="J507" s="210">
        <v>139.16</v>
      </c>
      <c r="K507" s="208">
        <v>136.66</v>
      </c>
      <c r="L507" s="208">
        <v>133.41</v>
      </c>
      <c r="M507" s="208">
        <v>47.816499999999998</v>
      </c>
      <c r="N507" s="193"/>
      <c r="O507" s="193"/>
    </row>
    <row r="508" spans="1:15" ht="12.75" customHeight="1">
      <c r="A508" s="33">
        <v>498</v>
      </c>
      <c r="B508" s="271" t="s">
        <v>516</v>
      </c>
      <c r="C508" s="271">
        <v>740.35</v>
      </c>
      <c r="D508" s="271">
        <v>741.76666666666677</v>
      </c>
      <c r="E508" s="271">
        <v>730.38333333333355</v>
      </c>
      <c r="F508" s="271">
        <v>720.41666666666674</v>
      </c>
      <c r="G508" s="271">
        <v>709.03333333333353</v>
      </c>
      <c r="H508" s="271">
        <v>751.73333333333358</v>
      </c>
      <c r="I508" s="271">
        <v>763.11666666666679</v>
      </c>
      <c r="J508" s="271">
        <v>773.0833333333336</v>
      </c>
      <c r="K508" s="271">
        <v>753.15</v>
      </c>
      <c r="L508" s="271">
        <v>731.8</v>
      </c>
      <c r="M508" s="271">
        <v>6.1970200000000002</v>
      </c>
      <c r="N508" s="193"/>
      <c r="O508" s="193"/>
    </row>
    <row r="509" spans="1:15" ht="12.75" customHeight="1">
      <c r="A509" s="267">
        <v>499</v>
      </c>
      <c r="B509" s="273" t="s">
        <v>300</v>
      </c>
      <c r="C509" s="273">
        <v>260.14</v>
      </c>
      <c r="D509" s="273">
        <v>260.04666666666668</v>
      </c>
      <c r="E509" s="273">
        <v>255.59333333333336</v>
      </c>
      <c r="F509" s="273">
        <v>251.04666666666668</v>
      </c>
      <c r="G509" s="273">
        <v>246.59333333333336</v>
      </c>
      <c r="H509" s="273">
        <v>264.59333333333336</v>
      </c>
      <c r="I509" s="273">
        <v>269.04666666666662</v>
      </c>
      <c r="J509" s="273">
        <v>273.59333333333336</v>
      </c>
      <c r="K509" s="273">
        <v>264.5</v>
      </c>
      <c r="L509" s="273">
        <v>255.5</v>
      </c>
      <c r="M509" s="273">
        <v>417.35068000000001</v>
      </c>
      <c r="N509" s="193"/>
      <c r="O509" s="193"/>
    </row>
    <row r="510" spans="1:15" ht="12.75" customHeight="1">
      <c r="A510" s="208">
        <v>500</v>
      </c>
      <c r="B510" s="271" t="s">
        <v>236</v>
      </c>
      <c r="C510" s="271">
        <v>1170.5</v>
      </c>
      <c r="D510" s="271">
        <v>1172.3666666666668</v>
      </c>
      <c r="E510" s="271">
        <v>1155.3333333333335</v>
      </c>
      <c r="F510" s="271">
        <v>1140.1666666666667</v>
      </c>
      <c r="G510" s="271">
        <v>1123.1333333333334</v>
      </c>
      <c r="H510" s="271">
        <v>1187.5333333333335</v>
      </c>
      <c r="I510" s="271">
        <v>1204.5666666666668</v>
      </c>
      <c r="J510" s="271">
        <v>1219.7333333333336</v>
      </c>
      <c r="K510" s="271">
        <v>1189.4000000000001</v>
      </c>
      <c r="L510" s="271">
        <v>1157.2</v>
      </c>
      <c r="M510" s="271">
        <v>32.299959999999999</v>
      </c>
      <c r="N510" s="193"/>
      <c r="O510" s="193"/>
    </row>
    <row r="511" spans="1:15" ht="12.75" customHeight="1">
      <c r="A511" s="208">
        <v>501</v>
      </c>
      <c r="B511" s="274" t="s">
        <v>879</v>
      </c>
      <c r="C511" s="274">
        <v>2402.15</v>
      </c>
      <c r="D511" s="274">
        <v>2414.3666666666668</v>
      </c>
      <c r="E511" s="274">
        <v>2358.7833333333338</v>
      </c>
      <c r="F511" s="274">
        <v>2315.416666666667</v>
      </c>
      <c r="G511" s="274">
        <v>2259.8333333333339</v>
      </c>
      <c r="H511" s="274">
        <v>2457.7333333333336</v>
      </c>
      <c r="I511" s="274">
        <v>2513.3166666666666</v>
      </c>
      <c r="J511" s="274">
        <v>2556.6833333333334</v>
      </c>
      <c r="K511" s="274">
        <v>2469.9499999999998</v>
      </c>
      <c r="L511" s="274">
        <v>2371</v>
      </c>
      <c r="M511" s="274">
        <v>0.34451999999999999</v>
      </c>
      <c r="N511" s="193"/>
      <c r="O511" s="193"/>
    </row>
    <row r="512" spans="1:15" ht="12.75" customHeight="1">
      <c r="N512" s="193"/>
      <c r="O512" s="193"/>
    </row>
    <row r="513" spans="1:15" ht="12.75" customHeight="1">
      <c r="N513" s="1"/>
      <c r="O513" s="1"/>
    </row>
    <row r="514" spans="1:15" ht="12.75" customHeight="1">
      <c r="N514" s="193"/>
      <c r="O514" s="193"/>
    </row>
    <row r="515" spans="1:15" ht="12.75" customHeight="1">
      <c r="N515" s="193"/>
      <c r="O515" s="193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0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12.109375" style="303" customWidth="1"/>
    <col min="2" max="2" width="14.33203125" style="220" customWidth="1"/>
    <col min="3" max="3" width="28.33203125" style="208" customWidth="1"/>
    <col min="4" max="4" width="55.6640625" style="208" customWidth="1"/>
    <col min="5" max="5" width="12.44140625" style="208" customWidth="1"/>
    <col min="6" max="6" width="13.109375" style="304" customWidth="1"/>
    <col min="7" max="7" width="9.5546875" style="220" customWidth="1"/>
    <col min="8" max="8" width="10.33203125" style="220" customWidth="1"/>
    <col min="9" max="9" width="9.33203125" style="261" customWidth="1"/>
    <col min="10" max="10" width="14.33203125" style="261" customWidth="1"/>
    <col min="11" max="28" width="9.33203125" style="261" customWidth="1"/>
    <col min="29" max="16384" width="14.44140625" style="261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3"/>
      <c r="B5" s="334"/>
      <c r="C5" s="333"/>
      <c r="D5" s="33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5" t="s">
        <v>519</v>
      </c>
      <c r="C7" s="335"/>
      <c r="D7" s="7">
        <f>Main!B10</f>
        <v>45520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45518</v>
      </c>
      <c r="B10" s="32">
        <v>514274</v>
      </c>
      <c r="C10" s="31" t="s">
        <v>1007</v>
      </c>
      <c r="D10" s="31" t="s">
        <v>1008</v>
      </c>
      <c r="E10" s="31" t="s">
        <v>529</v>
      </c>
      <c r="F10" s="84">
        <v>150592</v>
      </c>
      <c r="G10" s="32">
        <v>38.19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45518</v>
      </c>
      <c r="B11" s="32">
        <v>538351</v>
      </c>
      <c r="C11" s="31" t="s">
        <v>905</v>
      </c>
      <c r="D11" s="31" t="s">
        <v>1009</v>
      </c>
      <c r="E11" s="31" t="s">
        <v>528</v>
      </c>
      <c r="F11" s="84">
        <v>75000</v>
      </c>
      <c r="G11" s="32">
        <v>19.34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45518</v>
      </c>
      <c r="B12" s="32">
        <v>538351</v>
      </c>
      <c r="C12" s="31" t="s">
        <v>905</v>
      </c>
      <c r="D12" s="31" t="s">
        <v>1009</v>
      </c>
      <c r="E12" s="31" t="s">
        <v>529</v>
      </c>
      <c r="F12" s="84">
        <v>49999</v>
      </c>
      <c r="G12" s="32">
        <v>19.34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45518</v>
      </c>
      <c r="B13" s="32">
        <v>511463</v>
      </c>
      <c r="C13" s="31" t="s">
        <v>1010</v>
      </c>
      <c r="D13" s="31" t="s">
        <v>1011</v>
      </c>
      <c r="E13" s="31" t="s">
        <v>528</v>
      </c>
      <c r="F13" s="84">
        <v>50484</v>
      </c>
      <c r="G13" s="32">
        <v>16.05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45518</v>
      </c>
      <c r="B14" s="32">
        <v>531300</v>
      </c>
      <c r="C14" s="31" t="s">
        <v>949</v>
      </c>
      <c r="D14" s="31" t="s">
        <v>1012</v>
      </c>
      <c r="E14" s="31" t="s">
        <v>528</v>
      </c>
      <c r="F14" s="84">
        <v>137043</v>
      </c>
      <c r="G14" s="32">
        <v>4.37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45518</v>
      </c>
      <c r="B15" s="32">
        <v>531300</v>
      </c>
      <c r="C15" s="31" t="s">
        <v>949</v>
      </c>
      <c r="D15" s="31" t="s">
        <v>957</v>
      </c>
      <c r="E15" s="31" t="s">
        <v>529</v>
      </c>
      <c r="F15" s="84">
        <v>100000</v>
      </c>
      <c r="G15" s="32">
        <v>4.37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45518</v>
      </c>
      <c r="B16" s="32">
        <v>507828</v>
      </c>
      <c r="C16" s="31" t="s">
        <v>1013</v>
      </c>
      <c r="D16" s="31" t="s">
        <v>962</v>
      </c>
      <c r="E16" s="31" t="s">
        <v>528</v>
      </c>
      <c r="F16" s="84">
        <v>433645</v>
      </c>
      <c r="G16" s="32">
        <v>23.8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45518</v>
      </c>
      <c r="B17" s="32">
        <v>513401</v>
      </c>
      <c r="C17" s="31" t="s">
        <v>1014</v>
      </c>
      <c r="D17" s="31" t="s">
        <v>1015</v>
      </c>
      <c r="E17" s="31" t="s">
        <v>528</v>
      </c>
      <c r="F17" s="84">
        <v>50000</v>
      </c>
      <c r="G17" s="32">
        <v>46.11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45518</v>
      </c>
      <c r="B18" s="32">
        <v>513401</v>
      </c>
      <c r="C18" s="31" t="s">
        <v>1014</v>
      </c>
      <c r="D18" s="31" t="s">
        <v>1016</v>
      </c>
      <c r="E18" s="31" t="s">
        <v>529</v>
      </c>
      <c r="F18" s="84">
        <v>45000</v>
      </c>
      <c r="G18" s="32">
        <v>46.11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45518</v>
      </c>
      <c r="B19" s="32">
        <v>513401</v>
      </c>
      <c r="C19" s="31" t="s">
        <v>1014</v>
      </c>
      <c r="D19" s="31" t="s">
        <v>1017</v>
      </c>
      <c r="E19" s="31" t="s">
        <v>528</v>
      </c>
      <c r="F19" s="84">
        <v>49436</v>
      </c>
      <c r="G19" s="32">
        <v>43.43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45518</v>
      </c>
      <c r="B20" s="32">
        <v>539662</v>
      </c>
      <c r="C20" s="31" t="s">
        <v>950</v>
      </c>
      <c r="D20" s="31" t="s">
        <v>1018</v>
      </c>
      <c r="E20" s="31" t="s">
        <v>529</v>
      </c>
      <c r="F20" s="84">
        <v>121029</v>
      </c>
      <c r="G20" s="32">
        <v>21.95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45518</v>
      </c>
      <c r="B21" s="32">
        <v>539662</v>
      </c>
      <c r="C21" s="31" t="s">
        <v>950</v>
      </c>
      <c r="D21" s="31" t="s">
        <v>958</v>
      </c>
      <c r="E21" s="31" t="s">
        <v>529</v>
      </c>
      <c r="F21" s="84">
        <v>70000</v>
      </c>
      <c r="G21" s="32">
        <v>21.3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45518</v>
      </c>
      <c r="B22" s="32">
        <v>539662</v>
      </c>
      <c r="C22" s="31" t="s">
        <v>950</v>
      </c>
      <c r="D22" s="31" t="s">
        <v>1019</v>
      </c>
      <c r="E22" s="31" t="s">
        <v>528</v>
      </c>
      <c r="F22" s="84">
        <v>72464</v>
      </c>
      <c r="G22" s="32">
        <v>22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45518</v>
      </c>
      <c r="B23" s="32">
        <v>539662</v>
      </c>
      <c r="C23" s="31" t="s">
        <v>950</v>
      </c>
      <c r="D23" s="31" t="s">
        <v>1018</v>
      </c>
      <c r="E23" s="31" t="s">
        <v>528</v>
      </c>
      <c r="F23" s="84">
        <v>175039</v>
      </c>
      <c r="G23" s="32">
        <v>21.33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45518</v>
      </c>
      <c r="B24" s="32">
        <v>542627</v>
      </c>
      <c r="C24" s="31" t="s">
        <v>1020</v>
      </c>
      <c r="D24" s="31" t="s">
        <v>1021</v>
      </c>
      <c r="E24" s="31" t="s">
        <v>529</v>
      </c>
      <c r="F24" s="84">
        <v>30000</v>
      </c>
      <c r="G24" s="32">
        <v>60.42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45518</v>
      </c>
      <c r="B25" s="32">
        <v>542627</v>
      </c>
      <c r="C25" s="31" t="s">
        <v>1020</v>
      </c>
      <c r="D25" s="31" t="s">
        <v>1022</v>
      </c>
      <c r="E25" s="31" t="s">
        <v>528</v>
      </c>
      <c r="F25" s="84">
        <v>10000</v>
      </c>
      <c r="G25" s="32">
        <v>61.83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45518</v>
      </c>
      <c r="B26" s="32">
        <v>542627</v>
      </c>
      <c r="C26" s="31" t="s">
        <v>1020</v>
      </c>
      <c r="D26" s="31" t="s">
        <v>1022</v>
      </c>
      <c r="E26" s="31" t="s">
        <v>529</v>
      </c>
      <c r="F26" s="84">
        <v>17407</v>
      </c>
      <c r="G26" s="32">
        <v>62.89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45518</v>
      </c>
      <c r="B27" s="32">
        <v>544220</v>
      </c>
      <c r="C27" s="31" t="s">
        <v>959</v>
      </c>
      <c r="D27" s="31" t="s">
        <v>881</v>
      </c>
      <c r="E27" s="31" t="s">
        <v>529</v>
      </c>
      <c r="F27" s="84">
        <v>14400</v>
      </c>
      <c r="G27" s="32">
        <v>88.42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45518</v>
      </c>
      <c r="B28" s="32">
        <v>539559</v>
      </c>
      <c r="C28" s="31" t="s">
        <v>1023</v>
      </c>
      <c r="D28" s="31" t="s">
        <v>1024</v>
      </c>
      <c r="E28" s="31" t="s">
        <v>528</v>
      </c>
      <c r="F28" s="84">
        <v>700000</v>
      </c>
      <c r="G28" s="32">
        <v>7.83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45518</v>
      </c>
      <c r="B29" s="32">
        <v>539559</v>
      </c>
      <c r="C29" s="31" t="s">
        <v>1023</v>
      </c>
      <c r="D29" s="31" t="s">
        <v>1025</v>
      </c>
      <c r="E29" s="31" t="s">
        <v>528</v>
      </c>
      <c r="F29" s="84">
        <v>325723</v>
      </c>
      <c r="G29" s="32">
        <v>7.57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45518</v>
      </c>
      <c r="B30" s="32">
        <v>539559</v>
      </c>
      <c r="C30" s="31" t="s">
        <v>1023</v>
      </c>
      <c r="D30" s="31" t="s">
        <v>988</v>
      </c>
      <c r="E30" s="31" t="s">
        <v>528</v>
      </c>
      <c r="F30" s="84">
        <v>633146</v>
      </c>
      <c r="G30" s="32">
        <v>7.57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45518</v>
      </c>
      <c r="B31" s="32">
        <v>539559</v>
      </c>
      <c r="C31" s="31" t="s">
        <v>1023</v>
      </c>
      <c r="D31" s="31" t="s">
        <v>1026</v>
      </c>
      <c r="E31" s="31" t="s">
        <v>529</v>
      </c>
      <c r="F31" s="84">
        <v>300000</v>
      </c>
      <c r="G31" s="32">
        <v>7.9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45518</v>
      </c>
      <c r="B32" s="32">
        <v>530407</v>
      </c>
      <c r="C32" s="31" t="s">
        <v>1027</v>
      </c>
      <c r="D32" s="31" t="s">
        <v>963</v>
      </c>
      <c r="E32" s="31" t="s">
        <v>529</v>
      </c>
      <c r="F32" s="84">
        <v>36257</v>
      </c>
      <c r="G32" s="32">
        <v>27.78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45518</v>
      </c>
      <c r="B33" s="32">
        <v>544164</v>
      </c>
      <c r="C33" s="31" t="s">
        <v>1028</v>
      </c>
      <c r="D33" s="31" t="s">
        <v>881</v>
      </c>
      <c r="E33" s="31" t="s">
        <v>528</v>
      </c>
      <c r="F33" s="84">
        <v>40000</v>
      </c>
      <c r="G33" s="32">
        <v>75.86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45518</v>
      </c>
      <c r="B34" s="32">
        <v>544164</v>
      </c>
      <c r="C34" s="31" t="s">
        <v>1028</v>
      </c>
      <c r="D34" s="31" t="s">
        <v>881</v>
      </c>
      <c r="E34" s="31" t="s">
        <v>529</v>
      </c>
      <c r="F34" s="84">
        <v>40000</v>
      </c>
      <c r="G34" s="32">
        <v>75.86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45518</v>
      </c>
      <c r="B35" s="32">
        <v>543521</v>
      </c>
      <c r="C35" s="31" t="s">
        <v>1029</v>
      </c>
      <c r="D35" s="31" t="s">
        <v>1030</v>
      </c>
      <c r="E35" s="31" t="s">
        <v>529</v>
      </c>
      <c r="F35" s="84">
        <v>120000</v>
      </c>
      <c r="G35" s="32">
        <v>5.47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45518</v>
      </c>
      <c r="B36" s="32">
        <v>543521</v>
      </c>
      <c r="C36" s="31" t="s">
        <v>1029</v>
      </c>
      <c r="D36" s="31" t="s">
        <v>1030</v>
      </c>
      <c r="E36" s="31" t="s">
        <v>528</v>
      </c>
      <c r="F36" s="84">
        <v>50000</v>
      </c>
      <c r="G36" s="32">
        <v>6.05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45518</v>
      </c>
      <c r="B37" s="32">
        <v>530263</v>
      </c>
      <c r="C37" s="31" t="s">
        <v>1031</v>
      </c>
      <c r="D37" s="31" t="s">
        <v>969</v>
      </c>
      <c r="E37" s="31" t="s">
        <v>528</v>
      </c>
      <c r="F37" s="84">
        <v>3716986</v>
      </c>
      <c r="G37" s="32">
        <v>0.94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45518</v>
      </c>
      <c r="B38" s="32">
        <v>530263</v>
      </c>
      <c r="C38" s="31" t="s">
        <v>1031</v>
      </c>
      <c r="D38" s="31" t="s">
        <v>979</v>
      </c>
      <c r="E38" s="31" t="s">
        <v>528</v>
      </c>
      <c r="F38" s="84">
        <v>3500000</v>
      </c>
      <c r="G38" s="32">
        <v>0.94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45518</v>
      </c>
      <c r="B39" s="32">
        <v>530263</v>
      </c>
      <c r="C39" s="31" t="s">
        <v>1031</v>
      </c>
      <c r="D39" s="31" t="s">
        <v>1032</v>
      </c>
      <c r="E39" s="31" t="s">
        <v>529</v>
      </c>
      <c r="F39" s="84">
        <v>4148952</v>
      </c>
      <c r="G39" s="32">
        <v>0.93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45518</v>
      </c>
      <c r="B40" s="32">
        <v>530263</v>
      </c>
      <c r="C40" s="31" t="s">
        <v>1031</v>
      </c>
      <c r="D40" s="31" t="s">
        <v>969</v>
      </c>
      <c r="E40" s="31" t="s">
        <v>529</v>
      </c>
      <c r="F40" s="84">
        <v>3716986</v>
      </c>
      <c r="G40" s="32">
        <v>1.02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45518</v>
      </c>
      <c r="B41" s="32">
        <v>530263</v>
      </c>
      <c r="C41" s="31" t="s">
        <v>1031</v>
      </c>
      <c r="D41" s="31" t="s">
        <v>979</v>
      </c>
      <c r="E41" s="31" t="s">
        <v>529</v>
      </c>
      <c r="F41" s="84">
        <v>3500000</v>
      </c>
      <c r="G41" s="32">
        <v>0.94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45518</v>
      </c>
      <c r="B42" s="32">
        <v>530263</v>
      </c>
      <c r="C42" s="31" t="s">
        <v>1031</v>
      </c>
      <c r="D42" s="31" t="s">
        <v>1032</v>
      </c>
      <c r="E42" s="31" t="s">
        <v>528</v>
      </c>
      <c r="F42" s="84">
        <v>5155356</v>
      </c>
      <c r="G42" s="32">
        <v>1.05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45518</v>
      </c>
      <c r="B43" s="32">
        <v>542682</v>
      </c>
      <c r="C43" s="31" t="s">
        <v>1033</v>
      </c>
      <c r="D43" s="31" t="s">
        <v>1034</v>
      </c>
      <c r="E43" s="31" t="s">
        <v>528</v>
      </c>
      <c r="F43" s="84">
        <v>17000</v>
      </c>
      <c r="G43" s="32">
        <v>69.16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45518</v>
      </c>
      <c r="B44" s="32">
        <v>526967</v>
      </c>
      <c r="C44" s="31" t="s">
        <v>1035</v>
      </c>
      <c r="D44" s="31" t="s">
        <v>1036</v>
      </c>
      <c r="E44" s="31" t="s">
        <v>529</v>
      </c>
      <c r="F44" s="84">
        <v>39443</v>
      </c>
      <c r="G44" s="32">
        <v>6.1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45518</v>
      </c>
      <c r="B45" s="32">
        <v>526967</v>
      </c>
      <c r="C45" s="31" t="s">
        <v>1035</v>
      </c>
      <c r="D45" s="31" t="s">
        <v>1037</v>
      </c>
      <c r="E45" s="31" t="s">
        <v>528</v>
      </c>
      <c r="F45" s="84">
        <v>39443</v>
      </c>
      <c r="G45" s="32">
        <v>6.1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45518</v>
      </c>
      <c r="B46" s="32">
        <v>538422</v>
      </c>
      <c r="C46" s="31" t="s">
        <v>1038</v>
      </c>
      <c r="D46" s="31" t="s">
        <v>1032</v>
      </c>
      <c r="E46" s="31" t="s">
        <v>529</v>
      </c>
      <c r="F46" s="84">
        <v>3500000</v>
      </c>
      <c r="G46" s="32">
        <v>0.75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45518</v>
      </c>
      <c r="B47" s="32">
        <v>538422</v>
      </c>
      <c r="C47" s="31" t="s">
        <v>1038</v>
      </c>
      <c r="D47" s="31" t="s">
        <v>1039</v>
      </c>
      <c r="E47" s="31" t="s">
        <v>529</v>
      </c>
      <c r="F47" s="84">
        <v>3360000</v>
      </c>
      <c r="G47" s="32">
        <v>0.78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45518</v>
      </c>
      <c r="B48" s="32">
        <v>538422</v>
      </c>
      <c r="C48" s="31" t="s">
        <v>1038</v>
      </c>
      <c r="D48" s="31" t="s">
        <v>1040</v>
      </c>
      <c r="E48" s="31" t="s">
        <v>529</v>
      </c>
      <c r="F48" s="84">
        <v>1717187</v>
      </c>
      <c r="G48" s="32">
        <v>0.72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45518</v>
      </c>
      <c r="B49" s="32">
        <v>538422</v>
      </c>
      <c r="C49" s="31" t="s">
        <v>1038</v>
      </c>
      <c r="D49" s="31" t="s">
        <v>1040</v>
      </c>
      <c r="E49" s="31" t="s">
        <v>528</v>
      </c>
      <c r="F49" s="84">
        <v>2014514</v>
      </c>
      <c r="G49" s="32">
        <v>0.74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45518</v>
      </c>
      <c r="B50" s="32">
        <v>511131</v>
      </c>
      <c r="C50" s="31" t="s">
        <v>1041</v>
      </c>
      <c r="D50" s="31" t="s">
        <v>960</v>
      </c>
      <c r="E50" s="31" t="s">
        <v>528</v>
      </c>
      <c r="F50" s="84">
        <v>200000</v>
      </c>
      <c r="G50" s="32">
        <v>16.600000000000001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45518</v>
      </c>
      <c r="B51" s="32">
        <v>511131</v>
      </c>
      <c r="C51" s="31" t="s">
        <v>1041</v>
      </c>
      <c r="D51" s="31" t="s">
        <v>960</v>
      </c>
      <c r="E51" s="31" t="s">
        <v>529</v>
      </c>
      <c r="F51" s="84">
        <v>191414</v>
      </c>
      <c r="G51" s="32">
        <v>20.73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45518</v>
      </c>
      <c r="B52" s="32">
        <v>511131</v>
      </c>
      <c r="C52" s="31" t="s">
        <v>1041</v>
      </c>
      <c r="D52" s="31" t="s">
        <v>1042</v>
      </c>
      <c r="E52" s="31" t="s">
        <v>529</v>
      </c>
      <c r="F52" s="84">
        <v>88670</v>
      </c>
      <c r="G52" s="32">
        <v>17.53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45518</v>
      </c>
      <c r="B53" s="32">
        <v>511131</v>
      </c>
      <c r="C53" s="31" t="s">
        <v>1041</v>
      </c>
      <c r="D53" s="31" t="s">
        <v>1042</v>
      </c>
      <c r="E53" s="31" t="s">
        <v>528</v>
      </c>
      <c r="F53" s="84">
        <v>88670</v>
      </c>
      <c r="G53" s="32">
        <v>20.27</v>
      </c>
      <c r="H53" s="32" t="s">
        <v>324</v>
      </c>
    </row>
    <row r="54" spans="1:28" customFormat="1" ht="15" customHeight="1">
      <c r="A54" s="83">
        <v>45518</v>
      </c>
      <c r="B54" s="32">
        <v>541973</v>
      </c>
      <c r="C54" s="31" t="s">
        <v>1043</v>
      </c>
      <c r="D54" s="31" t="s">
        <v>1044</v>
      </c>
      <c r="E54" s="31" t="s">
        <v>528</v>
      </c>
      <c r="F54" s="84">
        <v>27000</v>
      </c>
      <c r="G54" s="32">
        <v>57.96</v>
      </c>
      <c r="H54" s="32" t="s">
        <v>324</v>
      </c>
    </row>
    <row r="55" spans="1:28" customFormat="1" ht="15" customHeight="1">
      <c r="A55" s="83">
        <v>45518</v>
      </c>
      <c r="B55" s="32">
        <v>541973</v>
      </c>
      <c r="C55" s="31" t="s">
        <v>1043</v>
      </c>
      <c r="D55" s="31" t="s">
        <v>1045</v>
      </c>
      <c r="E55" s="31" t="s">
        <v>528</v>
      </c>
      <c r="F55" s="84">
        <v>27000</v>
      </c>
      <c r="G55" s="32">
        <v>57.96</v>
      </c>
      <c r="H55" s="32" t="s">
        <v>324</v>
      </c>
    </row>
    <row r="56" spans="1:28" customFormat="1" ht="15" customHeight="1">
      <c r="A56" s="83">
        <v>45518</v>
      </c>
      <c r="B56" s="32">
        <v>541973</v>
      </c>
      <c r="C56" s="31" t="s">
        <v>1043</v>
      </c>
      <c r="D56" s="31" t="s">
        <v>1046</v>
      </c>
      <c r="E56" s="31" t="s">
        <v>529</v>
      </c>
      <c r="F56" s="84">
        <v>54000</v>
      </c>
      <c r="G56" s="32">
        <v>57.96</v>
      </c>
      <c r="H56" s="32" t="s">
        <v>324</v>
      </c>
    </row>
    <row r="57" spans="1:28" customFormat="1" ht="15" customHeight="1">
      <c r="A57" s="83">
        <v>45518</v>
      </c>
      <c r="B57" s="32">
        <v>517467</v>
      </c>
      <c r="C57" s="31" t="s">
        <v>1047</v>
      </c>
      <c r="D57" s="31" t="s">
        <v>1048</v>
      </c>
      <c r="E57" s="31" t="s">
        <v>529</v>
      </c>
      <c r="F57" s="84">
        <v>4246021</v>
      </c>
      <c r="G57" s="32">
        <v>76.239999999999995</v>
      </c>
      <c r="H57" s="32" t="s">
        <v>324</v>
      </c>
    </row>
    <row r="58" spans="1:28" customFormat="1" ht="15" customHeight="1">
      <c r="A58" s="83">
        <v>45518</v>
      </c>
      <c r="B58" s="32">
        <v>517467</v>
      </c>
      <c r="C58" s="31" t="s">
        <v>1047</v>
      </c>
      <c r="D58" s="31" t="s">
        <v>1049</v>
      </c>
      <c r="E58" s="31" t="s">
        <v>529</v>
      </c>
      <c r="F58" s="84">
        <v>1474379</v>
      </c>
      <c r="G58" s="32">
        <v>76.239999999999995</v>
      </c>
      <c r="H58" s="32" t="s">
        <v>324</v>
      </c>
    </row>
    <row r="59" spans="1:28" customFormat="1" ht="15" customHeight="1">
      <c r="A59" s="83">
        <v>45518</v>
      </c>
      <c r="B59" s="32">
        <v>517467</v>
      </c>
      <c r="C59" s="31" t="s">
        <v>1047</v>
      </c>
      <c r="D59" s="31" t="s">
        <v>1050</v>
      </c>
      <c r="E59" s="31" t="s">
        <v>528</v>
      </c>
      <c r="F59" s="84">
        <v>1035000</v>
      </c>
      <c r="G59" s="32">
        <v>76.239999999999995</v>
      </c>
      <c r="H59" s="32" t="s">
        <v>324</v>
      </c>
    </row>
    <row r="60" spans="1:28" customFormat="1" ht="15" customHeight="1">
      <c r="A60" s="83">
        <v>45518</v>
      </c>
      <c r="B60" s="32">
        <v>517467</v>
      </c>
      <c r="C60" s="31" t="s">
        <v>1047</v>
      </c>
      <c r="D60" s="31" t="s">
        <v>1051</v>
      </c>
      <c r="E60" s="31" t="s">
        <v>528</v>
      </c>
      <c r="F60" s="84">
        <v>1000000</v>
      </c>
      <c r="G60" s="32">
        <v>76.239999999999995</v>
      </c>
      <c r="H60" s="32" t="s">
        <v>324</v>
      </c>
    </row>
    <row r="61" spans="1:28" customFormat="1" ht="15" customHeight="1">
      <c r="A61" s="83">
        <v>45518</v>
      </c>
      <c r="B61" s="32">
        <v>517467</v>
      </c>
      <c r="C61" s="31" t="s">
        <v>1047</v>
      </c>
      <c r="D61" s="31" t="s">
        <v>1052</v>
      </c>
      <c r="E61" s="31" t="s">
        <v>528</v>
      </c>
      <c r="F61" s="84">
        <v>1000000</v>
      </c>
      <c r="G61" s="32">
        <v>76.239999999999995</v>
      </c>
      <c r="H61" s="32" t="s">
        <v>324</v>
      </c>
    </row>
    <row r="62" spans="1:28" customFormat="1" ht="15" customHeight="1">
      <c r="A62" s="83">
        <v>45518</v>
      </c>
      <c r="B62" s="32">
        <v>540730</v>
      </c>
      <c r="C62" s="31" t="s">
        <v>961</v>
      </c>
      <c r="D62" s="31" t="s">
        <v>881</v>
      </c>
      <c r="E62" s="31" t="s">
        <v>529</v>
      </c>
      <c r="F62" s="84">
        <v>190000</v>
      </c>
      <c r="G62" s="32">
        <v>49.08</v>
      </c>
      <c r="H62" s="32" t="s">
        <v>324</v>
      </c>
    </row>
    <row r="63" spans="1:28" customFormat="1" ht="15" customHeight="1">
      <c r="A63" s="83">
        <v>45518</v>
      </c>
      <c r="B63" s="32">
        <v>540730</v>
      </c>
      <c r="C63" s="31" t="s">
        <v>961</v>
      </c>
      <c r="D63" s="31" t="s">
        <v>1053</v>
      </c>
      <c r="E63" s="31" t="s">
        <v>529</v>
      </c>
      <c r="F63" s="84">
        <v>209184</v>
      </c>
      <c r="G63" s="32">
        <v>49.28</v>
      </c>
      <c r="H63" s="32" t="s">
        <v>324</v>
      </c>
    </row>
    <row r="64" spans="1:28" customFormat="1" ht="15" customHeight="1">
      <c r="A64" s="83">
        <v>45518</v>
      </c>
      <c r="B64" s="32">
        <v>506734</v>
      </c>
      <c r="C64" s="31" t="s">
        <v>1054</v>
      </c>
      <c r="D64" s="31" t="s">
        <v>1055</v>
      </c>
      <c r="E64" s="31" t="s">
        <v>528</v>
      </c>
      <c r="F64" s="84">
        <v>45482</v>
      </c>
      <c r="G64" s="32">
        <v>188</v>
      </c>
      <c r="H64" s="32" t="s">
        <v>324</v>
      </c>
    </row>
    <row r="65" spans="1:8" customFormat="1" ht="15" customHeight="1">
      <c r="A65" s="83">
        <v>45518</v>
      </c>
      <c r="B65" s="32">
        <v>506734</v>
      </c>
      <c r="C65" s="31" t="s">
        <v>1054</v>
      </c>
      <c r="D65" s="31" t="s">
        <v>1056</v>
      </c>
      <c r="E65" s="31" t="s">
        <v>529</v>
      </c>
      <c r="F65" s="84">
        <v>45482</v>
      </c>
      <c r="G65" s="32">
        <v>188</v>
      </c>
      <c r="H65" s="32" t="s">
        <v>324</v>
      </c>
    </row>
    <row r="66" spans="1:8" customFormat="1" ht="15" customHeight="1">
      <c r="A66" s="83">
        <v>45518</v>
      </c>
      <c r="B66" s="32">
        <v>540386</v>
      </c>
      <c r="C66" s="31" t="s">
        <v>1057</v>
      </c>
      <c r="D66" s="31" t="s">
        <v>1058</v>
      </c>
      <c r="E66" s="31" t="s">
        <v>529</v>
      </c>
      <c r="F66" s="84">
        <v>658000</v>
      </c>
      <c r="G66" s="32">
        <v>0.52</v>
      </c>
      <c r="H66" s="32" t="s">
        <v>324</v>
      </c>
    </row>
    <row r="67" spans="1:8" customFormat="1" ht="15" customHeight="1">
      <c r="A67" s="83">
        <v>45518</v>
      </c>
      <c r="B67" s="32">
        <v>531395</v>
      </c>
      <c r="C67" s="31" t="s">
        <v>964</v>
      </c>
      <c r="D67" s="31" t="s">
        <v>965</v>
      </c>
      <c r="E67" s="31" t="s">
        <v>529</v>
      </c>
      <c r="F67" s="84">
        <v>24900</v>
      </c>
      <c r="G67" s="32">
        <v>61</v>
      </c>
      <c r="H67" s="32" t="s">
        <v>324</v>
      </c>
    </row>
    <row r="68" spans="1:8" customFormat="1" ht="15" customHeight="1">
      <c r="A68" s="83">
        <v>45518</v>
      </c>
      <c r="B68" s="32">
        <v>536659</v>
      </c>
      <c r="C68" s="31" t="s">
        <v>927</v>
      </c>
      <c r="D68" s="31" t="s">
        <v>966</v>
      </c>
      <c r="E68" s="31" t="s">
        <v>529</v>
      </c>
      <c r="F68" s="84">
        <v>354000</v>
      </c>
      <c r="G68" s="32">
        <v>16.95</v>
      </c>
      <c r="H68" s="32" t="s">
        <v>324</v>
      </c>
    </row>
    <row r="69" spans="1:8" customFormat="1" ht="15" customHeight="1">
      <c r="A69" s="83">
        <v>45518</v>
      </c>
      <c r="B69" s="32">
        <v>536659</v>
      </c>
      <c r="C69" s="31" t="s">
        <v>927</v>
      </c>
      <c r="D69" s="31" t="s">
        <v>1059</v>
      </c>
      <c r="E69" s="31" t="s">
        <v>529</v>
      </c>
      <c r="F69" s="84">
        <v>242113</v>
      </c>
      <c r="G69" s="32">
        <v>16.84</v>
      </c>
      <c r="H69" s="32" t="s">
        <v>324</v>
      </c>
    </row>
    <row r="70" spans="1:8" customFormat="1" ht="15" customHeight="1">
      <c r="A70" s="83">
        <v>45518</v>
      </c>
      <c r="B70" s="32">
        <v>536659</v>
      </c>
      <c r="C70" s="31" t="s">
        <v>927</v>
      </c>
      <c r="D70" s="31" t="s">
        <v>1060</v>
      </c>
      <c r="E70" s="31" t="s">
        <v>528</v>
      </c>
      <c r="F70" s="84">
        <v>200000</v>
      </c>
      <c r="G70" s="32">
        <v>16.95</v>
      </c>
      <c r="H70" s="32" t="s">
        <v>324</v>
      </c>
    </row>
    <row r="71" spans="1:8" customFormat="1" ht="15" customHeight="1">
      <c r="A71" s="83">
        <v>45518</v>
      </c>
      <c r="B71" s="32">
        <v>536659</v>
      </c>
      <c r="C71" s="31" t="s">
        <v>927</v>
      </c>
      <c r="D71" s="31" t="s">
        <v>967</v>
      </c>
      <c r="E71" s="31" t="s">
        <v>529</v>
      </c>
      <c r="F71" s="84">
        <v>310000</v>
      </c>
      <c r="G71" s="32">
        <v>16.95</v>
      </c>
      <c r="H71" s="32" t="s">
        <v>324</v>
      </c>
    </row>
    <row r="72" spans="1:8" customFormat="1" ht="15" customHeight="1">
      <c r="A72" s="83">
        <v>45518</v>
      </c>
      <c r="B72" s="32">
        <v>541601</v>
      </c>
      <c r="C72" s="31" t="s">
        <v>1061</v>
      </c>
      <c r="D72" s="31" t="s">
        <v>1062</v>
      </c>
      <c r="E72" s="31" t="s">
        <v>528</v>
      </c>
      <c r="F72" s="84">
        <v>4670139</v>
      </c>
      <c r="G72" s="32">
        <v>3.9</v>
      </c>
      <c r="H72" s="32" t="s">
        <v>324</v>
      </c>
    </row>
    <row r="73" spans="1:8" customFormat="1" ht="15" customHeight="1">
      <c r="A73" s="83">
        <v>45518</v>
      </c>
      <c r="B73" s="32">
        <v>541601</v>
      </c>
      <c r="C73" s="31" t="s">
        <v>1061</v>
      </c>
      <c r="D73" s="31" t="s">
        <v>1062</v>
      </c>
      <c r="E73" s="31" t="s">
        <v>529</v>
      </c>
      <c r="F73" s="84">
        <v>48301</v>
      </c>
      <c r="G73" s="32">
        <v>3.9</v>
      </c>
      <c r="H73" s="32" t="s">
        <v>324</v>
      </c>
    </row>
    <row r="74" spans="1:8" customFormat="1" ht="15" customHeight="1">
      <c r="A74" s="83">
        <v>45518</v>
      </c>
      <c r="B74" s="32">
        <v>539760</v>
      </c>
      <c r="C74" s="31" t="s">
        <v>951</v>
      </c>
      <c r="D74" s="31" t="s">
        <v>968</v>
      </c>
      <c r="E74" s="31" t="s">
        <v>529</v>
      </c>
      <c r="F74" s="84">
        <v>202921</v>
      </c>
      <c r="G74" s="32">
        <v>138.29</v>
      </c>
      <c r="H74" s="32" t="s">
        <v>324</v>
      </c>
    </row>
    <row r="75" spans="1:8" customFormat="1" ht="15" customHeight="1">
      <c r="A75" s="83">
        <v>45518</v>
      </c>
      <c r="B75" s="32">
        <v>539760</v>
      </c>
      <c r="C75" s="31" t="s">
        <v>951</v>
      </c>
      <c r="D75" s="31" t="s">
        <v>1063</v>
      </c>
      <c r="E75" s="31" t="s">
        <v>528</v>
      </c>
      <c r="F75" s="84">
        <v>100000</v>
      </c>
      <c r="G75" s="32">
        <v>138</v>
      </c>
      <c r="H75" s="32" t="s">
        <v>324</v>
      </c>
    </row>
    <row r="76" spans="1:8" customFormat="1" ht="15" customHeight="1">
      <c r="A76" s="83">
        <v>45518</v>
      </c>
      <c r="B76" s="32">
        <v>539921</v>
      </c>
      <c r="C76" s="31" t="s">
        <v>1064</v>
      </c>
      <c r="D76" s="31" t="s">
        <v>1065</v>
      </c>
      <c r="E76" s="31" t="s">
        <v>529</v>
      </c>
      <c r="F76" s="84">
        <v>1000000</v>
      </c>
      <c r="G76" s="32">
        <v>127.4</v>
      </c>
      <c r="H76" s="32" t="s">
        <v>324</v>
      </c>
    </row>
    <row r="77" spans="1:8" customFormat="1" ht="15" customHeight="1">
      <c r="A77" s="83">
        <v>45518</v>
      </c>
      <c r="B77" s="32">
        <v>539921</v>
      </c>
      <c r="C77" s="31" t="s">
        <v>1064</v>
      </c>
      <c r="D77" s="31" t="s">
        <v>1066</v>
      </c>
      <c r="E77" s="31" t="s">
        <v>528</v>
      </c>
      <c r="F77" s="84">
        <v>1000000</v>
      </c>
      <c r="G77" s="32">
        <v>127.4</v>
      </c>
      <c r="H77" s="32" t="s">
        <v>324</v>
      </c>
    </row>
    <row r="78" spans="1:8" customFormat="1" ht="15" customHeight="1">
      <c r="A78" s="83">
        <v>45518</v>
      </c>
      <c r="B78" s="32">
        <v>531944</v>
      </c>
      <c r="C78" s="31" t="s">
        <v>970</v>
      </c>
      <c r="D78" s="31" t="s">
        <v>971</v>
      </c>
      <c r="E78" s="31" t="s">
        <v>529</v>
      </c>
      <c r="F78" s="84">
        <v>20000</v>
      </c>
      <c r="G78" s="32">
        <v>25.83</v>
      </c>
      <c r="H78" s="32" t="s">
        <v>324</v>
      </c>
    </row>
    <row r="79" spans="1:8" customFormat="1" ht="15" customHeight="1">
      <c r="A79" s="83">
        <v>45518</v>
      </c>
      <c r="B79" s="32">
        <v>540259</v>
      </c>
      <c r="C79" s="31" t="s">
        <v>972</v>
      </c>
      <c r="D79" s="31" t="s">
        <v>973</v>
      </c>
      <c r="E79" s="31" t="s">
        <v>529</v>
      </c>
      <c r="F79" s="84">
        <v>14500</v>
      </c>
      <c r="G79" s="32">
        <v>9.16</v>
      </c>
      <c r="H79" s="32" t="s">
        <v>324</v>
      </c>
    </row>
    <row r="80" spans="1:8" customFormat="1" ht="15" customHeight="1">
      <c r="A80" s="83">
        <v>45518</v>
      </c>
      <c r="B80" s="32">
        <v>540259</v>
      </c>
      <c r="C80" s="31" t="s">
        <v>972</v>
      </c>
      <c r="D80" s="31" t="s">
        <v>1067</v>
      </c>
      <c r="E80" s="31" t="s">
        <v>529</v>
      </c>
      <c r="F80" s="84">
        <v>79473</v>
      </c>
      <c r="G80" s="32">
        <v>9.16</v>
      </c>
      <c r="H80" s="32" t="s">
        <v>324</v>
      </c>
    </row>
    <row r="81" spans="1:8" customFormat="1" ht="15" customHeight="1">
      <c r="A81" s="83">
        <v>45518</v>
      </c>
      <c r="B81" s="32">
        <v>540259</v>
      </c>
      <c r="C81" s="31" t="s">
        <v>972</v>
      </c>
      <c r="D81" s="31" t="s">
        <v>973</v>
      </c>
      <c r="E81" s="31" t="s">
        <v>528</v>
      </c>
      <c r="F81" s="84">
        <v>68325</v>
      </c>
      <c r="G81" s="32">
        <v>9.0500000000000007</v>
      </c>
      <c r="H81" s="32" t="s">
        <v>324</v>
      </c>
    </row>
    <row r="82" spans="1:8" customFormat="1" ht="15" customHeight="1">
      <c r="A82" s="83">
        <v>45518</v>
      </c>
      <c r="B82" s="32">
        <v>540072</v>
      </c>
      <c r="C82" s="31" t="s">
        <v>974</v>
      </c>
      <c r="D82" s="31" t="s">
        <v>976</v>
      </c>
      <c r="E82" s="31" t="s">
        <v>528</v>
      </c>
      <c r="F82" s="84">
        <v>80000</v>
      </c>
      <c r="G82" s="32">
        <v>14</v>
      </c>
      <c r="H82" s="32" t="s">
        <v>324</v>
      </c>
    </row>
    <row r="83" spans="1:8" customFormat="1" ht="15" customHeight="1">
      <c r="A83" s="83">
        <v>45518</v>
      </c>
      <c r="B83" s="32">
        <v>540072</v>
      </c>
      <c r="C83" s="31" t="s">
        <v>974</v>
      </c>
      <c r="D83" s="31" t="s">
        <v>975</v>
      </c>
      <c r="E83" s="31" t="s">
        <v>529</v>
      </c>
      <c r="F83" s="84">
        <v>90000</v>
      </c>
      <c r="G83" s="32">
        <v>14</v>
      </c>
      <c r="H83" s="32" t="s">
        <v>324</v>
      </c>
    </row>
    <row r="84" spans="1:8" customFormat="1" ht="15" customHeight="1">
      <c r="A84" s="83">
        <v>45518</v>
      </c>
      <c r="B84" s="32">
        <v>513515</v>
      </c>
      <c r="C84" s="31" t="s">
        <v>1068</v>
      </c>
      <c r="D84" s="31" t="s">
        <v>1021</v>
      </c>
      <c r="E84" s="31" t="s">
        <v>529</v>
      </c>
      <c r="F84" s="84">
        <v>173058</v>
      </c>
      <c r="G84" s="32">
        <v>1.1000000000000001</v>
      </c>
      <c r="H84" s="32" t="s">
        <v>324</v>
      </c>
    </row>
    <row r="85" spans="1:8" customFormat="1" ht="15" customHeight="1">
      <c r="A85" s="83">
        <v>45518</v>
      </c>
      <c r="B85" s="32">
        <v>540914</v>
      </c>
      <c r="C85" s="31" t="s">
        <v>1069</v>
      </c>
      <c r="D85" s="31" t="s">
        <v>1070</v>
      </c>
      <c r="E85" s="31" t="s">
        <v>529</v>
      </c>
      <c r="F85" s="84">
        <v>86000</v>
      </c>
      <c r="G85" s="32">
        <v>8.27</v>
      </c>
      <c r="H85" s="32" t="s">
        <v>324</v>
      </c>
    </row>
    <row r="86" spans="1:8" customFormat="1" ht="15" customHeight="1">
      <c r="A86" s="83">
        <v>45518</v>
      </c>
      <c r="B86" s="32">
        <v>540914</v>
      </c>
      <c r="C86" s="31" t="s">
        <v>1069</v>
      </c>
      <c r="D86" s="31" t="s">
        <v>1071</v>
      </c>
      <c r="E86" s="31" t="s">
        <v>528</v>
      </c>
      <c r="F86" s="84">
        <v>65000</v>
      </c>
      <c r="G86" s="32">
        <v>8.34</v>
      </c>
      <c r="H86" s="32" t="s">
        <v>324</v>
      </c>
    </row>
    <row r="87" spans="1:8" customFormat="1" ht="15" customHeight="1">
      <c r="A87" s="83">
        <v>45518</v>
      </c>
      <c r="B87" s="32">
        <v>540492</v>
      </c>
      <c r="C87" s="31" t="s">
        <v>977</v>
      </c>
      <c r="D87" s="31" t="s">
        <v>978</v>
      </c>
      <c r="E87" s="31" t="s">
        <v>529</v>
      </c>
      <c r="F87" s="84">
        <v>273941</v>
      </c>
      <c r="G87" s="32">
        <v>106.93</v>
      </c>
      <c r="H87" s="32" t="s">
        <v>324</v>
      </c>
    </row>
    <row r="88" spans="1:8" customFormat="1" ht="15" customHeight="1">
      <c r="A88" s="83">
        <v>45518</v>
      </c>
      <c r="B88" s="32">
        <v>540492</v>
      </c>
      <c r="C88" s="31" t="s">
        <v>977</v>
      </c>
      <c r="D88" s="31" t="s">
        <v>881</v>
      </c>
      <c r="E88" s="31" t="s">
        <v>529</v>
      </c>
      <c r="F88" s="84">
        <v>270424</v>
      </c>
      <c r="G88" s="32">
        <v>107</v>
      </c>
      <c r="H88" s="32" t="s">
        <v>324</v>
      </c>
    </row>
    <row r="89" spans="1:8" customFormat="1" ht="15" customHeight="1">
      <c r="A89" s="83">
        <v>45518</v>
      </c>
      <c r="B89" s="32">
        <v>540492</v>
      </c>
      <c r="C89" s="31" t="s">
        <v>977</v>
      </c>
      <c r="D89" s="31" t="s">
        <v>978</v>
      </c>
      <c r="E89" s="31" t="s">
        <v>528</v>
      </c>
      <c r="F89" s="84">
        <v>201640</v>
      </c>
      <c r="G89" s="32">
        <v>105.26</v>
      </c>
      <c r="H89" s="32" t="s">
        <v>324</v>
      </c>
    </row>
    <row r="90" spans="1:8" customFormat="1" ht="15" customHeight="1">
      <c r="A90" s="83">
        <v>45518</v>
      </c>
      <c r="B90" s="32">
        <v>540492</v>
      </c>
      <c r="C90" s="31" t="s">
        <v>977</v>
      </c>
      <c r="D90" s="31" t="s">
        <v>881</v>
      </c>
      <c r="E90" s="31" t="s">
        <v>528</v>
      </c>
      <c r="F90" s="84">
        <v>145424</v>
      </c>
      <c r="G90" s="32">
        <v>104.68</v>
      </c>
      <c r="H90" s="32" t="s">
        <v>324</v>
      </c>
    </row>
    <row r="91" spans="1:8" customFormat="1" ht="15" customHeight="1">
      <c r="A91" s="83">
        <v>45518</v>
      </c>
      <c r="B91" s="32">
        <v>540492</v>
      </c>
      <c r="C91" s="31" t="s">
        <v>977</v>
      </c>
      <c r="D91" s="31" t="s">
        <v>923</v>
      </c>
      <c r="E91" s="31" t="s">
        <v>529</v>
      </c>
      <c r="F91" s="84">
        <v>392622</v>
      </c>
      <c r="G91" s="32">
        <v>106.24</v>
      </c>
      <c r="H91" s="32" t="s">
        <v>324</v>
      </c>
    </row>
    <row r="92" spans="1:8" customFormat="1" ht="15" customHeight="1">
      <c r="A92" s="83">
        <v>45518</v>
      </c>
      <c r="B92" s="32">
        <v>540492</v>
      </c>
      <c r="C92" s="31" t="s">
        <v>977</v>
      </c>
      <c r="D92" s="31" t="s">
        <v>979</v>
      </c>
      <c r="E92" s="31" t="s">
        <v>529</v>
      </c>
      <c r="F92" s="84">
        <v>586338</v>
      </c>
      <c r="G92" s="32">
        <v>106.29</v>
      </c>
      <c r="H92" s="32" t="s">
        <v>324</v>
      </c>
    </row>
    <row r="93" spans="1:8" customFormat="1" ht="15" customHeight="1">
      <c r="A93" s="83">
        <v>45518</v>
      </c>
      <c r="B93" s="32">
        <v>540492</v>
      </c>
      <c r="C93" s="31" t="s">
        <v>977</v>
      </c>
      <c r="D93" s="31" t="s">
        <v>923</v>
      </c>
      <c r="E93" s="31" t="s">
        <v>528</v>
      </c>
      <c r="F93" s="84">
        <v>392622</v>
      </c>
      <c r="G93" s="32">
        <v>107.29</v>
      </c>
      <c r="H93" s="32" t="s">
        <v>324</v>
      </c>
    </row>
    <row r="94" spans="1:8" customFormat="1" ht="15" customHeight="1">
      <c r="A94" s="83">
        <v>45518</v>
      </c>
      <c r="B94" s="32">
        <v>540492</v>
      </c>
      <c r="C94" s="31" t="s">
        <v>977</v>
      </c>
      <c r="D94" s="31" t="s">
        <v>979</v>
      </c>
      <c r="E94" s="31" t="s">
        <v>528</v>
      </c>
      <c r="F94" s="84">
        <v>748875</v>
      </c>
      <c r="G94" s="32">
        <v>108.94</v>
      </c>
      <c r="H94" s="32" t="s">
        <v>324</v>
      </c>
    </row>
    <row r="95" spans="1:8" customFormat="1" ht="15" customHeight="1">
      <c r="A95" s="83">
        <v>45518</v>
      </c>
      <c r="B95" s="32">
        <v>542025</v>
      </c>
      <c r="C95" s="31" t="s">
        <v>1072</v>
      </c>
      <c r="D95" s="31" t="s">
        <v>1073</v>
      </c>
      <c r="E95" s="31" t="s">
        <v>529</v>
      </c>
      <c r="F95" s="84">
        <v>912000</v>
      </c>
      <c r="G95" s="32">
        <v>0.8</v>
      </c>
      <c r="H95" s="32" t="s">
        <v>324</v>
      </c>
    </row>
    <row r="96" spans="1:8" customFormat="1" ht="15" customHeight="1">
      <c r="A96" s="83">
        <v>45518</v>
      </c>
      <c r="B96" s="32">
        <v>543274</v>
      </c>
      <c r="C96" s="31" t="s">
        <v>980</v>
      </c>
      <c r="D96" s="31" t="s">
        <v>1074</v>
      </c>
      <c r="E96" s="31" t="s">
        <v>528</v>
      </c>
      <c r="F96" s="84">
        <v>220500</v>
      </c>
      <c r="G96" s="32">
        <v>3.72</v>
      </c>
      <c r="H96" s="32" t="s">
        <v>324</v>
      </c>
    </row>
    <row r="97" spans="1:8" customFormat="1" ht="15" customHeight="1">
      <c r="A97" s="83">
        <v>45518</v>
      </c>
      <c r="B97" s="32">
        <v>543274</v>
      </c>
      <c r="C97" s="31" t="s">
        <v>980</v>
      </c>
      <c r="D97" s="31" t="s">
        <v>1075</v>
      </c>
      <c r="E97" s="31" t="s">
        <v>529</v>
      </c>
      <c r="F97" s="84">
        <v>586800</v>
      </c>
      <c r="G97" s="32">
        <v>3.74</v>
      </c>
      <c r="H97" s="32" t="s">
        <v>324</v>
      </c>
    </row>
    <row r="98" spans="1:8" customFormat="1" ht="15" customHeight="1">
      <c r="A98" s="83">
        <v>45518</v>
      </c>
      <c r="B98" s="32">
        <v>543799</v>
      </c>
      <c r="C98" s="31" t="s">
        <v>1076</v>
      </c>
      <c r="D98" s="31" t="s">
        <v>1077</v>
      </c>
      <c r="E98" s="31" t="s">
        <v>529</v>
      </c>
      <c r="F98" s="84">
        <v>81000</v>
      </c>
      <c r="G98" s="32">
        <v>78.849999999999994</v>
      </c>
      <c r="H98" s="32" t="s">
        <v>324</v>
      </c>
    </row>
    <row r="99" spans="1:8" customFormat="1" ht="15" customHeight="1">
      <c r="A99" s="83">
        <v>45518</v>
      </c>
      <c r="B99" s="32">
        <v>538496</v>
      </c>
      <c r="C99" s="31" t="s">
        <v>981</v>
      </c>
      <c r="D99" s="31" t="s">
        <v>881</v>
      </c>
      <c r="E99" s="31" t="s">
        <v>529</v>
      </c>
      <c r="F99" s="84">
        <v>156000</v>
      </c>
      <c r="G99" s="32">
        <v>39.270000000000003</v>
      </c>
      <c r="H99" s="32" t="s">
        <v>324</v>
      </c>
    </row>
    <row r="100" spans="1:8" customFormat="1" ht="15" customHeight="1">
      <c r="A100" s="83">
        <v>45518</v>
      </c>
      <c r="B100" s="32">
        <v>522294</v>
      </c>
      <c r="C100" s="31" t="s">
        <v>1078</v>
      </c>
      <c r="D100" s="31" t="s">
        <v>1079</v>
      </c>
      <c r="E100" s="31" t="s">
        <v>529</v>
      </c>
      <c r="F100" s="84">
        <v>39046</v>
      </c>
      <c r="G100" s="32">
        <v>177.58</v>
      </c>
      <c r="H100" s="32" t="s">
        <v>324</v>
      </c>
    </row>
    <row r="101" spans="1:8" customFormat="1" ht="15" customHeight="1">
      <c r="A101" s="83">
        <v>45518</v>
      </c>
      <c r="B101" s="32">
        <v>538607</v>
      </c>
      <c r="C101" s="31" t="s">
        <v>1080</v>
      </c>
      <c r="D101" s="31" t="s">
        <v>1081</v>
      </c>
      <c r="E101" s="31" t="s">
        <v>529</v>
      </c>
      <c r="F101" s="84">
        <v>3033170</v>
      </c>
      <c r="G101" s="32">
        <v>3.21</v>
      </c>
      <c r="H101" s="32" t="s">
        <v>324</v>
      </c>
    </row>
    <row r="102" spans="1:8" customFormat="1" ht="15" customHeight="1">
      <c r="A102" s="83">
        <v>45518</v>
      </c>
      <c r="B102" s="32">
        <v>531846</v>
      </c>
      <c r="C102" s="31" t="s">
        <v>1082</v>
      </c>
      <c r="D102" s="31" t="s">
        <v>881</v>
      </c>
      <c r="E102" s="31" t="s">
        <v>529</v>
      </c>
      <c r="F102" s="84">
        <v>40000</v>
      </c>
      <c r="G102" s="32">
        <v>18.75</v>
      </c>
      <c r="H102" s="32" t="s">
        <v>324</v>
      </c>
    </row>
    <row r="103" spans="1:8" customFormat="1" ht="15" customHeight="1">
      <c r="A103" s="83">
        <v>45518</v>
      </c>
      <c r="B103" s="32">
        <v>531846</v>
      </c>
      <c r="C103" s="31" t="s">
        <v>1082</v>
      </c>
      <c r="D103" s="31" t="s">
        <v>881</v>
      </c>
      <c r="E103" s="31" t="s">
        <v>528</v>
      </c>
      <c r="F103" s="84">
        <v>14491</v>
      </c>
      <c r="G103" s="32">
        <v>18.75</v>
      </c>
      <c r="H103" s="32" t="s">
        <v>324</v>
      </c>
    </row>
    <row r="104" spans="1:8" customFormat="1" ht="15" customHeight="1">
      <c r="A104" s="83">
        <v>45518</v>
      </c>
      <c r="B104" s="32">
        <v>531025</v>
      </c>
      <c r="C104" s="31" t="s">
        <v>1083</v>
      </c>
      <c r="D104" s="31" t="s">
        <v>1084</v>
      </c>
      <c r="E104" s="31" t="s">
        <v>529</v>
      </c>
      <c r="F104" s="84">
        <v>3550000</v>
      </c>
      <c r="G104" s="32">
        <v>0.83</v>
      </c>
      <c r="H104" s="32" t="s">
        <v>324</v>
      </c>
    </row>
    <row r="105" spans="1:8" customFormat="1" ht="15" customHeight="1">
      <c r="A105" s="83">
        <v>45518</v>
      </c>
      <c r="B105" s="32" t="s">
        <v>1007</v>
      </c>
      <c r="C105" s="31" t="s">
        <v>1085</v>
      </c>
      <c r="D105" s="31" t="s">
        <v>1086</v>
      </c>
      <c r="E105" s="31" t="s">
        <v>528</v>
      </c>
      <c r="F105" s="84">
        <v>393587</v>
      </c>
      <c r="G105" s="32">
        <v>38.200000000000003</v>
      </c>
      <c r="H105" s="32" t="s">
        <v>841</v>
      </c>
    </row>
    <row r="106" spans="1:8" customFormat="1" ht="15" customHeight="1">
      <c r="A106" s="83">
        <v>45518</v>
      </c>
      <c r="B106" s="32" t="s">
        <v>1007</v>
      </c>
      <c r="C106" s="31" t="s">
        <v>1085</v>
      </c>
      <c r="D106" s="31" t="s">
        <v>1086</v>
      </c>
      <c r="E106" s="31" t="s">
        <v>528</v>
      </c>
      <c r="F106" s="84">
        <v>220000</v>
      </c>
      <c r="G106" s="32">
        <v>38.28</v>
      </c>
      <c r="H106" s="32" t="s">
        <v>841</v>
      </c>
    </row>
    <row r="107" spans="1:8" customFormat="1" ht="15" customHeight="1">
      <c r="A107" s="83">
        <v>45518</v>
      </c>
      <c r="B107" s="32" t="s">
        <v>983</v>
      </c>
      <c r="C107" s="31" t="s">
        <v>984</v>
      </c>
      <c r="D107" s="31" t="s">
        <v>1087</v>
      </c>
      <c r="E107" s="31" t="s">
        <v>528</v>
      </c>
      <c r="F107" s="84">
        <v>107500</v>
      </c>
      <c r="G107" s="32">
        <v>405</v>
      </c>
      <c r="H107" s="32" t="s">
        <v>841</v>
      </c>
    </row>
    <row r="108" spans="1:8" customFormat="1" ht="15" customHeight="1">
      <c r="A108" s="83">
        <v>45518</v>
      </c>
      <c r="B108" s="32" t="s">
        <v>983</v>
      </c>
      <c r="C108" s="31" t="s">
        <v>984</v>
      </c>
      <c r="D108" s="31" t="s">
        <v>1088</v>
      </c>
      <c r="E108" s="31" t="s">
        <v>528</v>
      </c>
      <c r="F108" s="84">
        <v>96500</v>
      </c>
      <c r="G108" s="32">
        <v>407.68</v>
      </c>
      <c r="H108" s="32" t="s">
        <v>841</v>
      </c>
    </row>
    <row r="109" spans="1:8" customFormat="1" ht="15" customHeight="1">
      <c r="A109" s="83">
        <v>45518</v>
      </c>
      <c r="B109" s="32" t="s">
        <v>983</v>
      </c>
      <c r="C109" s="31" t="s">
        <v>984</v>
      </c>
      <c r="D109" s="31" t="s">
        <v>985</v>
      </c>
      <c r="E109" s="31" t="s">
        <v>528</v>
      </c>
      <c r="F109" s="84">
        <v>117500</v>
      </c>
      <c r="G109" s="32">
        <v>414.8</v>
      </c>
      <c r="H109" s="32" t="s">
        <v>841</v>
      </c>
    </row>
    <row r="110" spans="1:8" customFormat="1" ht="15" customHeight="1">
      <c r="A110" s="83">
        <v>45518</v>
      </c>
      <c r="B110" s="32" t="s">
        <v>983</v>
      </c>
      <c r="C110" s="31" t="s">
        <v>984</v>
      </c>
      <c r="D110" s="31" t="s">
        <v>1089</v>
      </c>
      <c r="E110" s="31" t="s">
        <v>528</v>
      </c>
      <c r="F110" s="84">
        <v>100000</v>
      </c>
      <c r="G110" s="32">
        <v>403.44</v>
      </c>
      <c r="H110" s="32" t="s">
        <v>841</v>
      </c>
    </row>
    <row r="111" spans="1:8" customFormat="1" ht="15" customHeight="1">
      <c r="A111" s="83">
        <v>45518</v>
      </c>
      <c r="B111" s="32" t="s">
        <v>1090</v>
      </c>
      <c r="C111" s="31" t="s">
        <v>1091</v>
      </c>
      <c r="D111" s="31" t="s">
        <v>1092</v>
      </c>
      <c r="E111" s="31" t="s">
        <v>528</v>
      </c>
      <c r="F111" s="84">
        <v>3467750</v>
      </c>
      <c r="G111" s="32">
        <v>340</v>
      </c>
      <c r="H111" s="32" t="s">
        <v>841</v>
      </c>
    </row>
    <row r="112" spans="1:8" customFormat="1" ht="15" customHeight="1">
      <c r="A112" s="83">
        <v>45518</v>
      </c>
      <c r="B112" s="32" t="s">
        <v>1093</v>
      </c>
      <c r="C112" s="31" t="s">
        <v>1094</v>
      </c>
      <c r="D112" s="31" t="s">
        <v>1095</v>
      </c>
      <c r="E112" s="31" t="s">
        <v>528</v>
      </c>
      <c r="F112" s="84">
        <v>1368372</v>
      </c>
      <c r="G112" s="32">
        <v>7.09</v>
      </c>
      <c r="H112" s="32" t="s">
        <v>841</v>
      </c>
    </row>
    <row r="113" spans="1:8" customFormat="1" ht="15" customHeight="1">
      <c r="A113" s="83">
        <v>45518</v>
      </c>
      <c r="B113" s="32" t="s">
        <v>1096</v>
      </c>
      <c r="C113" s="31" t="s">
        <v>1097</v>
      </c>
      <c r="D113" s="31" t="s">
        <v>1098</v>
      </c>
      <c r="E113" s="31" t="s">
        <v>528</v>
      </c>
      <c r="F113" s="84">
        <v>769823</v>
      </c>
      <c r="G113" s="32">
        <v>342.6</v>
      </c>
      <c r="H113" s="32" t="s">
        <v>841</v>
      </c>
    </row>
    <row r="114" spans="1:8" customFormat="1" ht="15" customHeight="1">
      <c r="A114" s="83">
        <v>45518</v>
      </c>
      <c r="B114" s="32" t="s">
        <v>1096</v>
      </c>
      <c r="C114" s="31" t="s">
        <v>1097</v>
      </c>
      <c r="D114" s="31" t="s">
        <v>895</v>
      </c>
      <c r="E114" s="31" t="s">
        <v>528</v>
      </c>
      <c r="F114" s="84">
        <v>578366</v>
      </c>
      <c r="G114" s="32">
        <v>342.19</v>
      </c>
      <c r="H114" s="32" t="s">
        <v>841</v>
      </c>
    </row>
    <row r="115" spans="1:8" customFormat="1" ht="15" customHeight="1">
      <c r="A115" s="83">
        <v>45518</v>
      </c>
      <c r="B115" s="32" t="s">
        <v>1099</v>
      </c>
      <c r="C115" s="31" t="s">
        <v>1100</v>
      </c>
      <c r="D115" s="31" t="s">
        <v>1101</v>
      </c>
      <c r="E115" s="31" t="s">
        <v>528</v>
      </c>
      <c r="F115" s="84">
        <v>16000</v>
      </c>
      <c r="G115" s="32">
        <v>109</v>
      </c>
      <c r="H115" s="32" t="s">
        <v>841</v>
      </c>
    </row>
    <row r="116" spans="1:8" customFormat="1" ht="15" customHeight="1">
      <c r="A116" s="83">
        <v>45518</v>
      </c>
      <c r="B116" s="32" t="s">
        <v>994</v>
      </c>
      <c r="C116" s="31" t="s">
        <v>995</v>
      </c>
      <c r="D116" s="31" t="s">
        <v>895</v>
      </c>
      <c r="E116" s="31" t="s">
        <v>528</v>
      </c>
      <c r="F116" s="84">
        <v>127717</v>
      </c>
      <c r="G116" s="32">
        <v>839.83</v>
      </c>
      <c r="H116" s="32" t="s">
        <v>841</v>
      </c>
    </row>
    <row r="117" spans="1:8" customFormat="1" ht="15" customHeight="1">
      <c r="A117" s="83">
        <v>45518</v>
      </c>
      <c r="B117" s="32" t="s">
        <v>363</v>
      </c>
      <c r="C117" s="31" t="s">
        <v>1102</v>
      </c>
      <c r="D117" s="31" t="s">
        <v>895</v>
      </c>
      <c r="E117" s="31" t="s">
        <v>528</v>
      </c>
      <c r="F117" s="84">
        <v>2446281</v>
      </c>
      <c r="G117" s="32">
        <v>238.76</v>
      </c>
      <c r="H117" s="32" t="s">
        <v>841</v>
      </c>
    </row>
    <row r="118" spans="1:8" customFormat="1" ht="15" customHeight="1">
      <c r="A118" s="83">
        <v>45518</v>
      </c>
      <c r="B118" s="32" t="s">
        <v>363</v>
      </c>
      <c r="C118" s="31" t="s">
        <v>1102</v>
      </c>
      <c r="D118" s="31" t="s">
        <v>937</v>
      </c>
      <c r="E118" s="31" t="s">
        <v>528</v>
      </c>
      <c r="F118" s="84">
        <v>2031878</v>
      </c>
      <c r="G118" s="32">
        <v>241.62</v>
      </c>
      <c r="H118" s="32" t="s">
        <v>841</v>
      </c>
    </row>
    <row r="119" spans="1:8" customFormat="1" ht="15" customHeight="1">
      <c r="A119" s="83">
        <v>45518</v>
      </c>
      <c r="B119" s="32" t="s">
        <v>1103</v>
      </c>
      <c r="C119" s="31" t="s">
        <v>1104</v>
      </c>
      <c r="D119" s="31" t="s">
        <v>979</v>
      </c>
      <c r="E119" s="31" t="s">
        <v>528</v>
      </c>
      <c r="F119" s="84">
        <v>2520607</v>
      </c>
      <c r="G119" s="32">
        <v>1.38</v>
      </c>
      <c r="H119" s="32" t="s">
        <v>841</v>
      </c>
    </row>
    <row r="120" spans="1:8" customFormat="1" ht="15" customHeight="1">
      <c r="A120" s="83">
        <v>45518</v>
      </c>
      <c r="B120" s="32" t="s">
        <v>1103</v>
      </c>
      <c r="C120" s="31" t="s">
        <v>1104</v>
      </c>
      <c r="D120" s="31" t="s">
        <v>1105</v>
      </c>
      <c r="E120" s="31" t="s">
        <v>528</v>
      </c>
      <c r="F120" s="84">
        <v>3000000</v>
      </c>
      <c r="G120" s="32">
        <v>1.4</v>
      </c>
      <c r="H120" s="32" t="s">
        <v>841</v>
      </c>
    </row>
    <row r="121" spans="1:8" customFormat="1" ht="15" customHeight="1">
      <c r="A121" s="83">
        <v>45518</v>
      </c>
      <c r="B121" s="32" t="s">
        <v>1106</v>
      </c>
      <c r="C121" s="31" t="s">
        <v>1107</v>
      </c>
      <c r="D121" s="31" t="s">
        <v>1108</v>
      </c>
      <c r="E121" s="31" t="s">
        <v>528</v>
      </c>
      <c r="F121" s="84">
        <v>27000</v>
      </c>
      <c r="G121" s="32">
        <v>160.35</v>
      </c>
      <c r="H121" s="32" t="s">
        <v>841</v>
      </c>
    </row>
    <row r="122" spans="1:8" customFormat="1" ht="15" customHeight="1">
      <c r="A122" s="83">
        <v>45518</v>
      </c>
      <c r="B122" s="32" t="s">
        <v>1106</v>
      </c>
      <c r="C122" s="31" t="s">
        <v>1107</v>
      </c>
      <c r="D122" s="31" t="s">
        <v>1109</v>
      </c>
      <c r="E122" s="31" t="s">
        <v>528</v>
      </c>
      <c r="F122" s="84">
        <v>33000</v>
      </c>
      <c r="G122" s="32">
        <v>155.91</v>
      </c>
      <c r="H122" s="32" t="s">
        <v>841</v>
      </c>
    </row>
    <row r="123" spans="1:8" customFormat="1" ht="15" customHeight="1">
      <c r="A123" s="83">
        <v>45518</v>
      </c>
      <c r="B123" s="32" t="s">
        <v>1110</v>
      </c>
      <c r="C123" s="31" t="s">
        <v>1111</v>
      </c>
      <c r="D123" s="31" t="s">
        <v>1112</v>
      </c>
      <c r="E123" s="31" t="s">
        <v>528</v>
      </c>
      <c r="F123" s="84">
        <v>80000</v>
      </c>
      <c r="G123" s="32">
        <v>58.57</v>
      </c>
      <c r="H123" s="32" t="s">
        <v>841</v>
      </c>
    </row>
    <row r="124" spans="1:8" customFormat="1" ht="15" customHeight="1">
      <c r="A124" s="83">
        <v>45518</v>
      </c>
      <c r="B124" s="32" t="s">
        <v>1110</v>
      </c>
      <c r="C124" s="31" t="s">
        <v>1111</v>
      </c>
      <c r="D124" s="31" t="s">
        <v>1113</v>
      </c>
      <c r="E124" s="31" t="s">
        <v>528</v>
      </c>
      <c r="F124" s="84">
        <v>100000</v>
      </c>
      <c r="G124" s="32">
        <v>58.5</v>
      </c>
      <c r="H124" s="32" t="s">
        <v>841</v>
      </c>
    </row>
    <row r="125" spans="1:8" customFormat="1" ht="15" customHeight="1">
      <c r="A125" s="83">
        <v>45518</v>
      </c>
      <c r="B125" s="32" t="s">
        <v>1114</v>
      </c>
      <c r="C125" s="31" t="s">
        <v>1115</v>
      </c>
      <c r="D125" s="31" t="s">
        <v>1116</v>
      </c>
      <c r="E125" s="31" t="s">
        <v>528</v>
      </c>
      <c r="F125" s="84">
        <v>4780261</v>
      </c>
      <c r="G125" s="32">
        <v>35.25</v>
      </c>
      <c r="H125" s="32" t="s">
        <v>841</v>
      </c>
    </row>
    <row r="126" spans="1:8" customFormat="1" ht="15" customHeight="1">
      <c r="A126" s="83">
        <v>45518</v>
      </c>
      <c r="B126" s="32" t="s">
        <v>953</v>
      </c>
      <c r="C126" s="31" t="s">
        <v>954</v>
      </c>
      <c r="D126" s="31" t="s">
        <v>1117</v>
      </c>
      <c r="E126" s="31" t="s">
        <v>528</v>
      </c>
      <c r="F126" s="84">
        <v>4000</v>
      </c>
      <c r="G126" s="32">
        <v>38</v>
      </c>
      <c r="H126" s="32" t="s">
        <v>841</v>
      </c>
    </row>
    <row r="127" spans="1:8" customFormat="1" ht="15" customHeight="1">
      <c r="A127" s="83">
        <v>45518</v>
      </c>
      <c r="B127" s="32" t="s">
        <v>986</v>
      </c>
      <c r="C127" s="31" t="s">
        <v>987</v>
      </c>
      <c r="D127" s="31" t="s">
        <v>895</v>
      </c>
      <c r="E127" s="31" t="s">
        <v>528</v>
      </c>
      <c r="F127" s="84">
        <v>712003</v>
      </c>
      <c r="G127" s="32">
        <v>90.68</v>
      </c>
      <c r="H127" s="32" t="s">
        <v>841</v>
      </c>
    </row>
    <row r="128" spans="1:8" customFormat="1" ht="15" customHeight="1">
      <c r="A128" s="83">
        <v>45518</v>
      </c>
      <c r="B128" s="32" t="s">
        <v>1118</v>
      </c>
      <c r="C128" s="31" t="s">
        <v>1119</v>
      </c>
      <c r="D128" s="31" t="s">
        <v>1092</v>
      </c>
      <c r="E128" s="31" t="s">
        <v>528</v>
      </c>
      <c r="F128" s="84">
        <v>725904</v>
      </c>
      <c r="G128" s="32">
        <v>334.1</v>
      </c>
      <c r="H128" s="32" t="s">
        <v>841</v>
      </c>
    </row>
    <row r="129" spans="1:8" customFormat="1" ht="15" customHeight="1">
      <c r="A129" s="83">
        <v>45518</v>
      </c>
      <c r="B129" s="32" t="s">
        <v>989</v>
      </c>
      <c r="C129" s="31" t="s">
        <v>990</v>
      </c>
      <c r="D129" s="31" t="s">
        <v>881</v>
      </c>
      <c r="E129" s="31" t="s">
        <v>528</v>
      </c>
      <c r="F129" s="84">
        <v>333000</v>
      </c>
      <c r="G129" s="32">
        <v>51.09</v>
      </c>
      <c r="H129" s="32" t="s">
        <v>841</v>
      </c>
    </row>
    <row r="130" spans="1:8" customFormat="1" ht="15" customHeight="1">
      <c r="A130" s="83">
        <v>45518</v>
      </c>
      <c r="B130" s="32" t="s">
        <v>989</v>
      </c>
      <c r="C130" s="31" t="s">
        <v>990</v>
      </c>
      <c r="D130" s="31" t="s">
        <v>1120</v>
      </c>
      <c r="E130" s="31" t="s">
        <v>528</v>
      </c>
      <c r="F130" s="84">
        <v>582000</v>
      </c>
      <c r="G130" s="32">
        <v>51.65</v>
      </c>
      <c r="H130" s="32" t="s">
        <v>841</v>
      </c>
    </row>
    <row r="131" spans="1:8" customFormat="1" ht="15" customHeight="1">
      <c r="A131" s="83">
        <v>45518</v>
      </c>
      <c r="B131" s="32" t="s">
        <v>989</v>
      </c>
      <c r="C131" s="31" t="s">
        <v>990</v>
      </c>
      <c r="D131" s="31" t="s">
        <v>979</v>
      </c>
      <c r="E131" s="31" t="s">
        <v>528</v>
      </c>
      <c r="F131" s="84">
        <v>1185000</v>
      </c>
      <c r="G131" s="32">
        <v>51.93</v>
      </c>
      <c r="H131" s="32" t="s">
        <v>841</v>
      </c>
    </row>
    <row r="132" spans="1:8" customFormat="1" ht="15" customHeight="1">
      <c r="A132" s="83">
        <v>45518</v>
      </c>
      <c r="B132" s="32" t="s">
        <v>989</v>
      </c>
      <c r="C132" s="31" t="s">
        <v>990</v>
      </c>
      <c r="D132" s="31" t="s">
        <v>1121</v>
      </c>
      <c r="E132" s="31" t="s">
        <v>528</v>
      </c>
      <c r="F132" s="84">
        <v>90000</v>
      </c>
      <c r="G132" s="32">
        <v>51.81</v>
      </c>
      <c r="H132" s="32" t="s">
        <v>841</v>
      </c>
    </row>
    <row r="133" spans="1:8" customFormat="1" ht="15" customHeight="1">
      <c r="A133" s="83">
        <v>45518</v>
      </c>
      <c r="B133" s="32" t="s">
        <v>991</v>
      </c>
      <c r="C133" s="31" t="s">
        <v>992</v>
      </c>
      <c r="D133" s="31" t="s">
        <v>940</v>
      </c>
      <c r="E133" s="31" t="s">
        <v>528</v>
      </c>
      <c r="F133" s="84">
        <v>38920</v>
      </c>
      <c r="G133" s="32">
        <v>52.5</v>
      </c>
      <c r="H133" s="32" t="s">
        <v>841</v>
      </c>
    </row>
    <row r="134" spans="1:8" customFormat="1" ht="15" customHeight="1">
      <c r="A134" s="83">
        <v>45518</v>
      </c>
      <c r="B134" s="32" t="s">
        <v>1122</v>
      </c>
      <c r="C134" s="31" t="s">
        <v>1123</v>
      </c>
      <c r="D134" s="31" t="s">
        <v>928</v>
      </c>
      <c r="E134" s="31" t="s">
        <v>528</v>
      </c>
      <c r="F134" s="84">
        <v>250000</v>
      </c>
      <c r="G134" s="32">
        <v>106.4</v>
      </c>
      <c r="H134" s="32" t="s">
        <v>841</v>
      </c>
    </row>
    <row r="135" spans="1:8" customFormat="1" ht="15" customHeight="1">
      <c r="A135" s="83">
        <v>45518</v>
      </c>
      <c r="B135" s="32" t="s">
        <v>1122</v>
      </c>
      <c r="C135" s="31" t="s">
        <v>1123</v>
      </c>
      <c r="D135" s="31" t="s">
        <v>1124</v>
      </c>
      <c r="E135" s="31" t="s">
        <v>528</v>
      </c>
      <c r="F135" s="84">
        <v>148000</v>
      </c>
      <c r="G135" s="32">
        <v>104.26</v>
      </c>
      <c r="H135" s="32" t="s">
        <v>841</v>
      </c>
    </row>
    <row r="136" spans="1:8" customFormat="1" ht="15" customHeight="1">
      <c r="A136" s="83">
        <v>45518</v>
      </c>
      <c r="B136" s="32" t="s">
        <v>1125</v>
      </c>
      <c r="C136" s="31" t="s">
        <v>1126</v>
      </c>
      <c r="D136" s="31" t="s">
        <v>882</v>
      </c>
      <c r="E136" s="31" t="s">
        <v>528</v>
      </c>
      <c r="F136" s="84">
        <v>1536793</v>
      </c>
      <c r="G136" s="32">
        <v>59.33</v>
      </c>
      <c r="H136" s="32" t="s">
        <v>841</v>
      </c>
    </row>
    <row r="137" spans="1:8" customFormat="1" ht="15" customHeight="1">
      <c r="A137" s="83">
        <v>45518</v>
      </c>
      <c r="B137" s="32" t="s">
        <v>1127</v>
      </c>
      <c r="C137" s="31" t="s">
        <v>1128</v>
      </c>
      <c r="D137" s="31" t="s">
        <v>1066</v>
      </c>
      <c r="E137" s="31" t="s">
        <v>528</v>
      </c>
      <c r="F137" s="84">
        <v>228186</v>
      </c>
      <c r="G137" s="32">
        <v>97.87</v>
      </c>
      <c r="H137" s="32" t="s">
        <v>841</v>
      </c>
    </row>
    <row r="138" spans="1:8" customFormat="1" ht="15" customHeight="1">
      <c r="A138" s="83">
        <v>45518</v>
      </c>
      <c r="B138" s="32" t="s">
        <v>1129</v>
      </c>
      <c r="C138" s="31" t="s">
        <v>1130</v>
      </c>
      <c r="D138" s="31" t="s">
        <v>1131</v>
      </c>
      <c r="E138" s="31" t="s">
        <v>528</v>
      </c>
      <c r="F138" s="84">
        <v>29046</v>
      </c>
      <c r="G138" s="32">
        <v>159.35</v>
      </c>
      <c r="H138" s="32" t="s">
        <v>841</v>
      </c>
    </row>
    <row r="139" spans="1:8" customFormat="1" ht="15" customHeight="1">
      <c r="A139" s="83">
        <v>45518</v>
      </c>
      <c r="B139" s="32" t="s">
        <v>1129</v>
      </c>
      <c r="C139" s="31" t="s">
        <v>1130</v>
      </c>
      <c r="D139" s="31" t="s">
        <v>1132</v>
      </c>
      <c r="E139" s="31" t="s">
        <v>528</v>
      </c>
      <c r="F139" s="84">
        <v>19364</v>
      </c>
      <c r="G139" s="32">
        <v>160.22999999999999</v>
      </c>
      <c r="H139" s="32" t="s">
        <v>841</v>
      </c>
    </row>
    <row r="140" spans="1:8" customFormat="1" ht="15" customHeight="1">
      <c r="A140" s="83">
        <v>45518</v>
      </c>
      <c r="B140" s="32" t="s">
        <v>1129</v>
      </c>
      <c r="C140" s="31" t="s">
        <v>1130</v>
      </c>
      <c r="D140" s="31" t="s">
        <v>1133</v>
      </c>
      <c r="E140" s="31" t="s">
        <v>528</v>
      </c>
      <c r="F140" s="84">
        <v>11948</v>
      </c>
      <c r="G140" s="32">
        <v>147.27000000000001</v>
      </c>
      <c r="H140" s="32" t="s">
        <v>841</v>
      </c>
    </row>
    <row r="141" spans="1:8" customFormat="1" ht="15" customHeight="1">
      <c r="A141" s="83">
        <v>45518</v>
      </c>
      <c r="B141" s="32" t="s">
        <v>1129</v>
      </c>
      <c r="C141" s="31" t="s">
        <v>1130</v>
      </c>
      <c r="D141" s="31" t="s">
        <v>1134</v>
      </c>
      <c r="E141" s="31" t="s">
        <v>528</v>
      </c>
      <c r="F141" s="84">
        <v>10300</v>
      </c>
      <c r="G141" s="32">
        <v>145</v>
      </c>
      <c r="H141" s="32" t="s">
        <v>841</v>
      </c>
    </row>
    <row r="142" spans="1:8" customFormat="1" ht="15" customHeight="1">
      <c r="A142" s="83">
        <v>45518</v>
      </c>
      <c r="B142" s="32" t="s">
        <v>1135</v>
      </c>
      <c r="C142" s="31" t="s">
        <v>1136</v>
      </c>
      <c r="D142" s="31" t="s">
        <v>1137</v>
      </c>
      <c r="E142" s="31" t="s">
        <v>528</v>
      </c>
      <c r="F142" s="84">
        <v>3003</v>
      </c>
      <c r="G142" s="32">
        <v>137.85</v>
      </c>
      <c r="H142" s="32" t="s">
        <v>841</v>
      </c>
    </row>
    <row r="143" spans="1:8" customFormat="1" ht="15" customHeight="1">
      <c r="A143" s="83">
        <v>45518</v>
      </c>
      <c r="B143" s="32" t="s">
        <v>1135</v>
      </c>
      <c r="C143" s="31" t="s">
        <v>1136</v>
      </c>
      <c r="D143" s="31" t="s">
        <v>1138</v>
      </c>
      <c r="E143" s="31" t="s">
        <v>528</v>
      </c>
      <c r="F143" s="84">
        <v>11450476</v>
      </c>
      <c r="G143" s="32">
        <v>138.41999999999999</v>
      </c>
      <c r="H143" s="32" t="s">
        <v>841</v>
      </c>
    </row>
    <row r="144" spans="1:8" customFormat="1" ht="15" customHeight="1">
      <c r="A144" s="83">
        <v>45518</v>
      </c>
      <c r="B144" s="32" t="s">
        <v>1139</v>
      </c>
      <c r="C144" s="31" t="s">
        <v>1140</v>
      </c>
      <c r="D144" s="31" t="s">
        <v>895</v>
      </c>
      <c r="E144" s="31" t="s">
        <v>528</v>
      </c>
      <c r="F144" s="84">
        <v>447976</v>
      </c>
      <c r="G144" s="32">
        <v>165.4</v>
      </c>
      <c r="H144" s="32" t="s">
        <v>841</v>
      </c>
    </row>
    <row r="145" spans="1:8" customFormat="1" ht="15" customHeight="1">
      <c r="A145" s="83">
        <v>45518</v>
      </c>
      <c r="B145" s="32" t="s">
        <v>1141</v>
      </c>
      <c r="C145" s="31" t="s">
        <v>1142</v>
      </c>
      <c r="D145" s="31" t="s">
        <v>895</v>
      </c>
      <c r="E145" s="31" t="s">
        <v>528</v>
      </c>
      <c r="F145" s="84">
        <v>202465</v>
      </c>
      <c r="G145" s="32">
        <v>861.98</v>
      </c>
      <c r="H145" s="32" t="s">
        <v>841</v>
      </c>
    </row>
    <row r="146" spans="1:8" customFormat="1" ht="15" customHeight="1">
      <c r="A146" s="83">
        <v>45518</v>
      </c>
      <c r="B146" s="32" t="s">
        <v>1143</v>
      </c>
      <c r="C146" s="31" t="s">
        <v>1144</v>
      </c>
      <c r="D146" s="31" t="s">
        <v>895</v>
      </c>
      <c r="E146" s="31" t="s">
        <v>528</v>
      </c>
      <c r="F146" s="84">
        <v>165071</v>
      </c>
      <c r="G146" s="32">
        <v>538.84</v>
      </c>
      <c r="H146" s="32" t="s">
        <v>841</v>
      </c>
    </row>
    <row r="147" spans="1:8" customFormat="1" ht="15" customHeight="1">
      <c r="A147" s="83">
        <v>45518</v>
      </c>
      <c r="B147" s="32" t="s">
        <v>1145</v>
      </c>
      <c r="C147" s="31" t="s">
        <v>1146</v>
      </c>
      <c r="D147" s="31" t="s">
        <v>1147</v>
      </c>
      <c r="E147" s="31" t="s">
        <v>528</v>
      </c>
      <c r="F147" s="84">
        <v>66000</v>
      </c>
      <c r="G147" s="32">
        <v>124.18</v>
      </c>
      <c r="H147" s="32" t="s">
        <v>841</v>
      </c>
    </row>
    <row r="148" spans="1:8" customFormat="1" ht="15" customHeight="1">
      <c r="A148" s="83">
        <v>45518</v>
      </c>
      <c r="B148" s="32" t="s">
        <v>938</v>
      </c>
      <c r="C148" s="31" t="s">
        <v>939</v>
      </c>
      <c r="D148" s="31" t="s">
        <v>882</v>
      </c>
      <c r="E148" s="31" t="s">
        <v>528</v>
      </c>
      <c r="F148" s="84">
        <v>1581925</v>
      </c>
      <c r="G148" s="32">
        <v>9.11</v>
      </c>
      <c r="H148" s="32" t="s">
        <v>841</v>
      </c>
    </row>
    <row r="149" spans="1:8" customFormat="1" ht="15" customHeight="1">
      <c r="A149" s="83">
        <v>45518</v>
      </c>
      <c r="B149" s="32" t="s">
        <v>924</v>
      </c>
      <c r="C149" s="31" t="s">
        <v>925</v>
      </c>
      <c r="D149" s="31" t="s">
        <v>926</v>
      </c>
      <c r="E149" s="31" t="s">
        <v>528</v>
      </c>
      <c r="F149" s="84">
        <v>17600</v>
      </c>
      <c r="G149" s="32">
        <v>256.41000000000003</v>
      </c>
      <c r="H149" s="32" t="s">
        <v>841</v>
      </c>
    </row>
    <row r="150" spans="1:8" customFormat="1" ht="15" customHeight="1">
      <c r="A150" s="83">
        <v>45518</v>
      </c>
      <c r="B150" s="32" t="s">
        <v>888</v>
      </c>
      <c r="C150" s="31" t="s">
        <v>1148</v>
      </c>
      <c r="D150" s="31" t="s">
        <v>895</v>
      </c>
      <c r="E150" s="31" t="s">
        <v>528</v>
      </c>
      <c r="F150" s="84">
        <v>1375829</v>
      </c>
      <c r="G150" s="32">
        <v>373.69</v>
      </c>
      <c r="H150" s="32" t="s">
        <v>841</v>
      </c>
    </row>
    <row r="151" spans="1:8" customFormat="1" ht="15" customHeight="1">
      <c r="A151" s="83">
        <v>45518</v>
      </c>
      <c r="B151" s="32" t="s">
        <v>1149</v>
      </c>
      <c r="C151" s="31" t="s">
        <v>1150</v>
      </c>
      <c r="D151" s="31" t="s">
        <v>882</v>
      </c>
      <c r="E151" s="31" t="s">
        <v>528</v>
      </c>
      <c r="F151" s="84">
        <v>573314</v>
      </c>
      <c r="G151" s="32">
        <v>45.2</v>
      </c>
      <c r="H151" s="32" t="s">
        <v>841</v>
      </c>
    </row>
    <row r="152" spans="1:8" customFormat="1" ht="15" customHeight="1">
      <c r="A152" s="83">
        <v>45518</v>
      </c>
      <c r="B152" s="32" t="s">
        <v>1149</v>
      </c>
      <c r="C152" s="31" t="s">
        <v>1150</v>
      </c>
      <c r="D152" s="31" t="s">
        <v>1062</v>
      </c>
      <c r="E152" s="31" t="s">
        <v>528</v>
      </c>
      <c r="F152" s="84">
        <v>598563</v>
      </c>
      <c r="G152" s="32">
        <v>44.53</v>
      </c>
      <c r="H152" s="32" t="s">
        <v>841</v>
      </c>
    </row>
    <row r="153" spans="1:8" customFormat="1" ht="15" customHeight="1">
      <c r="A153" s="83">
        <v>45518</v>
      </c>
      <c r="B153" s="32" t="s">
        <v>982</v>
      </c>
      <c r="C153" s="31" t="s">
        <v>993</v>
      </c>
      <c r="D153" s="31" t="s">
        <v>895</v>
      </c>
      <c r="E153" s="31" t="s">
        <v>528</v>
      </c>
      <c r="F153" s="84">
        <v>606026</v>
      </c>
      <c r="G153" s="32">
        <v>204.75</v>
      </c>
      <c r="H153" s="32" t="s">
        <v>841</v>
      </c>
    </row>
    <row r="154" spans="1:8" customFormat="1" ht="15" customHeight="1">
      <c r="A154" s="83">
        <v>45518</v>
      </c>
      <c r="B154" s="32" t="s">
        <v>1151</v>
      </c>
      <c r="C154" s="31" t="s">
        <v>1152</v>
      </c>
      <c r="D154" s="31" t="s">
        <v>952</v>
      </c>
      <c r="E154" s="31" t="s">
        <v>528</v>
      </c>
      <c r="F154" s="84">
        <v>172892</v>
      </c>
      <c r="G154" s="32">
        <v>215.79</v>
      </c>
      <c r="H154" s="32" t="s">
        <v>841</v>
      </c>
    </row>
    <row r="155" spans="1:8" customFormat="1" ht="15" customHeight="1">
      <c r="A155" s="83">
        <v>45518</v>
      </c>
      <c r="B155" s="32" t="s">
        <v>955</v>
      </c>
      <c r="C155" s="31" t="s">
        <v>956</v>
      </c>
      <c r="D155" s="31" t="s">
        <v>952</v>
      </c>
      <c r="E155" s="31" t="s">
        <v>528</v>
      </c>
      <c r="F155" s="84">
        <v>36800</v>
      </c>
      <c r="G155" s="32">
        <v>550.13</v>
      </c>
      <c r="H155" s="32" t="s">
        <v>841</v>
      </c>
    </row>
    <row r="156" spans="1:8" customFormat="1" ht="15" customHeight="1">
      <c r="A156" s="83">
        <v>45518</v>
      </c>
      <c r="B156" s="32" t="s">
        <v>1153</v>
      </c>
      <c r="C156" s="31" t="s">
        <v>1154</v>
      </c>
      <c r="D156" s="31" t="s">
        <v>1155</v>
      </c>
      <c r="E156" s="31" t="s">
        <v>528</v>
      </c>
      <c r="F156" s="84">
        <v>92612</v>
      </c>
      <c r="G156" s="32">
        <v>164.68</v>
      </c>
      <c r="H156" s="32" t="s">
        <v>841</v>
      </c>
    </row>
    <row r="157" spans="1:8" customFormat="1" ht="15" customHeight="1">
      <c r="A157" s="83">
        <v>45518</v>
      </c>
      <c r="B157" s="32" t="s">
        <v>1156</v>
      </c>
      <c r="C157" s="31" t="s">
        <v>1157</v>
      </c>
      <c r="D157" s="31" t="s">
        <v>895</v>
      </c>
      <c r="E157" s="31" t="s">
        <v>528</v>
      </c>
      <c r="F157" s="84">
        <v>136804</v>
      </c>
      <c r="G157" s="32">
        <v>157.16999999999999</v>
      </c>
      <c r="H157" s="32" t="s">
        <v>841</v>
      </c>
    </row>
    <row r="158" spans="1:8" customFormat="1" ht="15" customHeight="1">
      <c r="A158" s="83">
        <v>45518</v>
      </c>
      <c r="B158" s="32" t="s">
        <v>1156</v>
      </c>
      <c r="C158" s="31" t="s">
        <v>1157</v>
      </c>
      <c r="D158" s="31" t="s">
        <v>1158</v>
      </c>
      <c r="E158" s="31" t="s">
        <v>528</v>
      </c>
      <c r="F158" s="84">
        <v>373575</v>
      </c>
      <c r="G158" s="32">
        <v>157.13</v>
      </c>
      <c r="H158" s="32" t="s">
        <v>841</v>
      </c>
    </row>
    <row r="159" spans="1:8" customFormat="1" ht="15" customHeight="1">
      <c r="A159" s="83">
        <v>45518</v>
      </c>
      <c r="B159" s="32" t="s">
        <v>1156</v>
      </c>
      <c r="C159" s="31" t="s">
        <v>1157</v>
      </c>
      <c r="D159" s="31" t="s">
        <v>937</v>
      </c>
      <c r="E159" s="31" t="s">
        <v>528</v>
      </c>
      <c r="F159" s="84">
        <v>215959</v>
      </c>
      <c r="G159" s="32">
        <v>158.51</v>
      </c>
      <c r="H159" s="32" t="s">
        <v>841</v>
      </c>
    </row>
    <row r="160" spans="1:8" customFormat="1" ht="15" customHeight="1">
      <c r="A160" s="83">
        <v>45518</v>
      </c>
      <c r="B160" s="32" t="s">
        <v>1156</v>
      </c>
      <c r="C160" s="31" t="s">
        <v>1157</v>
      </c>
      <c r="D160" s="31" t="s">
        <v>882</v>
      </c>
      <c r="E160" s="31" t="s">
        <v>528</v>
      </c>
      <c r="F160" s="84">
        <v>101734</v>
      </c>
      <c r="G160" s="32">
        <v>158.9</v>
      </c>
      <c r="H160" s="32" t="s">
        <v>841</v>
      </c>
    </row>
    <row r="161" spans="1:8" customFormat="1" ht="15" customHeight="1">
      <c r="A161" s="83">
        <v>45518</v>
      </c>
      <c r="B161" s="32" t="s">
        <v>1156</v>
      </c>
      <c r="C161" s="31" t="s">
        <v>1157</v>
      </c>
      <c r="D161" s="31" t="s">
        <v>1159</v>
      </c>
      <c r="E161" s="31" t="s">
        <v>528</v>
      </c>
      <c r="F161" s="84">
        <v>331145</v>
      </c>
      <c r="G161" s="32">
        <v>158.38</v>
      </c>
      <c r="H161" s="32" t="s">
        <v>841</v>
      </c>
    </row>
    <row r="162" spans="1:8" customFormat="1" ht="15" customHeight="1">
      <c r="A162" s="83">
        <v>45518</v>
      </c>
      <c r="B162" s="32" t="s">
        <v>1160</v>
      </c>
      <c r="C162" s="31" t="s">
        <v>1161</v>
      </c>
      <c r="D162" s="31" t="s">
        <v>1162</v>
      </c>
      <c r="E162" s="31" t="s">
        <v>528</v>
      </c>
      <c r="F162" s="84">
        <v>78000</v>
      </c>
      <c r="G162" s="32">
        <v>126.93</v>
      </c>
      <c r="H162" s="32" t="s">
        <v>841</v>
      </c>
    </row>
    <row r="163" spans="1:8" customFormat="1" ht="15" customHeight="1">
      <c r="A163" s="83">
        <v>45518</v>
      </c>
      <c r="B163" s="32" t="s">
        <v>1007</v>
      </c>
      <c r="C163" s="31" t="s">
        <v>1085</v>
      </c>
      <c r="D163" s="31" t="s">
        <v>1163</v>
      </c>
      <c r="E163" s="31" t="s">
        <v>529</v>
      </c>
      <c r="F163" s="84">
        <v>244389</v>
      </c>
      <c r="G163" s="32">
        <v>38.270000000000003</v>
      </c>
      <c r="H163" s="32" t="s">
        <v>841</v>
      </c>
    </row>
    <row r="164" spans="1:8" customFormat="1" ht="15" customHeight="1">
      <c r="A164" s="83">
        <v>45518</v>
      </c>
      <c r="B164" s="32" t="s">
        <v>1007</v>
      </c>
      <c r="C164" s="31" t="s">
        <v>1085</v>
      </c>
      <c r="D164" s="31" t="s">
        <v>1008</v>
      </c>
      <c r="E164" s="31" t="s">
        <v>529</v>
      </c>
      <c r="F164" s="84">
        <v>118000</v>
      </c>
      <c r="G164" s="32">
        <v>38.15</v>
      </c>
      <c r="H164" s="32" t="s">
        <v>841</v>
      </c>
    </row>
    <row r="165" spans="1:8" customFormat="1" ht="15" customHeight="1">
      <c r="A165" s="83">
        <v>45518</v>
      </c>
      <c r="B165" s="32" t="s">
        <v>983</v>
      </c>
      <c r="C165" s="31" t="s">
        <v>984</v>
      </c>
      <c r="D165" s="31" t="s">
        <v>985</v>
      </c>
      <c r="E165" s="31" t="s">
        <v>529</v>
      </c>
      <c r="F165" s="84">
        <v>115000</v>
      </c>
      <c r="G165" s="32">
        <v>405.27</v>
      </c>
      <c r="H165" s="32" t="s">
        <v>841</v>
      </c>
    </row>
    <row r="166" spans="1:8" customFormat="1" ht="15" customHeight="1">
      <c r="A166" s="83">
        <v>45518</v>
      </c>
      <c r="B166" s="32" t="s">
        <v>983</v>
      </c>
      <c r="C166" s="31" t="s">
        <v>984</v>
      </c>
      <c r="D166" s="31" t="s">
        <v>1089</v>
      </c>
      <c r="E166" s="31" t="s">
        <v>529</v>
      </c>
      <c r="F166" s="84">
        <v>163500</v>
      </c>
      <c r="G166" s="32">
        <v>407.03</v>
      </c>
      <c r="H166" s="32" t="s">
        <v>841</v>
      </c>
    </row>
    <row r="167" spans="1:8" customFormat="1" ht="15" customHeight="1">
      <c r="A167" s="83">
        <v>45518</v>
      </c>
      <c r="B167" s="32" t="s">
        <v>983</v>
      </c>
      <c r="C167" s="31" t="s">
        <v>984</v>
      </c>
      <c r="D167" s="31" t="s">
        <v>1088</v>
      </c>
      <c r="E167" s="31" t="s">
        <v>529</v>
      </c>
      <c r="F167" s="84">
        <v>96500</v>
      </c>
      <c r="G167" s="32">
        <v>408.39</v>
      </c>
      <c r="H167" s="32" t="s">
        <v>841</v>
      </c>
    </row>
    <row r="168" spans="1:8" customFormat="1" ht="15" customHeight="1">
      <c r="A168" s="83">
        <v>45518</v>
      </c>
      <c r="B168" s="32" t="s">
        <v>1090</v>
      </c>
      <c r="C168" s="31" t="s">
        <v>1091</v>
      </c>
      <c r="D168" s="31" t="s">
        <v>1164</v>
      </c>
      <c r="E168" s="31" t="s">
        <v>529</v>
      </c>
      <c r="F168" s="84">
        <v>3467750</v>
      </c>
      <c r="G168" s="32">
        <v>340</v>
      </c>
      <c r="H168" s="32" t="s">
        <v>841</v>
      </c>
    </row>
    <row r="169" spans="1:8" customFormat="1" ht="15" customHeight="1">
      <c r="A169" s="83">
        <v>45518</v>
      </c>
      <c r="B169" s="32" t="s">
        <v>1093</v>
      </c>
      <c r="C169" s="31" t="s">
        <v>1094</v>
      </c>
      <c r="D169" s="31" t="s">
        <v>1095</v>
      </c>
      <c r="E169" s="31" t="s">
        <v>529</v>
      </c>
      <c r="F169" s="84">
        <v>1168372</v>
      </c>
      <c r="G169" s="32">
        <v>7.2</v>
      </c>
      <c r="H169" s="32" t="s">
        <v>841</v>
      </c>
    </row>
    <row r="170" spans="1:8" customFormat="1" ht="15" customHeight="1">
      <c r="A170" s="83">
        <v>45518</v>
      </c>
      <c r="B170" s="32" t="s">
        <v>1096</v>
      </c>
      <c r="C170" s="31" t="s">
        <v>1097</v>
      </c>
      <c r="D170" s="31" t="s">
        <v>1098</v>
      </c>
      <c r="E170" s="31" t="s">
        <v>529</v>
      </c>
      <c r="F170" s="84">
        <v>735140</v>
      </c>
      <c r="G170" s="32">
        <v>342.86</v>
      </c>
      <c r="H170" s="32" t="s">
        <v>841</v>
      </c>
    </row>
    <row r="171" spans="1:8" customFormat="1" ht="15" customHeight="1">
      <c r="A171" s="83">
        <v>45518</v>
      </c>
      <c r="B171" s="32" t="s">
        <v>1096</v>
      </c>
      <c r="C171" s="31" t="s">
        <v>1097</v>
      </c>
      <c r="D171" s="31" t="s">
        <v>895</v>
      </c>
      <c r="E171" s="31" t="s">
        <v>529</v>
      </c>
      <c r="F171" s="84">
        <v>578366</v>
      </c>
      <c r="G171" s="32">
        <v>341.67</v>
      </c>
      <c r="H171" s="32" t="s">
        <v>841</v>
      </c>
    </row>
    <row r="172" spans="1:8" customFormat="1" ht="15" customHeight="1">
      <c r="A172" s="83">
        <v>45518</v>
      </c>
      <c r="B172" s="32" t="s">
        <v>1165</v>
      </c>
      <c r="C172" s="31" t="s">
        <v>1166</v>
      </c>
      <c r="D172" s="31" t="s">
        <v>1167</v>
      </c>
      <c r="E172" s="31" t="s">
        <v>529</v>
      </c>
      <c r="F172" s="84">
        <v>95000</v>
      </c>
      <c r="G172" s="32">
        <v>99.89</v>
      </c>
      <c r="H172" s="32" t="s">
        <v>841</v>
      </c>
    </row>
    <row r="173" spans="1:8" customFormat="1" ht="15" customHeight="1">
      <c r="A173" s="83">
        <v>45518</v>
      </c>
      <c r="B173" s="32" t="s">
        <v>994</v>
      </c>
      <c r="C173" s="31" t="s">
        <v>995</v>
      </c>
      <c r="D173" s="31" t="s">
        <v>895</v>
      </c>
      <c r="E173" s="31" t="s">
        <v>529</v>
      </c>
      <c r="F173" s="84">
        <v>127717</v>
      </c>
      <c r="G173" s="32">
        <v>841.48</v>
      </c>
      <c r="H173" s="32" t="s">
        <v>841</v>
      </c>
    </row>
    <row r="174" spans="1:8" customFormat="1" ht="15" customHeight="1">
      <c r="A174" s="83">
        <v>45518</v>
      </c>
      <c r="B174" s="32" t="s">
        <v>363</v>
      </c>
      <c r="C174" s="31" t="s">
        <v>1102</v>
      </c>
      <c r="D174" s="31" t="s">
        <v>895</v>
      </c>
      <c r="E174" s="31" t="s">
        <v>529</v>
      </c>
      <c r="F174" s="84">
        <v>2446281</v>
      </c>
      <c r="G174" s="32">
        <v>239.06</v>
      </c>
      <c r="H174" s="32" t="s">
        <v>841</v>
      </c>
    </row>
    <row r="175" spans="1:8" customFormat="1" ht="15" customHeight="1">
      <c r="A175" s="83">
        <v>45518</v>
      </c>
      <c r="B175" s="32" t="s">
        <v>363</v>
      </c>
      <c r="C175" s="31" t="s">
        <v>1102</v>
      </c>
      <c r="D175" s="31" t="s">
        <v>937</v>
      </c>
      <c r="E175" s="31" t="s">
        <v>529</v>
      </c>
      <c r="F175" s="84">
        <v>2036653</v>
      </c>
      <c r="G175" s="32">
        <v>242.73</v>
      </c>
      <c r="H175" s="32" t="s">
        <v>841</v>
      </c>
    </row>
    <row r="176" spans="1:8" customFormat="1" ht="15" customHeight="1">
      <c r="A176" s="83">
        <v>45518</v>
      </c>
      <c r="B176" s="32" t="s">
        <v>1106</v>
      </c>
      <c r="C176" s="31" t="s">
        <v>1107</v>
      </c>
      <c r="D176" s="31" t="s">
        <v>1168</v>
      </c>
      <c r="E176" s="31" t="s">
        <v>529</v>
      </c>
      <c r="F176" s="84">
        <v>33000</v>
      </c>
      <c r="G176" s="32">
        <v>155.91</v>
      </c>
      <c r="H176" s="32" t="s">
        <v>841</v>
      </c>
    </row>
    <row r="177" spans="1:8" customFormat="1" ht="15" customHeight="1">
      <c r="A177" s="83">
        <v>45518</v>
      </c>
      <c r="B177" s="32" t="s">
        <v>1106</v>
      </c>
      <c r="C177" s="31" t="s">
        <v>1107</v>
      </c>
      <c r="D177" s="31" t="s">
        <v>1169</v>
      </c>
      <c r="E177" s="31" t="s">
        <v>529</v>
      </c>
      <c r="F177" s="84">
        <v>27000</v>
      </c>
      <c r="G177" s="32">
        <v>160.35</v>
      </c>
      <c r="H177" s="32" t="s">
        <v>841</v>
      </c>
    </row>
    <row r="178" spans="1:8" customFormat="1" ht="15" customHeight="1">
      <c r="A178" s="83">
        <v>45518</v>
      </c>
      <c r="B178" s="32" t="s">
        <v>1110</v>
      </c>
      <c r="C178" s="31" t="s">
        <v>1111</v>
      </c>
      <c r="D178" s="31" t="s">
        <v>1170</v>
      </c>
      <c r="E178" s="31" t="s">
        <v>529</v>
      </c>
      <c r="F178" s="84">
        <v>200000</v>
      </c>
      <c r="G178" s="32">
        <v>58.5</v>
      </c>
      <c r="H178" s="32" t="s">
        <v>841</v>
      </c>
    </row>
    <row r="179" spans="1:8" customFormat="1" ht="15" customHeight="1">
      <c r="A179" s="83">
        <v>45518</v>
      </c>
      <c r="B179" s="32" t="s">
        <v>1171</v>
      </c>
      <c r="C179" s="31" t="s">
        <v>1172</v>
      </c>
      <c r="D179" s="31" t="s">
        <v>1173</v>
      </c>
      <c r="E179" s="31" t="s">
        <v>529</v>
      </c>
      <c r="F179" s="84">
        <v>130804</v>
      </c>
      <c r="G179" s="32">
        <v>227.14</v>
      </c>
      <c r="H179" s="32" t="s">
        <v>841</v>
      </c>
    </row>
    <row r="180" spans="1:8" customFormat="1" ht="15" customHeight="1">
      <c r="A180" s="83">
        <v>45518</v>
      </c>
      <c r="B180" s="32" t="s">
        <v>996</v>
      </c>
      <c r="C180" s="31" t="s">
        <v>997</v>
      </c>
      <c r="D180" s="31" t="s">
        <v>998</v>
      </c>
      <c r="E180" s="31" t="s">
        <v>529</v>
      </c>
      <c r="F180" s="84">
        <v>1200000</v>
      </c>
      <c r="G180" s="32">
        <v>2.5</v>
      </c>
      <c r="H180" s="32" t="s">
        <v>841</v>
      </c>
    </row>
    <row r="181" spans="1:8" customFormat="1" ht="15" customHeight="1">
      <c r="A181" s="83">
        <v>45518</v>
      </c>
      <c r="B181" s="32" t="s">
        <v>1114</v>
      </c>
      <c r="C181" s="31" t="s">
        <v>1115</v>
      </c>
      <c r="D181" s="31" t="s">
        <v>1116</v>
      </c>
      <c r="E181" s="31" t="s">
        <v>529</v>
      </c>
      <c r="F181" s="84">
        <v>4574292</v>
      </c>
      <c r="G181" s="32">
        <v>35.19</v>
      </c>
      <c r="H181" s="32" t="s">
        <v>841</v>
      </c>
    </row>
    <row r="182" spans="1:8" customFormat="1" ht="15" customHeight="1">
      <c r="A182" s="83">
        <v>45518</v>
      </c>
      <c r="B182" s="32" t="s">
        <v>953</v>
      </c>
      <c r="C182" s="31" t="s">
        <v>954</v>
      </c>
      <c r="D182" s="31" t="s">
        <v>1117</v>
      </c>
      <c r="E182" s="31" t="s">
        <v>529</v>
      </c>
      <c r="F182" s="84">
        <v>48000</v>
      </c>
      <c r="G182" s="32">
        <v>38</v>
      </c>
      <c r="H182" s="32" t="s">
        <v>841</v>
      </c>
    </row>
    <row r="183" spans="1:8" customFormat="1" ht="15" customHeight="1">
      <c r="A183" s="83">
        <v>45518</v>
      </c>
      <c r="B183" s="32" t="s">
        <v>986</v>
      </c>
      <c r="C183" s="31" t="s">
        <v>987</v>
      </c>
      <c r="D183" s="31" t="s">
        <v>895</v>
      </c>
      <c r="E183" s="31" t="s">
        <v>529</v>
      </c>
      <c r="F183" s="84">
        <v>712003</v>
      </c>
      <c r="G183" s="32">
        <v>90.9</v>
      </c>
      <c r="H183" s="32" t="s">
        <v>841</v>
      </c>
    </row>
    <row r="184" spans="1:8" customFormat="1" ht="15" customHeight="1">
      <c r="A184" s="83">
        <v>45518</v>
      </c>
      <c r="B184" s="32" t="s">
        <v>1118</v>
      </c>
      <c r="C184" s="31" t="s">
        <v>1119</v>
      </c>
      <c r="D184" s="31" t="s">
        <v>1164</v>
      </c>
      <c r="E184" s="31" t="s">
        <v>529</v>
      </c>
      <c r="F184" s="84">
        <v>725904</v>
      </c>
      <c r="G184" s="32">
        <v>334.1</v>
      </c>
      <c r="H184" s="32" t="s">
        <v>841</v>
      </c>
    </row>
    <row r="185" spans="1:8" customFormat="1" ht="15" customHeight="1">
      <c r="A185" s="83">
        <v>45518</v>
      </c>
      <c r="B185" s="32" t="s">
        <v>989</v>
      </c>
      <c r="C185" s="31" t="s">
        <v>990</v>
      </c>
      <c r="D185" s="31" t="s">
        <v>1120</v>
      </c>
      <c r="E185" s="31" t="s">
        <v>529</v>
      </c>
      <c r="F185" s="84">
        <v>51000</v>
      </c>
      <c r="G185" s="32">
        <v>51.41</v>
      </c>
      <c r="H185" s="32" t="s">
        <v>841</v>
      </c>
    </row>
    <row r="186" spans="1:8" customFormat="1" ht="15" customHeight="1">
      <c r="A186" s="83">
        <v>45518</v>
      </c>
      <c r="B186" s="32" t="s">
        <v>989</v>
      </c>
      <c r="C186" s="31" t="s">
        <v>990</v>
      </c>
      <c r="D186" s="31" t="s">
        <v>1121</v>
      </c>
      <c r="E186" s="31" t="s">
        <v>529</v>
      </c>
      <c r="F186" s="84">
        <v>3000</v>
      </c>
      <c r="G186" s="32">
        <v>51.55</v>
      </c>
      <c r="H186" s="32" t="s">
        <v>841</v>
      </c>
    </row>
    <row r="187" spans="1:8" customFormat="1" ht="15" customHeight="1">
      <c r="A187" s="83">
        <v>45518</v>
      </c>
      <c r="B187" s="32" t="s">
        <v>989</v>
      </c>
      <c r="C187" s="31" t="s">
        <v>990</v>
      </c>
      <c r="D187" s="31" t="s">
        <v>881</v>
      </c>
      <c r="E187" s="31" t="s">
        <v>529</v>
      </c>
      <c r="F187" s="84">
        <v>30000</v>
      </c>
      <c r="G187" s="32">
        <v>51</v>
      </c>
      <c r="H187" s="32" t="s">
        <v>841</v>
      </c>
    </row>
    <row r="188" spans="1:8" customFormat="1" ht="15" customHeight="1">
      <c r="A188" s="83">
        <v>45518</v>
      </c>
      <c r="B188" s="32" t="s">
        <v>989</v>
      </c>
      <c r="C188" s="31" t="s">
        <v>990</v>
      </c>
      <c r="D188" s="31" t="s">
        <v>1174</v>
      </c>
      <c r="E188" s="31" t="s">
        <v>529</v>
      </c>
      <c r="F188" s="84">
        <v>771000</v>
      </c>
      <c r="G188" s="32">
        <v>51.02</v>
      </c>
      <c r="H188" s="32" t="s">
        <v>841</v>
      </c>
    </row>
    <row r="189" spans="1:8" customFormat="1" ht="15" customHeight="1">
      <c r="A189" s="83">
        <v>45518</v>
      </c>
      <c r="B189" s="32" t="s">
        <v>989</v>
      </c>
      <c r="C189" s="31" t="s">
        <v>990</v>
      </c>
      <c r="D189" s="31" t="s">
        <v>969</v>
      </c>
      <c r="E189" s="31" t="s">
        <v>529</v>
      </c>
      <c r="F189" s="84">
        <v>300000</v>
      </c>
      <c r="G189" s="32">
        <v>51</v>
      </c>
      <c r="H189" s="32" t="s">
        <v>841</v>
      </c>
    </row>
    <row r="190" spans="1:8" customFormat="1" ht="15" customHeight="1">
      <c r="A190" s="83">
        <v>45518</v>
      </c>
      <c r="B190" s="32" t="s">
        <v>989</v>
      </c>
      <c r="C190" s="31" t="s">
        <v>990</v>
      </c>
      <c r="D190" s="31" t="s">
        <v>979</v>
      </c>
      <c r="E190" s="31" t="s">
        <v>529</v>
      </c>
      <c r="F190" s="84">
        <v>1029000</v>
      </c>
      <c r="G190" s="32">
        <v>53.63</v>
      </c>
      <c r="H190" s="32" t="s">
        <v>841</v>
      </c>
    </row>
    <row r="191" spans="1:8" customFormat="1" ht="15" customHeight="1">
      <c r="A191" s="83">
        <v>45518</v>
      </c>
      <c r="B191" s="32" t="s">
        <v>991</v>
      </c>
      <c r="C191" s="31" t="s">
        <v>992</v>
      </c>
      <c r="D191" s="31" t="s">
        <v>940</v>
      </c>
      <c r="E191" s="31" t="s">
        <v>529</v>
      </c>
      <c r="F191" s="84">
        <v>58451</v>
      </c>
      <c r="G191" s="32">
        <v>52.19</v>
      </c>
      <c r="H191" s="32" t="s">
        <v>841</v>
      </c>
    </row>
    <row r="192" spans="1:8" customFormat="1" ht="15" customHeight="1">
      <c r="A192" s="83">
        <v>45518</v>
      </c>
      <c r="B192" s="32" t="s">
        <v>1122</v>
      </c>
      <c r="C192" s="31" t="s">
        <v>1123</v>
      </c>
      <c r="D192" s="31" t="s">
        <v>1124</v>
      </c>
      <c r="E192" s="31" t="s">
        <v>529</v>
      </c>
      <c r="F192" s="84">
        <v>148000</v>
      </c>
      <c r="G192" s="32">
        <v>104.43</v>
      </c>
      <c r="H192" s="32" t="s">
        <v>841</v>
      </c>
    </row>
    <row r="193" spans="1:8" customFormat="1" ht="15" customHeight="1">
      <c r="A193" s="83">
        <v>45518</v>
      </c>
      <c r="B193" s="32" t="s">
        <v>1122</v>
      </c>
      <c r="C193" s="31" t="s">
        <v>1123</v>
      </c>
      <c r="D193" s="31" t="s">
        <v>928</v>
      </c>
      <c r="E193" s="31" t="s">
        <v>529</v>
      </c>
      <c r="F193" s="84">
        <v>134000</v>
      </c>
      <c r="G193" s="32">
        <v>105.4</v>
      </c>
      <c r="H193" s="32" t="s">
        <v>841</v>
      </c>
    </row>
    <row r="194" spans="1:8" customFormat="1" ht="15" customHeight="1">
      <c r="A194" s="83">
        <v>45518</v>
      </c>
      <c r="B194" s="32" t="s">
        <v>1125</v>
      </c>
      <c r="C194" s="31" t="s">
        <v>1126</v>
      </c>
      <c r="D194" s="31" t="s">
        <v>882</v>
      </c>
      <c r="E194" s="31" t="s">
        <v>529</v>
      </c>
      <c r="F194" s="84">
        <v>1997182</v>
      </c>
      <c r="G194" s="32">
        <v>58.38</v>
      </c>
      <c r="H194" s="32" t="s">
        <v>841</v>
      </c>
    </row>
    <row r="195" spans="1:8" customFormat="1" ht="15" customHeight="1">
      <c r="A195" s="300">
        <v>45518</v>
      </c>
      <c r="B195" s="301" t="s">
        <v>1127</v>
      </c>
      <c r="C195" s="196" t="s">
        <v>1128</v>
      </c>
      <c r="D195" s="196" t="s">
        <v>1175</v>
      </c>
      <c r="E195" s="196" t="s">
        <v>529</v>
      </c>
      <c r="F195" s="302">
        <v>228186</v>
      </c>
      <c r="G195" s="301">
        <v>97.87</v>
      </c>
      <c r="H195" s="32" t="s">
        <v>841</v>
      </c>
    </row>
    <row r="196" spans="1:8" ht="15" customHeight="1">
      <c r="A196" s="303">
        <v>45518</v>
      </c>
      <c r="B196" s="220" t="s">
        <v>1129</v>
      </c>
      <c r="C196" s="208" t="s">
        <v>1130</v>
      </c>
      <c r="D196" s="208" t="s">
        <v>1176</v>
      </c>
      <c r="E196" s="208" t="s">
        <v>529</v>
      </c>
      <c r="F196" s="304">
        <v>169950</v>
      </c>
      <c r="G196" s="220">
        <v>146.46</v>
      </c>
      <c r="H196" s="32" t="s">
        <v>841</v>
      </c>
    </row>
    <row r="197" spans="1:8" ht="15" customHeight="1">
      <c r="A197" s="303">
        <v>45518</v>
      </c>
      <c r="B197" s="220" t="s">
        <v>1129</v>
      </c>
      <c r="C197" s="208" t="s">
        <v>1130</v>
      </c>
      <c r="D197" s="208" t="s">
        <v>1133</v>
      </c>
      <c r="E197" s="208" t="s">
        <v>529</v>
      </c>
      <c r="F197" s="304">
        <v>3708</v>
      </c>
      <c r="G197" s="220">
        <v>162.58000000000001</v>
      </c>
      <c r="H197" s="32" t="s">
        <v>841</v>
      </c>
    </row>
    <row r="198" spans="1:8" ht="15" customHeight="1">
      <c r="A198" s="303">
        <v>45518</v>
      </c>
      <c r="B198" s="220" t="s">
        <v>1135</v>
      </c>
      <c r="C198" s="208" t="s">
        <v>1136</v>
      </c>
      <c r="D198" s="208" t="s">
        <v>1137</v>
      </c>
      <c r="E198" s="208" t="s">
        <v>529</v>
      </c>
      <c r="F198" s="304">
        <v>7841479</v>
      </c>
      <c r="G198" s="220">
        <v>138.33000000000001</v>
      </c>
      <c r="H198" s="32" t="s">
        <v>841</v>
      </c>
    </row>
    <row r="199" spans="1:8" ht="15" customHeight="1">
      <c r="A199" s="303">
        <v>45518</v>
      </c>
      <c r="B199" s="220" t="s">
        <v>1139</v>
      </c>
      <c r="C199" s="208" t="s">
        <v>1140</v>
      </c>
      <c r="D199" s="208" t="s">
        <v>895</v>
      </c>
      <c r="E199" s="208" t="s">
        <v>529</v>
      </c>
      <c r="F199" s="304">
        <v>447976</v>
      </c>
      <c r="G199" s="220">
        <v>165.4</v>
      </c>
      <c r="H199" s="32" t="s">
        <v>841</v>
      </c>
    </row>
    <row r="200" spans="1:8" ht="15" customHeight="1">
      <c r="A200" s="303">
        <v>45518</v>
      </c>
      <c r="B200" s="220" t="s">
        <v>1141</v>
      </c>
      <c r="C200" s="208" t="s">
        <v>1142</v>
      </c>
      <c r="D200" s="208" t="s">
        <v>895</v>
      </c>
      <c r="E200" s="208" t="s">
        <v>529</v>
      </c>
      <c r="F200" s="304">
        <v>202465</v>
      </c>
      <c r="G200" s="220">
        <v>864.14</v>
      </c>
      <c r="H200" s="32" t="s">
        <v>841</v>
      </c>
    </row>
    <row r="201" spans="1:8" ht="15" customHeight="1">
      <c r="A201" s="303">
        <v>45518</v>
      </c>
      <c r="B201" s="220" t="s">
        <v>1143</v>
      </c>
      <c r="C201" s="208" t="s">
        <v>1144</v>
      </c>
      <c r="D201" s="208" t="s">
        <v>895</v>
      </c>
      <c r="E201" s="208" t="s">
        <v>529</v>
      </c>
      <c r="F201" s="304">
        <v>165071</v>
      </c>
      <c r="G201" s="220">
        <v>538.6</v>
      </c>
      <c r="H201" s="32" t="s">
        <v>841</v>
      </c>
    </row>
    <row r="202" spans="1:8" ht="15" customHeight="1">
      <c r="A202" s="303">
        <v>45518</v>
      </c>
      <c r="B202" s="220" t="s">
        <v>1145</v>
      </c>
      <c r="C202" s="208" t="s">
        <v>1146</v>
      </c>
      <c r="D202" s="208" t="s">
        <v>1147</v>
      </c>
      <c r="E202" s="208" t="s">
        <v>529</v>
      </c>
      <c r="F202" s="304">
        <v>10000</v>
      </c>
      <c r="G202" s="220">
        <v>112.75</v>
      </c>
      <c r="H202" s="32" t="s">
        <v>841</v>
      </c>
    </row>
    <row r="203" spans="1:8" ht="15" customHeight="1">
      <c r="A203" s="303">
        <v>45518</v>
      </c>
      <c r="B203" s="220" t="s">
        <v>938</v>
      </c>
      <c r="C203" s="208" t="s">
        <v>939</v>
      </c>
      <c r="D203" s="208" t="s">
        <v>882</v>
      </c>
      <c r="E203" s="208" t="s">
        <v>529</v>
      </c>
      <c r="F203" s="304">
        <v>2768489</v>
      </c>
      <c r="G203" s="220">
        <v>9.1199999999999992</v>
      </c>
      <c r="H203" s="32" t="s">
        <v>841</v>
      </c>
    </row>
    <row r="204" spans="1:8" ht="15" customHeight="1">
      <c r="A204" s="303">
        <v>45518</v>
      </c>
      <c r="B204" s="220" t="s">
        <v>924</v>
      </c>
      <c r="C204" s="208" t="s">
        <v>925</v>
      </c>
      <c r="D204" s="208" t="s">
        <v>999</v>
      </c>
      <c r="E204" s="208" t="s">
        <v>529</v>
      </c>
      <c r="F204" s="304">
        <v>10400</v>
      </c>
      <c r="G204" s="220">
        <v>258.56</v>
      </c>
      <c r="H204" s="32" t="s">
        <v>841</v>
      </c>
    </row>
    <row r="205" spans="1:8" ht="15" customHeight="1">
      <c r="A205" s="303">
        <v>45518</v>
      </c>
      <c r="B205" s="220" t="s">
        <v>924</v>
      </c>
      <c r="C205" s="208" t="s">
        <v>925</v>
      </c>
      <c r="D205" s="208" t="s">
        <v>926</v>
      </c>
      <c r="E205" s="208" t="s">
        <v>529</v>
      </c>
      <c r="F205" s="304">
        <v>17600</v>
      </c>
      <c r="G205" s="220">
        <v>256.82</v>
      </c>
      <c r="H205" s="32" t="s">
        <v>841</v>
      </c>
    </row>
    <row r="206" spans="1:8" ht="15" customHeight="1">
      <c r="A206" s="303">
        <v>45518</v>
      </c>
      <c r="B206" s="220" t="s">
        <v>1177</v>
      </c>
      <c r="C206" s="208" t="s">
        <v>1178</v>
      </c>
      <c r="D206" s="208" t="s">
        <v>1179</v>
      </c>
      <c r="E206" s="208" t="s">
        <v>529</v>
      </c>
      <c r="F206" s="304">
        <v>133999</v>
      </c>
      <c r="G206" s="220">
        <v>13.56</v>
      </c>
      <c r="H206" s="32" t="s">
        <v>841</v>
      </c>
    </row>
    <row r="207" spans="1:8" ht="15" customHeight="1">
      <c r="A207" s="303">
        <v>45518</v>
      </c>
      <c r="B207" s="220" t="s">
        <v>888</v>
      </c>
      <c r="C207" s="208" t="s">
        <v>1148</v>
      </c>
      <c r="D207" s="208" t="s">
        <v>895</v>
      </c>
      <c r="E207" s="208" t="s">
        <v>529</v>
      </c>
      <c r="F207" s="304">
        <v>1375829</v>
      </c>
      <c r="G207" s="220">
        <v>373.73</v>
      </c>
      <c r="H207" s="32" t="s">
        <v>841</v>
      </c>
    </row>
    <row r="208" spans="1:8" ht="15" customHeight="1">
      <c r="A208" s="303">
        <v>45518</v>
      </c>
      <c r="B208" s="220" t="s">
        <v>1149</v>
      </c>
      <c r="C208" s="208" t="s">
        <v>1150</v>
      </c>
      <c r="D208" s="208" t="s">
        <v>1062</v>
      </c>
      <c r="E208" s="208" t="s">
        <v>529</v>
      </c>
      <c r="F208" s="304">
        <v>598563</v>
      </c>
      <c r="G208" s="220">
        <v>45.38</v>
      </c>
      <c r="H208" s="32" t="s">
        <v>841</v>
      </c>
    </row>
    <row r="209" spans="1:8" ht="15" customHeight="1">
      <c r="A209" s="303">
        <v>45518</v>
      </c>
      <c r="B209" s="220" t="s">
        <v>1149</v>
      </c>
      <c r="C209" s="208" t="s">
        <v>1150</v>
      </c>
      <c r="D209" s="208" t="s">
        <v>882</v>
      </c>
      <c r="E209" s="208" t="s">
        <v>529</v>
      </c>
      <c r="F209" s="304">
        <v>640772</v>
      </c>
      <c r="G209" s="220">
        <v>45.09</v>
      </c>
      <c r="H209" s="32" t="s">
        <v>841</v>
      </c>
    </row>
    <row r="210" spans="1:8" ht="15" customHeight="1">
      <c r="A210" s="303">
        <v>45518</v>
      </c>
      <c r="B210" s="220" t="s">
        <v>982</v>
      </c>
      <c r="C210" s="208" t="s">
        <v>993</v>
      </c>
      <c r="D210" s="208" t="s">
        <v>895</v>
      </c>
      <c r="E210" s="208" t="s">
        <v>529</v>
      </c>
      <c r="F210" s="304">
        <v>606026</v>
      </c>
      <c r="G210" s="220">
        <v>205.27</v>
      </c>
      <c r="H210" s="32" t="s">
        <v>841</v>
      </c>
    </row>
    <row r="211" spans="1:8" ht="15" customHeight="1">
      <c r="A211" s="303">
        <v>45518</v>
      </c>
      <c r="B211" s="220" t="s">
        <v>1151</v>
      </c>
      <c r="C211" s="208" t="s">
        <v>1152</v>
      </c>
      <c r="D211" s="208" t="s">
        <v>952</v>
      </c>
      <c r="E211" s="208" t="s">
        <v>529</v>
      </c>
      <c r="F211" s="304">
        <v>172892</v>
      </c>
      <c r="G211" s="220">
        <v>213.96</v>
      </c>
      <c r="H211" s="32" t="s">
        <v>841</v>
      </c>
    </row>
    <row r="212" spans="1:8" ht="15" customHeight="1">
      <c r="A212" s="303">
        <v>45518</v>
      </c>
      <c r="B212" s="220" t="s">
        <v>955</v>
      </c>
      <c r="C212" s="208" t="s">
        <v>956</v>
      </c>
      <c r="D212" s="208" t="s">
        <v>952</v>
      </c>
      <c r="E212" s="208" t="s">
        <v>529</v>
      </c>
      <c r="F212" s="304">
        <v>36800</v>
      </c>
      <c r="G212" s="220">
        <v>539.53</v>
      </c>
      <c r="H212" s="32" t="s">
        <v>841</v>
      </c>
    </row>
    <row r="213" spans="1:8" ht="15" customHeight="1">
      <c r="A213" s="303">
        <v>45518</v>
      </c>
      <c r="B213" s="220" t="s">
        <v>1153</v>
      </c>
      <c r="C213" s="208" t="s">
        <v>1154</v>
      </c>
      <c r="D213" s="208" t="s">
        <v>1180</v>
      </c>
      <c r="E213" s="208" t="s">
        <v>529</v>
      </c>
      <c r="F213" s="304">
        <v>92612</v>
      </c>
      <c r="G213" s="220">
        <v>164.68</v>
      </c>
      <c r="H213" s="32" t="s">
        <v>841</v>
      </c>
    </row>
    <row r="214" spans="1:8" ht="15" customHeight="1">
      <c r="A214" s="303">
        <v>45518</v>
      </c>
      <c r="B214" s="220" t="s">
        <v>1156</v>
      </c>
      <c r="C214" s="208" t="s">
        <v>1157</v>
      </c>
      <c r="D214" s="208" t="s">
        <v>937</v>
      </c>
      <c r="E214" s="208" t="s">
        <v>529</v>
      </c>
      <c r="F214" s="304">
        <v>222143</v>
      </c>
      <c r="G214" s="220">
        <v>157.85</v>
      </c>
      <c r="H214" s="32" t="s">
        <v>841</v>
      </c>
    </row>
    <row r="215" spans="1:8" ht="15" customHeight="1">
      <c r="A215" s="303">
        <v>45518</v>
      </c>
      <c r="B215" s="220" t="s">
        <v>1156</v>
      </c>
      <c r="C215" s="208" t="s">
        <v>1157</v>
      </c>
      <c r="D215" s="208" t="s">
        <v>895</v>
      </c>
      <c r="E215" s="208" t="s">
        <v>529</v>
      </c>
      <c r="F215" s="304">
        <v>136804</v>
      </c>
      <c r="G215" s="220">
        <v>156.84</v>
      </c>
      <c r="H215" s="32" t="s">
        <v>841</v>
      </c>
    </row>
    <row r="216" spans="1:8" ht="15" customHeight="1">
      <c r="A216" s="303">
        <v>45518</v>
      </c>
      <c r="B216" s="220" t="s">
        <v>1156</v>
      </c>
      <c r="C216" s="208" t="s">
        <v>1157</v>
      </c>
      <c r="D216" s="208" t="s">
        <v>1159</v>
      </c>
      <c r="E216" s="208" t="s">
        <v>529</v>
      </c>
      <c r="F216" s="304">
        <v>331145</v>
      </c>
      <c r="G216" s="220">
        <v>158.15</v>
      </c>
      <c r="H216" s="32" t="s">
        <v>841</v>
      </c>
    </row>
    <row r="217" spans="1:8" ht="15" customHeight="1">
      <c r="A217" s="303">
        <v>45518</v>
      </c>
      <c r="B217" s="220" t="s">
        <v>1156</v>
      </c>
      <c r="C217" s="208" t="s">
        <v>1157</v>
      </c>
      <c r="D217" s="208" t="s">
        <v>1158</v>
      </c>
      <c r="E217" s="208" t="s">
        <v>529</v>
      </c>
      <c r="F217" s="304">
        <v>373575</v>
      </c>
      <c r="G217" s="220">
        <v>158.08000000000001</v>
      </c>
      <c r="H217" s="32" t="s">
        <v>841</v>
      </c>
    </row>
    <row r="218" spans="1:8" ht="15" customHeight="1">
      <c r="A218" s="303">
        <v>45518</v>
      </c>
      <c r="B218" s="220" t="s">
        <v>1156</v>
      </c>
      <c r="C218" s="208" t="s">
        <v>1157</v>
      </c>
      <c r="D218" s="208" t="s">
        <v>882</v>
      </c>
      <c r="E218" s="208" t="s">
        <v>529</v>
      </c>
      <c r="F218" s="304">
        <v>101304</v>
      </c>
      <c r="G218" s="220">
        <v>158.68</v>
      </c>
      <c r="H218" s="32" t="s">
        <v>841</v>
      </c>
    </row>
    <row r="219" spans="1:8" ht="15" customHeight="1">
      <c r="A219" s="303">
        <v>45518</v>
      </c>
      <c r="B219" s="220" t="s">
        <v>1160</v>
      </c>
      <c r="C219" s="208" t="s">
        <v>1161</v>
      </c>
      <c r="D219" s="208" t="s">
        <v>1162</v>
      </c>
      <c r="E219" s="208" t="s">
        <v>529</v>
      </c>
      <c r="F219" s="304">
        <v>120000</v>
      </c>
      <c r="G219" s="220">
        <v>117.48</v>
      </c>
      <c r="H219" s="32" t="s">
        <v>841</v>
      </c>
    </row>
    <row r="220" spans="1:8" ht="15" customHeight="1">
      <c r="A220" s="303">
        <v>45518</v>
      </c>
      <c r="B220" s="220" t="s">
        <v>1181</v>
      </c>
      <c r="C220" s="208" t="s">
        <v>1182</v>
      </c>
      <c r="D220" s="208" t="s">
        <v>1183</v>
      </c>
      <c r="E220" s="208" t="s">
        <v>529</v>
      </c>
      <c r="F220" s="304">
        <v>42000</v>
      </c>
      <c r="G220" s="220">
        <v>66.06</v>
      </c>
      <c r="H220" s="32" t="s">
        <v>841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9"/>
  <sheetViews>
    <sheetView zoomScale="70" zoomScaleNormal="70" workbookViewId="0">
      <selection activeCell="D27" sqref="D2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2" t="s">
        <v>542</v>
      </c>
      <c r="P9" s="190" t="s">
        <v>543</v>
      </c>
      <c r="Q9" s="190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293">
        <v>1</v>
      </c>
      <c r="B10" s="294">
        <v>45468</v>
      </c>
      <c r="C10" s="295"/>
      <c r="D10" s="296" t="s">
        <v>389</v>
      </c>
      <c r="E10" s="297" t="s">
        <v>544</v>
      </c>
      <c r="F10" s="298">
        <v>830</v>
      </c>
      <c r="G10" s="299">
        <v>795</v>
      </c>
      <c r="H10" s="298">
        <v>780</v>
      </c>
      <c r="I10" s="298" t="s">
        <v>885</v>
      </c>
      <c r="J10" s="288" t="s">
        <v>913</v>
      </c>
      <c r="K10" s="288">
        <f t="shared" ref="K10" si="0">H10-F10</f>
        <v>-50</v>
      </c>
      <c r="L10" s="289">
        <f t="shared" ref="L10" si="1">(F10*-0.3)/100</f>
        <v>-2.4900000000000002</v>
      </c>
      <c r="M10" s="290">
        <f t="shared" ref="M10" si="2">(K10+L10)/F10</f>
        <v>-6.3240963855421689E-2</v>
      </c>
      <c r="N10" s="288" t="s">
        <v>556</v>
      </c>
      <c r="O10" s="291">
        <v>45509</v>
      </c>
      <c r="P10" s="292"/>
      <c r="Q10" s="223"/>
      <c r="R10" s="54" t="s">
        <v>843</v>
      </c>
    </row>
    <row r="11" spans="1:26" ht="15" customHeight="1">
      <c r="A11" s="283">
        <v>2</v>
      </c>
      <c r="B11" s="258">
        <v>45470</v>
      </c>
      <c r="C11" s="284"/>
      <c r="D11" s="285" t="s">
        <v>65</v>
      </c>
      <c r="E11" s="286" t="s">
        <v>544</v>
      </c>
      <c r="F11" s="242">
        <v>9325</v>
      </c>
      <c r="G11" s="243">
        <v>8900</v>
      </c>
      <c r="H11" s="242">
        <v>9825</v>
      </c>
      <c r="I11" s="242" t="s">
        <v>886</v>
      </c>
      <c r="J11" s="241" t="s">
        <v>910</v>
      </c>
      <c r="K11" s="241">
        <f t="shared" ref="K11:K12" si="3">H11-F11</f>
        <v>500</v>
      </c>
      <c r="L11" s="254">
        <f t="shared" ref="L11:L12" si="4">(F11*-0.3)/100</f>
        <v>-27.975000000000001</v>
      </c>
      <c r="M11" s="255">
        <f t="shared" ref="M11:M12" si="5">(K11+L11)/F11</f>
        <v>5.0619302949061661E-2</v>
      </c>
      <c r="N11" s="241" t="s">
        <v>546</v>
      </c>
      <c r="O11" s="256">
        <v>45505</v>
      </c>
      <c r="P11" s="257"/>
      <c r="Q11" s="223"/>
      <c r="R11" s="54" t="s">
        <v>843</v>
      </c>
    </row>
    <row r="12" spans="1:26" ht="15" customHeight="1">
      <c r="A12" s="293">
        <v>3</v>
      </c>
      <c r="B12" s="294">
        <v>45474</v>
      </c>
      <c r="C12" s="295"/>
      <c r="D12" s="296" t="s">
        <v>205</v>
      </c>
      <c r="E12" s="297" t="s">
        <v>544</v>
      </c>
      <c r="F12" s="298">
        <v>3075</v>
      </c>
      <c r="G12" s="299">
        <v>2940</v>
      </c>
      <c r="H12" s="298">
        <v>2900</v>
      </c>
      <c r="I12" s="298" t="s">
        <v>887</v>
      </c>
      <c r="J12" s="288" t="s">
        <v>914</v>
      </c>
      <c r="K12" s="288">
        <f t="shared" si="3"/>
        <v>-175</v>
      </c>
      <c r="L12" s="289">
        <f t="shared" si="4"/>
        <v>-9.2249999999999996</v>
      </c>
      <c r="M12" s="290">
        <f t="shared" si="5"/>
        <v>-5.9910569105691057E-2</v>
      </c>
      <c r="N12" s="288" t="s">
        <v>556</v>
      </c>
      <c r="O12" s="291">
        <v>45509</v>
      </c>
      <c r="P12" s="292"/>
      <c r="Q12" s="223"/>
      <c r="R12" s="54" t="s">
        <v>843</v>
      </c>
    </row>
    <row r="13" spans="1:26" ht="15" customHeight="1">
      <c r="A13" s="293">
        <v>4</v>
      </c>
      <c r="B13" s="294">
        <v>45492</v>
      </c>
      <c r="C13" s="295"/>
      <c r="D13" s="296" t="s">
        <v>67</v>
      </c>
      <c r="E13" s="297" t="s">
        <v>544</v>
      </c>
      <c r="F13" s="298">
        <v>1617</v>
      </c>
      <c r="G13" s="299">
        <v>1560</v>
      </c>
      <c r="H13" s="298">
        <v>1555</v>
      </c>
      <c r="I13" s="298" t="s">
        <v>894</v>
      </c>
      <c r="J13" s="288" t="s">
        <v>935</v>
      </c>
      <c r="K13" s="288">
        <f t="shared" ref="K13" si="6">H13-F13</f>
        <v>-62</v>
      </c>
      <c r="L13" s="289">
        <f t="shared" ref="L13" si="7">(F13*-0.3)/100</f>
        <v>-4.851</v>
      </c>
      <c r="M13" s="290">
        <f t="shared" ref="M13" si="8">(K13+L13)/F13</f>
        <v>-4.1342609771181198E-2</v>
      </c>
      <c r="N13" s="288" t="s">
        <v>556</v>
      </c>
      <c r="O13" s="291">
        <v>45512</v>
      </c>
      <c r="P13" s="292"/>
      <c r="Q13" s="223"/>
      <c r="R13" s="54" t="s">
        <v>843</v>
      </c>
    </row>
    <row r="14" spans="1:26" ht="15" customHeight="1">
      <c r="A14" s="182">
        <v>5</v>
      </c>
      <c r="B14" s="179">
        <v>45498</v>
      </c>
      <c r="C14" s="183"/>
      <c r="D14" s="187" t="s">
        <v>183</v>
      </c>
      <c r="E14" s="184" t="s">
        <v>544</v>
      </c>
      <c r="F14" s="178" t="s">
        <v>896</v>
      </c>
      <c r="G14" s="180">
        <v>2330</v>
      </c>
      <c r="H14" s="178"/>
      <c r="I14" s="178" t="s">
        <v>897</v>
      </c>
      <c r="J14" s="180" t="s">
        <v>545</v>
      </c>
      <c r="K14" s="180"/>
      <c r="L14" s="181"/>
      <c r="M14" s="185"/>
      <c r="N14" s="180"/>
      <c r="O14" s="186"/>
      <c r="P14" s="181">
        <f>VLOOKUP(D14,'MidCap Intra'!$B$11:$C$571,2,0)</f>
        <v>2474.6</v>
      </c>
      <c r="Q14" s="223"/>
      <c r="R14" s="54" t="s">
        <v>843</v>
      </c>
    </row>
    <row r="15" spans="1:26" ht="15" customHeight="1">
      <c r="A15" s="293">
        <v>6</v>
      </c>
      <c r="B15" s="294">
        <v>45499</v>
      </c>
      <c r="C15" s="295"/>
      <c r="D15" s="296" t="s">
        <v>840</v>
      </c>
      <c r="E15" s="297" t="s">
        <v>544</v>
      </c>
      <c r="F15" s="298">
        <v>173.5</v>
      </c>
      <c r="G15" s="299">
        <v>164</v>
      </c>
      <c r="H15" s="298">
        <v>163.5</v>
      </c>
      <c r="I15" s="298" t="s">
        <v>900</v>
      </c>
      <c r="J15" s="288" t="s">
        <v>1004</v>
      </c>
      <c r="K15" s="288">
        <f t="shared" ref="K15" si="9">H15-F15</f>
        <v>-10</v>
      </c>
      <c r="L15" s="289">
        <f t="shared" ref="L15" si="10">(F15*-0.3)/100</f>
        <v>-0.52049999999999996</v>
      </c>
      <c r="M15" s="290">
        <f t="shared" ref="M15" si="11">(K15+L15)/F15</f>
        <v>-6.0636887608069165E-2</v>
      </c>
      <c r="N15" s="288" t="s">
        <v>556</v>
      </c>
      <c r="O15" s="291">
        <v>45517</v>
      </c>
      <c r="P15" s="292"/>
      <c r="Q15" s="223"/>
      <c r="R15" s="54" t="s">
        <v>843</v>
      </c>
    </row>
    <row r="16" spans="1:26" ht="15" customHeight="1">
      <c r="A16" s="283">
        <v>7</v>
      </c>
      <c r="B16" s="258">
        <v>45499</v>
      </c>
      <c r="C16" s="284"/>
      <c r="D16" s="285" t="s">
        <v>804</v>
      </c>
      <c r="E16" s="286" t="s">
        <v>544</v>
      </c>
      <c r="F16" s="242">
        <v>840</v>
      </c>
      <c r="G16" s="243">
        <v>790</v>
      </c>
      <c r="H16" s="242">
        <v>882</v>
      </c>
      <c r="I16" s="242" t="s">
        <v>885</v>
      </c>
      <c r="J16" s="241" t="s">
        <v>731</v>
      </c>
      <c r="K16" s="241">
        <f t="shared" ref="K16:K17" si="12">H16-F16</f>
        <v>42</v>
      </c>
      <c r="L16" s="254">
        <f t="shared" ref="L16:L17" si="13">(F16*-0.3)/100</f>
        <v>-2.52</v>
      </c>
      <c r="M16" s="255">
        <f t="shared" ref="M16:M17" si="14">(K16+L16)/F16</f>
        <v>4.6999999999999993E-2</v>
      </c>
      <c r="N16" s="241" t="s">
        <v>546</v>
      </c>
      <c r="O16" s="256">
        <v>45506</v>
      </c>
      <c r="P16" s="257"/>
      <c r="Q16" s="223"/>
      <c r="R16" s="54" t="s">
        <v>843</v>
      </c>
    </row>
    <row r="17" spans="1:18" ht="15" customHeight="1">
      <c r="A17" s="293">
        <v>8</v>
      </c>
      <c r="B17" s="294">
        <v>45502</v>
      </c>
      <c r="C17" s="295"/>
      <c r="D17" s="296" t="s">
        <v>343</v>
      </c>
      <c r="E17" s="297" t="s">
        <v>544</v>
      </c>
      <c r="F17" s="298">
        <v>1710</v>
      </c>
      <c r="G17" s="299">
        <v>1645</v>
      </c>
      <c r="H17" s="298">
        <v>1605</v>
      </c>
      <c r="I17" s="298" t="s">
        <v>901</v>
      </c>
      <c r="J17" s="288" t="s">
        <v>912</v>
      </c>
      <c r="K17" s="288">
        <f t="shared" si="12"/>
        <v>-105</v>
      </c>
      <c r="L17" s="289">
        <f t="shared" si="13"/>
        <v>-5.13</v>
      </c>
      <c r="M17" s="290">
        <f t="shared" si="14"/>
        <v>-6.4403508771929824E-2</v>
      </c>
      <c r="N17" s="288" t="s">
        <v>556</v>
      </c>
      <c r="O17" s="291">
        <v>45509</v>
      </c>
      <c r="P17" s="292"/>
      <c r="Q17" s="223"/>
      <c r="R17" s="54" t="s">
        <v>843</v>
      </c>
    </row>
    <row r="18" spans="1:18" ht="15" customHeight="1">
      <c r="A18" s="182">
        <v>9</v>
      </c>
      <c r="B18" s="179">
        <v>45503</v>
      </c>
      <c r="C18" s="183"/>
      <c r="D18" s="187" t="s">
        <v>164</v>
      </c>
      <c r="E18" s="184" t="s">
        <v>544</v>
      </c>
      <c r="F18" s="178" t="s">
        <v>902</v>
      </c>
      <c r="G18" s="180">
        <v>4800</v>
      </c>
      <c r="H18" s="178"/>
      <c r="I18" s="178" t="s">
        <v>903</v>
      </c>
      <c r="J18" s="180" t="s">
        <v>545</v>
      </c>
      <c r="K18" s="180"/>
      <c r="L18" s="181"/>
      <c r="M18" s="185"/>
      <c r="N18" s="180"/>
      <c r="O18" s="186"/>
      <c r="P18" s="181">
        <f>VLOOKUP(D18,'MidCap Intra'!$B$11:$C$571,2,0)</f>
        <v>4916.8500000000004</v>
      </c>
      <c r="Q18" s="223"/>
      <c r="R18" s="54" t="s">
        <v>844</v>
      </c>
    </row>
    <row r="19" spans="1:18" ht="15" customHeight="1">
      <c r="A19" s="293">
        <v>10</v>
      </c>
      <c r="B19" s="294">
        <v>45503</v>
      </c>
      <c r="C19" s="295"/>
      <c r="D19" s="296" t="s">
        <v>297</v>
      </c>
      <c r="E19" s="297" t="s">
        <v>544</v>
      </c>
      <c r="F19" s="298">
        <v>1565</v>
      </c>
      <c r="G19" s="299">
        <v>1495</v>
      </c>
      <c r="H19" s="298">
        <v>1490</v>
      </c>
      <c r="I19" s="298" t="s">
        <v>904</v>
      </c>
      <c r="J19" s="288" t="s">
        <v>921</v>
      </c>
      <c r="K19" s="288">
        <f t="shared" ref="K19" si="15">H19-F19</f>
        <v>-75</v>
      </c>
      <c r="L19" s="289">
        <f t="shared" ref="L19" si="16">(F19*-0.3)/100</f>
        <v>-4.6950000000000003</v>
      </c>
      <c r="M19" s="290">
        <f t="shared" ref="M19" si="17">(K19+L19)/F19</f>
        <v>-5.0923322683706064E-2</v>
      </c>
      <c r="N19" s="288" t="s">
        <v>556</v>
      </c>
      <c r="O19" s="291">
        <v>45510</v>
      </c>
      <c r="P19" s="292"/>
      <c r="Q19" s="223"/>
      <c r="R19" s="54" t="s">
        <v>843</v>
      </c>
    </row>
    <row r="20" spans="1:18" ht="15" customHeight="1">
      <c r="A20" s="293">
        <v>11</v>
      </c>
      <c r="B20" s="294">
        <v>45503</v>
      </c>
      <c r="C20" s="295"/>
      <c r="D20" s="296" t="s">
        <v>150</v>
      </c>
      <c r="E20" s="297" t="s">
        <v>544</v>
      </c>
      <c r="F20" s="298">
        <v>177.5</v>
      </c>
      <c r="G20" s="299">
        <v>167</v>
      </c>
      <c r="H20" s="298">
        <v>167</v>
      </c>
      <c r="I20" s="298" t="s">
        <v>893</v>
      </c>
      <c r="J20" s="288" t="s">
        <v>922</v>
      </c>
      <c r="K20" s="288">
        <f t="shared" ref="K20" si="18">H20-F20</f>
        <v>-10.5</v>
      </c>
      <c r="L20" s="289">
        <f t="shared" ref="L20" si="19">(F20*-0.3)/100</f>
        <v>-0.53249999999999997</v>
      </c>
      <c r="M20" s="290">
        <f t="shared" ref="M20" si="20">(K20+L20)/F20</f>
        <v>-6.2154929577464789E-2</v>
      </c>
      <c r="N20" s="288" t="s">
        <v>556</v>
      </c>
      <c r="O20" s="291">
        <v>45510</v>
      </c>
      <c r="P20" s="292"/>
      <c r="Q20" s="223"/>
      <c r="R20" s="54" t="s">
        <v>843</v>
      </c>
    </row>
    <row r="21" spans="1:18" ht="15" customHeight="1">
      <c r="A21" s="293">
        <v>12</v>
      </c>
      <c r="B21" s="294">
        <v>45505</v>
      </c>
      <c r="C21" s="295"/>
      <c r="D21" s="296" t="s">
        <v>227</v>
      </c>
      <c r="E21" s="297" t="s">
        <v>544</v>
      </c>
      <c r="F21" s="298">
        <v>5700</v>
      </c>
      <c r="G21" s="299">
        <v>5400</v>
      </c>
      <c r="H21" s="298">
        <v>5375</v>
      </c>
      <c r="I21" s="298" t="s">
        <v>909</v>
      </c>
      <c r="J21" s="288" t="s">
        <v>911</v>
      </c>
      <c r="K21" s="288">
        <f t="shared" ref="K21:K22" si="21">H21-F21</f>
        <v>-325</v>
      </c>
      <c r="L21" s="289">
        <f t="shared" ref="L21:L22" si="22">(F21*-0.3)/100</f>
        <v>-17.100000000000001</v>
      </c>
      <c r="M21" s="290">
        <f t="shared" ref="M21:M22" si="23">(K21+L21)/F21</f>
        <v>-6.0017543859649129E-2</v>
      </c>
      <c r="N21" s="288" t="s">
        <v>556</v>
      </c>
      <c r="O21" s="291">
        <v>45509</v>
      </c>
      <c r="P21" s="292"/>
      <c r="Q21" s="223"/>
    </row>
    <row r="22" spans="1:18" ht="15" customHeight="1">
      <c r="A22" s="283">
        <v>13</v>
      </c>
      <c r="B22" s="258">
        <v>45510</v>
      </c>
      <c r="C22" s="284"/>
      <c r="D22" s="285" t="s">
        <v>220</v>
      </c>
      <c r="E22" s="286" t="s">
        <v>544</v>
      </c>
      <c r="F22" s="242">
        <v>1029</v>
      </c>
      <c r="G22" s="243">
        <v>948</v>
      </c>
      <c r="H22" s="242">
        <v>1078</v>
      </c>
      <c r="I22" s="242" t="s">
        <v>915</v>
      </c>
      <c r="J22" s="241" t="s">
        <v>773</v>
      </c>
      <c r="K22" s="241">
        <f t="shared" si="21"/>
        <v>49</v>
      </c>
      <c r="L22" s="254">
        <f t="shared" si="22"/>
        <v>-3.0869999999999997</v>
      </c>
      <c r="M22" s="255">
        <f t="shared" si="23"/>
        <v>4.4619047619047614E-2</v>
      </c>
      <c r="N22" s="241" t="s">
        <v>546</v>
      </c>
      <c r="O22" s="256">
        <v>45516</v>
      </c>
      <c r="P22" s="257"/>
      <c r="Q22" s="223"/>
    </row>
    <row r="23" spans="1:18" ht="15" customHeight="1">
      <c r="A23" s="182">
        <v>14</v>
      </c>
      <c r="B23" s="179">
        <v>45510</v>
      </c>
      <c r="C23" s="183"/>
      <c r="D23" s="187" t="s">
        <v>162</v>
      </c>
      <c r="E23" s="184" t="s">
        <v>544</v>
      </c>
      <c r="F23" s="178" t="s">
        <v>916</v>
      </c>
      <c r="G23" s="180">
        <v>3440</v>
      </c>
      <c r="H23" s="178"/>
      <c r="I23" s="178" t="s">
        <v>917</v>
      </c>
      <c r="J23" s="180" t="s">
        <v>545</v>
      </c>
      <c r="K23" s="180"/>
      <c r="L23" s="181"/>
      <c r="M23" s="185"/>
      <c r="N23" s="180"/>
      <c r="O23" s="186"/>
      <c r="P23" s="181">
        <f>VLOOKUP(D23,'MidCap Intra'!$B$11:$C$571,2,0)</f>
        <v>3545.2</v>
      </c>
      <c r="Q23" s="223"/>
    </row>
    <row r="24" spans="1:18" ht="15" customHeight="1">
      <c r="A24" s="283">
        <v>15</v>
      </c>
      <c r="B24" s="258">
        <v>45510</v>
      </c>
      <c r="C24" s="284"/>
      <c r="D24" s="285" t="s">
        <v>497</v>
      </c>
      <c r="E24" s="286" t="s">
        <v>544</v>
      </c>
      <c r="F24" s="242">
        <v>259</v>
      </c>
      <c r="G24" s="243">
        <v>246</v>
      </c>
      <c r="H24" s="242">
        <v>271.5</v>
      </c>
      <c r="I24" s="242" t="s">
        <v>918</v>
      </c>
      <c r="J24" s="241" t="s">
        <v>931</v>
      </c>
      <c r="K24" s="241">
        <f t="shared" ref="K24" si="24">H24-F24</f>
        <v>12.5</v>
      </c>
      <c r="L24" s="254">
        <f t="shared" ref="L24" si="25">(F24*-0.3)/100</f>
        <v>-0.77700000000000002</v>
      </c>
      <c r="M24" s="255">
        <f t="shared" ref="M24" si="26">(K24+L24)/F24</f>
        <v>4.5262548262548268E-2</v>
      </c>
      <c r="N24" s="241" t="s">
        <v>546</v>
      </c>
      <c r="O24" s="256">
        <v>45512</v>
      </c>
      <c r="P24" s="257"/>
      <c r="Q24" s="223"/>
    </row>
    <row r="25" spans="1:18" ht="15" customHeight="1">
      <c r="A25" s="182">
        <v>16</v>
      </c>
      <c r="B25" s="179">
        <v>45510</v>
      </c>
      <c r="C25" s="183"/>
      <c r="D25" s="187" t="s">
        <v>74</v>
      </c>
      <c r="E25" s="184" t="s">
        <v>544</v>
      </c>
      <c r="F25" s="178" t="s">
        <v>919</v>
      </c>
      <c r="G25" s="180">
        <v>268</v>
      </c>
      <c r="H25" s="178"/>
      <c r="I25" s="178" t="s">
        <v>920</v>
      </c>
      <c r="J25" s="180" t="s">
        <v>545</v>
      </c>
      <c r="K25" s="180"/>
      <c r="L25" s="181"/>
      <c r="M25" s="185"/>
      <c r="N25" s="180"/>
      <c r="O25" s="186"/>
      <c r="P25" s="181">
        <f>VLOOKUP(D25,'MidCap Intra'!$B$11:$C$571,2,0)</f>
        <v>293.7</v>
      </c>
      <c r="Q25" s="223"/>
    </row>
    <row r="26" spans="1:18" ht="15" customHeight="1">
      <c r="A26" s="182">
        <v>17</v>
      </c>
      <c r="B26" s="179">
        <v>45512</v>
      </c>
      <c r="C26" s="183"/>
      <c r="D26" s="187" t="s">
        <v>78</v>
      </c>
      <c r="E26" s="184" t="s">
        <v>544</v>
      </c>
      <c r="F26" s="178" t="s">
        <v>929</v>
      </c>
      <c r="G26" s="180">
        <v>1390</v>
      </c>
      <c r="H26" s="178"/>
      <c r="I26" s="178" t="s">
        <v>930</v>
      </c>
      <c r="J26" s="180" t="s">
        <v>545</v>
      </c>
      <c r="K26" s="180"/>
      <c r="L26" s="181"/>
      <c r="M26" s="185"/>
      <c r="N26" s="180"/>
      <c r="O26" s="186"/>
      <c r="P26" s="181">
        <f>VLOOKUP(D26,'MidCap Intra'!$B$11:$C$571,2,0)</f>
        <v>1471.7</v>
      </c>
      <c r="Q26" s="223"/>
    </row>
    <row r="27" spans="1:18" ht="15" customHeight="1">
      <c r="A27" s="182">
        <v>18</v>
      </c>
      <c r="B27" s="179">
        <v>45512</v>
      </c>
      <c r="C27" s="183"/>
      <c r="D27" s="187" t="s">
        <v>56</v>
      </c>
      <c r="E27" s="184" t="s">
        <v>544</v>
      </c>
      <c r="F27" s="178" t="s">
        <v>932</v>
      </c>
      <c r="G27" s="180">
        <v>232</v>
      </c>
      <c r="H27" s="178"/>
      <c r="I27" s="178" t="s">
        <v>933</v>
      </c>
      <c r="J27" s="180" t="s">
        <v>545</v>
      </c>
      <c r="K27" s="180"/>
      <c r="L27" s="181"/>
      <c r="M27" s="185"/>
      <c r="N27" s="180"/>
      <c r="O27" s="186"/>
      <c r="P27" s="181">
        <f>VLOOKUP(D27,'MidCap Intra'!$B$11:$C$571,2,0)</f>
        <v>246.45</v>
      </c>
      <c r="Q27" s="223"/>
    </row>
    <row r="28" spans="1:18" ht="15" customHeight="1">
      <c r="A28" s="182">
        <v>19</v>
      </c>
      <c r="B28" s="179">
        <v>45512</v>
      </c>
      <c r="C28" s="183"/>
      <c r="D28" s="187" t="s">
        <v>287</v>
      </c>
      <c r="E28" s="184" t="s">
        <v>544</v>
      </c>
      <c r="F28" s="178" t="s">
        <v>934</v>
      </c>
      <c r="G28" s="180">
        <v>345</v>
      </c>
      <c r="H28" s="178"/>
      <c r="I28" s="178" t="s">
        <v>936</v>
      </c>
      <c r="J28" s="180" t="s">
        <v>545</v>
      </c>
      <c r="K28" s="180"/>
      <c r="L28" s="181"/>
      <c r="M28" s="185"/>
      <c r="N28" s="180"/>
      <c r="O28" s="186"/>
      <c r="P28" s="181">
        <f>VLOOKUP(D28,'MidCap Intra'!$B$11:$C$571,2,0)</f>
        <v>354.35</v>
      </c>
      <c r="Q28" s="223"/>
    </row>
    <row r="29" spans="1:18" ht="15" customHeight="1">
      <c r="A29" s="293">
        <v>20</v>
      </c>
      <c r="B29" s="294">
        <v>45513</v>
      </c>
      <c r="C29" s="295"/>
      <c r="D29" s="296" t="s">
        <v>59</v>
      </c>
      <c r="E29" s="297" t="s">
        <v>544</v>
      </c>
      <c r="F29" s="298">
        <v>2010</v>
      </c>
      <c r="G29" s="299">
        <v>1930</v>
      </c>
      <c r="H29" s="298">
        <v>1915</v>
      </c>
      <c r="I29" s="298" t="s">
        <v>944</v>
      </c>
      <c r="J29" s="288" t="s">
        <v>667</v>
      </c>
      <c r="K29" s="288">
        <f t="shared" ref="K29" si="27">H29-F29</f>
        <v>-95</v>
      </c>
      <c r="L29" s="289">
        <f t="shared" ref="L29" si="28">(F29*-0.3)/100</f>
        <v>-6.03</v>
      </c>
      <c r="M29" s="290">
        <f t="shared" ref="M29" si="29">(K29+L29)/F29</f>
        <v>-5.0263681592039804E-2</v>
      </c>
      <c r="N29" s="288" t="s">
        <v>556</v>
      </c>
      <c r="O29" s="291">
        <v>45517</v>
      </c>
      <c r="P29" s="292"/>
      <c r="Q29" s="223"/>
    </row>
    <row r="30" spans="1:18" ht="15" customHeight="1">
      <c r="A30" s="182">
        <v>21</v>
      </c>
      <c r="B30" s="179">
        <v>45516</v>
      </c>
      <c r="C30" s="183"/>
      <c r="D30" s="187" t="s">
        <v>133</v>
      </c>
      <c r="E30" s="184" t="s">
        <v>544</v>
      </c>
      <c r="F30" s="178" t="s">
        <v>945</v>
      </c>
      <c r="G30" s="180">
        <v>2540</v>
      </c>
      <c r="H30" s="178"/>
      <c r="I30" s="178" t="s">
        <v>946</v>
      </c>
      <c r="J30" s="180" t="s">
        <v>545</v>
      </c>
      <c r="K30" s="180"/>
      <c r="L30" s="181"/>
      <c r="M30" s="185"/>
      <c r="N30" s="180"/>
      <c r="O30" s="186"/>
      <c r="P30" s="181">
        <f>VLOOKUP(D30,'MidCap Intra'!$B$11:$C$571,2,0)</f>
        <v>2722.05</v>
      </c>
      <c r="Q30" s="223"/>
    </row>
    <row r="31" spans="1:18" ht="15" customHeight="1">
      <c r="A31" s="182">
        <v>22</v>
      </c>
      <c r="B31" s="179">
        <v>45516</v>
      </c>
      <c r="C31" s="183"/>
      <c r="D31" s="187" t="s">
        <v>211</v>
      </c>
      <c r="E31" s="184" t="s">
        <v>544</v>
      </c>
      <c r="F31" s="178" t="s">
        <v>947</v>
      </c>
      <c r="G31" s="180">
        <v>6490</v>
      </c>
      <c r="H31" s="178"/>
      <c r="I31" s="178" t="s">
        <v>948</v>
      </c>
      <c r="J31" s="180" t="s">
        <v>545</v>
      </c>
      <c r="K31" s="180"/>
      <c r="L31" s="181"/>
      <c r="M31" s="185"/>
      <c r="N31" s="180"/>
      <c r="O31" s="186"/>
      <c r="P31" s="181">
        <f>VLOOKUP(D31,'MidCap Intra'!$B$11:$C$571,2,0)</f>
        <v>7040.05</v>
      </c>
      <c r="Q31" s="223"/>
    </row>
    <row r="32" spans="1:18" ht="15" customHeight="1">
      <c r="A32" s="182"/>
      <c r="B32" s="179"/>
      <c r="C32" s="183"/>
      <c r="D32" s="187"/>
      <c r="E32" s="184"/>
      <c r="F32" s="178"/>
      <c r="G32" s="180"/>
      <c r="H32" s="178"/>
      <c r="I32" s="178"/>
      <c r="J32" s="180"/>
      <c r="K32" s="180"/>
      <c r="L32" s="181"/>
      <c r="M32" s="185"/>
      <c r="N32" s="180"/>
      <c r="O32" s="186"/>
      <c r="P32" s="181"/>
      <c r="Q32" s="223"/>
    </row>
    <row r="33" spans="1:38" ht="15" customHeight="1">
      <c r="A33" s="182"/>
      <c r="B33" s="179"/>
      <c r="C33" s="183"/>
      <c r="D33" s="187"/>
      <c r="E33" s="184"/>
      <c r="F33" s="178"/>
      <c r="G33" s="180"/>
      <c r="H33" s="178"/>
      <c r="I33" s="178"/>
      <c r="J33" s="180"/>
      <c r="K33" s="180"/>
      <c r="L33" s="181"/>
      <c r="M33" s="185"/>
      <c r="N33" s="180"/>
      <c r="O33" s="186"/>
      <c r="P33" s="181"/>
      <c r="Q33" s="223"/>
    </row>
    <row r="34" spans="1:38" ht="15" customHeight="1"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38" ht="14.25" customHeight="1">
      <c r="A35" s="96"/>
      <c r="B35" s="97"/>
      <c r="C35" s="98"/>
      <c r="D35" s="99"/>
      <c r="E35" s="100"/>
      <c r="F35" s="100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0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2" t="s">
        <v>547</v>
      </c>
      <c r="B36" s="103"/>
      <c r="C36" s="104"/>
      <c r="E36" s="105"/>
      <c r="F36" s="105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6" t="s">
        <v>548</v>
      </c>
      <c r="B37" s="102"/>
      <c r="C37" s="102"/>
      <c r="D37" s="102"/>
      <c r="E37" s="37"/>
      <c r="F37" s="107" t="s">
        <v>549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2" t="s">
        <v>550</v>
      </c>
      <c r="B38" s="102"/>
      <c r="C38" s="102"/>
      <c r="D38" s="102" t="s">
        <v>551</v>
      </c>
      <c r="E38" s="6"/>
      <c r="F38" s="107" t="s">
        <v>552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2"/>
      <c r="B39" s="102"/>
      <c r="C39" s="102"/>
      <c r="D39" s="102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91"/>
      <c r="B40" s="191"/>
      <c r="C40" s="191"/>
      <c r="D40" s="191"/>
      <c r="E40" s="192"/>
      <c r="F40" s="192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38.25" customHeight="1">
      <c r="A41" s="91" t="s">
        <v>567</v>
      </c>
      <c r="B41" s="119"/>
      <c r="C41" s="119"/>
      <c r="D41" s="120"/>
      <c r="E41" s="108"/>
      <c r="F41" s="6"/>
      <c r="G41" s="6"/>
      <c r="H41" s="109"/>
      <c r="I41" s="121"/>
      <c r="J41" s="1"/>
      <c r="K41" s="6"/>
      <c r="L41" s="6"/>
      <c r="M41" s="6"/>
      <c r="N41" s="1"/>
      <c r="O41" s="1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  <c r="AG41" s="1"/>
      <c r="AH41" s="1"/>
      <c r="AI41" s="1"/>
      <c r="AJ41" s="6"/>
      <c r="AK41" s="1"/>
    </row>
    <row r="42" spans="1:38" ht="39.6">
      <c r="A42" s="92" t="s">
        <v>16</v>
      </c>
      <c r="B42" s="93" t="s">
        <v>520</v>
      </c>
      <c r="C42" s="93"/>
      <c r="D42" s="94" t="s">
        <v>531</v>
      </c>
      <c r="E42" s="93" t="s">
        <v>532</v>
      </c>
      <c r="F42" s="93" t="s">
        <v>533</v>
      </c>
      <c r="G42" s="93" t="s">
        <v>534</v>
      </c>
      <c r="H42" s="93" t="s">
        <v>535</v>
      </c>
      <c r="I42" s="93" t="s">
        <v>536</v>
      </c>
      <c r="J42" s="92" t="s">
        <v>537</v>
      </c>
      <c r="K42" s="112" t="s">
        <v>554</v>
      </c>
      <c r="L42" s="113" t="s">
        <v>539</v>
      </c>
      <c r="M42" s="95" t="s">
        <v>540</v>
      </c>
      <c r="N42" s="93" t="s">
        <v>541</v>
      </c>
      <c r="O42" s="94" t="s">
        <v>542</v>
      </c>
      <c r="P42" s="188" t="s">
        <v>543</v>
      </c>
      <c r="Q42" s="190" t="s">
        <v>811</v>
      </c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178">
        <v>1</v>
      </c>
      <c r="B43" s="179">
        <v>45356</v>
      </c>
      <c r="C43" s="222"/>
      <c r="D43" s="222" t="s">
        <v>294</v>
      </c>
      <c r="E43" s="178" t="s">
        <v>842</v>
      </c>
      <c r="F43" s="178">
        <v>38.94</v>
      </c>
      <c r="G43" s="178">
        <v>34.64</v>
      </c>
      <c r="H43" s="178"/>
      <c r="I43" s="178" t="s">
        <v>880</v>
      </c>
      <c r="J43" s="178" t="s">
        <v>545</v>
      </c>
      <c r="K43" s="178"/>
      <c r="L43" s="239"/>
      <c r="M43" s="240"/>
      <c r="N43" s="178"/>
      <c r="O43" s="225"/>
      <c r="P43" s="181">
        <f>VLOOKUP(D43,'MidCap Intra'!$B$11:$C$571,2,0)</f>
        <v>36.83</v>
      </c>
      <c r="Q43" s="238"/>
      <c r="R43" s="54" t="s">
        <v>843</v>
      </c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</row>
    <row r="44" spans="1:38" ht="12.75" customHeight="1">
      <c r="A44" s="178">
        <v>2</v>
      </c>
      <c r="B44" s="179">
        <v>45498</v>
      </c>
      <c r="C44" s="222"/>
      <c r="D44" s="222" t="s">
        <v>474</v>
      </c>
      <c r="E44" s="178" t="s">
        <v>544</v>
      </c>
      <c r="F44" s="178" t="s">
        <v>898</v>
      </c>
      <c r="G44" s="178">
        <v>3600</v>
      </c>
      <c r="H44" s="178"/>
      <c r="I44" s="178" t="s">
        <v>899</v>
      </c>
      <c r="J44" s="178" t="s">
        <v>545</v>
      </c>
      <c r="K44" s="178"/>
      <c r="L44" s="239"/>
      <c r="M44" s="240"/>
      <c r="N44" s="178"/>
      <c r="O44" s="225"/>
      <c r="P44" s="181">
        <f>VLOOKUP(D44,'MidCap Intra'!$B$11:$C$571,2,0)</f>
        <v>3955.6</v>
      </c>
      <c r="Q44" s="238"/>
      <c r="R44" s="54" t="s">
        <v>843</v>
      </c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78">
        <v>3</v>
      </c>
      <c r="B45" s="179">
        <v>45517</v>
      </c>
      <c r="C45" s="222"/>
      <c r="D45" s="222" t="s">
        <v>498</v>
      </c>
      <c r="E45" s="178" t="s">
        <v>544</v>
      </c>
      <c r="F45" s="178" t="s">
        <v>1002</v>
      </c>
      <c r="G45" s="178">
        <v>3970</v>
      </c>
      <c r="H45" s="178"/>
      <c r="I45" s="178" t="s">
        <v>1003</v>
      </c>
      <c r="J45" s="178" t="s">
        <v>545</v>
      </c>
      <c r="K45" s="178"/>
      <c r="L45" s="239"/>
      <c r="M45" s="240"/>
      <c r="N45" s="178"/>
      <c r="O45" s="225"/>
      <c r="P45" s="181">
        <f>VLOOKUP(D45,'MidCap Intra'!$B$11:$C$571,2,0)</f>
        <v>4301.1000000000004</v>
      </c>
      <c r="Q45" s="238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178"/>
      <c r="B46" s="179"/>
      <c r="C46" s="222"/>
      <c r="D46" s="222"/>
      <c r="E46" s="178"/>
      <c r="F46" s="178"/>
      <c r="G46" s="178"/>
      <c r="H46" s="178"/>
      <c r="I46" s="178"/>
      <c r="J46" s="178"/>
      <c r="K46" s="178"/>
      <c r="L46" s="239"/>
      <c r="M46" s="240"/>
      <c r="N46" s="178"/>
      <c r="O46" s="225"/>
      <c r="P46" s="181"/>
      <c r="Q46" s="238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78"/>
      <c r="B47" s="179"/>
      <c r="C47" s="222"/>
      <c r="D47" s="222"/>
      <c r="E47" s="178"/>
      <c r="F47" s="178"/>
      <c r="G47" s="178"/>
      <c r="H47" s="178"/>
      <c r="I47" s="178"/>
      <c r="J47" s="178"/>
      <c r="K47" s="178"/>
      <c r="L47" s="239"/>
      <c r="M47" s="240"/>
      <c r="N47" s="178"/>
      <c r="O47" s="225"/>
      <c r="P47" s="179"/>
      <c r="Q47" s="238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02" t="s">
        <v>547</v>
      </c>
      <c r="B48" s="102"/>
      <c r="C48" s="102"/>
      <c r="D48" s="54"/>
      <c r="E48" s="37"/>
      <c r="F48" s="107" t="s">
        <v>549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6" t="s">
        <v>548</v>
      </c>
      <c r="B49" s="102"/>
      <c r="C49" s="102"/>
      <c r="D49" s="54"/>
      <c r="E49" s="37"/>
      <c r="F49" s="107" t="s">
        <v>552</v>
      </c>
      <c r="G49" s="54"/>
      <c r="H49" s="54" t="s">
        <v>569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54"/>
      <c r="B50" s="54"/>
      <c r="C50" s="102"/>
      <c r="D50" s="54"/>
      <c r="E50" s="37"/>
      <c r="F50" s="10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2"/>
      <c r="D51" s="54"/>
      <c r="E51" s="37"/>
      <c r="F51" s="107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</row>
    <row r="52" spans="1:32" ht="12.75" customHeight="1">
      <c r="A52" s="54"/>
      <c r="B52" s="54"/>
      <c r="C52" s="97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38.25" customHeight="1">
      <c r="A53" s="37"/>
      <c r="B53" s="122" t="s">
        <v>570</v>
      </c>
      <c r="C53" s="122"/>
      <c r="D53" s="54"/>
      <c r="E53" s="122"/>
      <c r="F53" s="6"/>
      <c r="G53" s="6"/>
      <c r="H53" s="110"/>
      <c r="I53" s="6"/>
      <c r="J53" s="110"/>
      <c r="K53" s="111"/>
      <c r="L53" s="6"/>
      <c r="M53" s="6"/>
      <c r="N53" s="1"/>
      <c r="O53" s="54"/>
      <c r="P53" s="54"/>
      <c r="Q53" s="193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12.75" customHeight="1">
      <c r="A54" s="92" t="s">
        <v>16</v>
      </c>
      <c r="B54" s="93" t="s">
        <v>520</v>
      </c>
      <c r="C54" s="93"/>
      <c r="D54" s="94" t="s">
        <v>531</v>
      </c>
      <c r="E54" s="93" t="s">
        <v>532</v>
      </c>
      <c r="F54" s="93" t="s">
        <v>533</v>
      </c>
      <c r="G54" s="93" t="s">
        <v>571</v>
      </c>
      <c r="H54" s="93" t="s">
        <v>572</v>
      </c>
      <c r="I54" s="93" t="s">
        <v>536</v>
      </c>
      <c r="J54" s="123" t="s">
        <v>537</v>
      </c>
      <c r="K54" s="93" t="s">
        <v>538</v>
      </c>
      <c r="L54" s="93" t="s">
        <v>573</v>
      </c>
      <c r="M54" s="93" t="s">
        <v>541</v>
      </c>
      <c r="N54" s="94" t="s">
        <v>542</v>
      </c>
      <c r="O54" s="54"/>
      <c r="P54" s="54"/>
      <c r="Q54" s="193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124">
        <v>1</v>
      </c>
      <c r="B55" s="125">
        <v>41579</v>
      </c>
      <c r="C55" s="125"/>
      <c r="D55" s="126" t="s">
        <v>574</v>
      </c>
      <c r="E55" s="127" t="s">
        <v>544</v>
      </c>
      <c r="F55" s="128">
        <v>82</v>
      </c>
      <c r="G55" s="127" t="s">
        <v>575</v>
      </c>
      <c r="H55" s="127">
        <v>100</v>
      </c>
      <c r="I55" s="129">
        <v>100</v>
      </c>
      <c r="J55" s="130" t="s">
        <v>576</v>
      </c>
      <c r="K55" s="131">
        <f t="shared" ref="K55:K86" si="30">H55-F55</f>
        <v>18</v>
      </c>
      <c r="L55" s="132">
        <f t="shared" ref="L55:L86" si="31">K55/F55</f>
        <v>0.21951219512195122</v>
      </c>
      <c r="M55" s="127" t="s">
        <v>546</v>
      </c>
      <c r="N55" s="133">
        <v>42657</v>
      </c>
      <c r="O55" s="54"/>
      <c r="P55" s="54"/>
      <c r="Q55" s="193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124">
        <v>2</v>
      </c>
      <c r="B56" s="125">
        <v>41794</v>
      </c>
      <c r="C56" s="125"/>
      <c r="D56" s="126" t="s">
        <v>577</v>
      </c>
      <c r="E56" s="127" t="s">
        <v>555</v>
      </c>
      <c r="F56" s="128">
        <v>257</v>
      </c>
      <c r="G56" s="127" t="s">
        <v>575</v>
      </c>
      <c r="H56" s="127">
        <v>300</v>
      </c>
      <c r="I56" s="129">
        <v>300</v>
      </c>
      <c r="J56" s="130" t="s">
        <v>576</v>
      </c>
      <c r="K56" s="131">
        <f t="shared" si="30"/>
        <v>43</v>
      </c>
      <c r="L56" s="132">
        <f t="shared" si="31"/>
        <v>0.16731517509727625</v>
      </c>
      <c r="M56" s="127" t="s">
        <v>546</v>
      </c>
      <c r="N56" s="133">
        <v>41822</v>
      </c>
      <c r="O56" s="54"/>
      <c r="P56" s="54"/>
      <c r="Q56" s="193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124">
        <v>3</v>
      </c>
      <c r="B57" s="125">
        <v>41828</v>
      </c>
      <c r="C57" s="125"/>
      <c r="D57" s="126" t="s">
        <v>578</v>
      </c>
      <c r="E57" s="127" t="s">
        <v>555</v>
      </c>
      <c r="F57" s="128">
        <v>393</v>
      </c>
      <c r="G57" s="127" t="s">
        <v>575</v>
      </c>
      <c r="H57" s="127">
        <v>468</v>
      </c>
      <c r="I57" s="129">
        <v>468</v>
      </c>
      <c r="J57" s="130" t="s">
        <v>576</v>
      </c>
      <c r="K57" s="131">
        <f t="shared" si="30"/>
        <v>75</v>
      </c>
      <c r="L57" s="132">
        <f t="shared" si="31"/>
        <v>0.19083969465648856</v>
      </c>
      <c r="M57" s="127" t="s">
        <v>546</v>
      </c>
      <c r="N57" s="133">
        <v>41863</v>
      </c>
      <c r="O57" s="54"/>
      <c r="P57" s="54"/>
      <c r="Q57" s="193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124">
        <v>4</v>
      </c>
      <c r="B58" s="125">
        <v>41857</v>
      </c>
      <c r="C58" s="125"/>
      <c r="D58" s="126" t="s">
        <v>579</v>
      </c>
      <c r="E58" s="127" t="s">
        <v>555</v>
      </c>
      <c r="F58" s="128">
        <v>205</v>
      </c>
      <c r="G58" s="127" t="s">
        <v>575</v>
      </c>
      <c r="H58" s="127">
        <v>275</v>
      </c>
      <c r="I58" s="129">
        <v>250</v>
      </c>
      <c r="J58" s="130" t="s">
        <v>576</v>
      </c>
      <c r="K58" s="131">
        <f t="shared" si="30"/>
        <v>70</v>
      </c>
      <c r="L58" s="132">
        <f t="shared" si="31"/>
        <v>0.34146341463414637</v>
      </c>
      <c r="M58" s="127" t="s">
        <v>546</v>
      </c>
      <c r="N58" s="133">
        <v>41962</v>
      </c>
      <c r="O58" s="54"/>
      <c r="P58" s="54"/>
      <c r="Q58" s="193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124">
        <v>5</v>
      </c>
      <c r="B59" s="125">
        <v>41886</v>
      </c>
      <c r="C59" s="125"/>
      <c r="D59" s="126" t="s">
        <v>580</v>
      </c>
      <c r="E59" s="127" t="s">
        <v>555</v>
      </c>
      <c r="F59" s="128">
        <v>162</v>
      </c>
      <c r="G59" s="127" t="s">
        <v>575</v>
      </c>
      <c r="H59" s="127">
        <v>190</v>
      </c>
      <c r="I59" s="129">
        <v>190</v>
      </c>
      <c r="J59" s="130" t="s">
        <v>576</v>
      </c>
      <c r="K59" s="131">
        <f t="shared" si="30"/>
        <v>28</v>
      </c>
      <c r="L59" s="132">
        <f t="shared" si="31"/>
        <v>0.1728395061728395</v>
      </c>
      <c r="M59" s="127" t="s">
        <v>546</v>
      </c>
      <c r="N59" s="133">
        <v>42006</v>
      </c>
      <c r="O59" s="54"/>
      <c r="P59" s="54"/>
      <c r="Q59" s="193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4">
        <v>6</v>
      </c>
      <c r="B60" s="125">
        <v>41886</v>
      </c>
      <c r="C60" s="125"/>
      <c r="D60" s="126" t="s">
        <v>581</v>
      </c>
      <c r="E60" s="127" t="s">
        <v>555</v>
      </c>
      <c r="F60" s="128">
        <v>75</v>
      </c>
      <c r="G60" s="127" t="s">
        <v>575</v>
      </c>
      <c r="H60" s="127">
        <v>91.5</v>
      </c>
      <c r="I60" s="129" t="s">
        <v>568</v>
      </c>
      <c r="J60" s="130" t="s">
        <v>582</v>
      </c>
      <c r="K60" s="131">
        <f t="shared" si="30"/>
        <v>16.5</v>
      </c>
      <c r="L60" s="132">
        <f t="shared" si="31"/>
        <v>0.22</v>
      </c>
      <c r="M60" s="127" t="s">
        <v>546</v>
      </c>
      <c r="N60" s="133">
        <v>41954</v>
      </c>
      <c r="O60" s="54"/>
      <c r="P60" s="54"/>
      <c r="Q60" s="193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4">
        <v>7</v>
      </c>
      <c r="B61" s="125">
        <v>41913</v>
      </c>
      <c r="C61" s="125"/>
      <c r="D61" s="126" t="s">
        <v>583</v>
      </c>
      <c r="E61" s="127" t="s">
        <v>555</v>
      </c>
      <c r="F61" s="128">
        <v>850</v>
      </c>
      <c r="G61" s="127" t="s">
        <v>575</v>
      </c>
      <c r="H61" s="127">
        <v>982.5</v>
      </c>
      <c r="I61" s="129">
        <v>1050</v>
      </c>
      <c r="J61" s="130" t="s">
        <v>584</v>
      </c>
      <c r="K61" s="131">
        <f t="shared" si="30"/>
        <v>132.5</v>
      </c>
      <c r="L61" s="132">
        <f t="shared" si="31"/>
        <v>0.15588235294117647</v>
      </c>
      <c r="M61" s="127" t="s">
        <v>546</v>
      </c>
      <c r="N61" s="133">
        <v>42039</v>
      </c>
      <c r="O61" s="54"/>
      <c r="P61" s="54"/>
      <c r="Q61" s="193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4">
        <v>8</v>
      </c>
      <c r="B62" s="125">
        <v>41913</v>
      </c>
      <c r="C62" s="125"/>
      <c r="D62" s="126" t="s">
        <v>585</v>
      </c>
      <c r="E62" s="127" t="s">
        <v>555</v>
      </c>
      <c r="F62" s="128">
        <v>475</v>
      </c>
      <c r="G62" s="127" t="s">
        <v>575</v>
      </c>
      <c r="H62" s="127">
        <v>515</v>
      </c>
      <c r="I62" s="129">
        <v>600</v>
      </c>
      <c r="J62" s="130" t="s">
        <v>586</v>
      </c>
      <c r="K62" s="131">
        <f t="shared" si="30"/>
        <v>40</v>
      </c>
      <c r="L62" s="132">
        <f t="shared" si="31"/>
        <v>8.4210526315789472E-2</v>
      </c>
      <c r="M62" s="127" t="s">
        <v>546</v>
      </c>
      <c r="N62" s="133">
        <v>41939</v>
      </c>
      <c r="O62" s="54"/>
      <c r="P62" s="54"/>
      <c r="Q62" s="193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4">
        <v>9</v>
      </c>
      <c r="B63" s="125">
        <v>41913</v>
      </c>
      <c r="C63" s="125"/>
      <c r="D63" s="126" t="s">
        <v>587</v>
      </c>
      <c r="E63" s="127" t="s">
        <v>555</v>
      </c>
      <c r="F63" s="128">
        <v>86</v>
      </c>
      <c r="G63" s="127" t="s">
        <v>575</v>
      </c>
      <c r="H63" s="127">
        <v>99</v>
      </c>
      <c r="I63" s="129">
        <v>140</v>
      </c>
      <c r="J63" s="130" t="s">
        <v>588</v>
      </c>
      <c r="K63" s="131">
        <f t="shared" si="30"/>
        <v>13</v>
      </c>
      <c r="L63" s="132">
        <f t="shared" si="31"/>
        <v>0.15116279069767441</v>
      </c>
      <c r="M63" s="127" t="s">
        <v>546</v>
      </c>
      <c r="N63" s="133">
        <v>41939</v>
      </c>
      <c r="O63" s="54"/>
      <c r="P63" s="54"/>
      <c r="Q63" s="193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4">
        <v>10</v>
      </c>
      <c r="B64" s="125">
        <v>41926</v>
      </c>
      <c r="C64" s="125"/>
      <c r="D64" s="126" t="s">
        <v>589</v>
      </c>
      <c r="E64" s="127" t="s">
        <v>555</v>
      </c>
      <c r="F64" s="128">
        <v>496.6</v>
      </c>
      <c r="G64" s="127" t="s">
        <v>575</v>
      </c>
      <c r="H64" s="127">
        <v>621</v>
      </c>
      <c r="I64" s="129">
        <v>580</v>
      </c>
      <c r="J64" s="130" t="s">
        <v>576</v>
      </c>
      <c r="K64" s="131">
        <f t="shared" si="30"/>
        <v>124.39999999999998</v>
      </c>
      <c r="L64" s="132">
        <f t="shared" si="31"/>
        <v>0.25050342327829234</v>
      </c>
      <c r="M64" s="127" t="s">
        <v>546</v>
      </c>
      <c r="N64" s="133">
        <v>42605</v>
      </c>
      <c r="O64" s="54"/>
      <c r="P64" s="54"/>
      <c r="Q64" s="193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11</v>
      </c>
      <c r="B65" s="125">
        <v>41926</v>
      </c>
      <c r="C65" s="125"/>
      <c r="D65" s="126" t="s">
        <v>590</v>
      </c>
      <c r="E65" s="127" t="s">
        <v>555</v>
      </c>
      <c r="F65" s="128">
        <v>2481.9</v>
      </c>
      <c r="G65" s="127" t="s">
        <v>575</v>
      </c>
      <c r="H65" s="127">
        <v>2840</v>
      </c>
      <c r="I65" s="129">
        <v>2870</v>
      </c>
      <c r="J65" s="130" t="s">
        <v>591</v>
      </c>
      <c r="K65" s="131">
        <f t="shared" si="30"/>
        <v>358.09999999999991</v>
      </c>
      <c r="L65" s="132">
        <f t="shared" si="31"/>
        <v>0.14428462065353154</v>
      </c>
      <c r="M65" s="127" t="s">
        <v>546</v>
      </c>
      <c r="N65" s="133">
        <v>42017</v>
      </c>
      <c r="O65" s="54"/>
      <c r="P65" s="54"/>
      <c r="Q65" s="193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12</v>
      </c>
      <c r="B66" s="125">
        <v>41928</v>
      </c>
      <c r="C66" s="125"/>
      <c r="D66" s="126" t="s">
        <v>592</v>
      </c>
      <c r="E66" s="127" t="s">
        <v>555</v>
      </c>
      <c r="F66" s="128">
        <v>84.5</v>
      </c>
      <c r="G66" s="127" t="s">
        <v>575</v>
      </c>
      <c r="H66" s="127">
        <v>93</v>
      </c>
      <c r="I66" s="129">
        <v>110</v>
      </c>
      <c r="J66" s="130" t="s">
        <v>593</v>
      </c>
      <c r="K66" s="131">
        <f t="shared" si="30"/>
        <v>8.5</v>
      </c>
      <c r="L66" s="132">
        <f t="shared" si="31"/>
        <v>0.10059171597633136</v>
      </c>
      <c r="M66" s="127" t="s">
        <v>546</v>
      </c>
      <c r="N66" s="133">
        <v>41939</v>
      </c>
      <c r="O66" s="54"/>
      <c r="P66" s="54"/>
      <c r="Q66" s="193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13</v>
      </c>
      <c r="B67" s="125">
        <v>41928</v>
      </c>
      <c r="C67" s="125"/>
      <c r="D67" s="126" t="s">
        <v>594</v>
      </c>
      <c r="E67" s="127" t="s">
        <v>555</v>
      </c>
      <c r="F67" s="128">
        <v>401</v>
      </c>
      <c r="G67" s="127" t="s">
        <v>575</v>
      </c>
      <c r="H67" s="127">
        <v>428</v>
      </c>
      <c r="I67" s="129">
        <v>450</v>
      </c>
      <c r="J67" s="130" t="s">
        <v>595</v>
      </c>
      <c r="K67" s="131">
        <f t="shared" si="30"/>
        <v>27</v>
      </c>
      <c r="L67" s="132">
        <f t="shared" si="31"/>
        <v>6.7331670822942641E-2</v>
      </c>
      <c r="M67" s="127" t="s">
        <v>546</v>
      </c>
      <c r="N67" s="133">
        <v>42020</v>
      </c>
      <c r="O67" s="54"/>
      <c r="P67" s="54"/>
      <c r="Q67" s="193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14</v>
      </c>
      <c r="B68" s="125">
        <v>41928</v>
      </c>
      <c r="C68" s="125"/>
      <c r="D68" s="126" t="s">
        <v>596</v>
      </c>
      <c r="E68" s="127" t="s">
        <v>555</v>
      </c>
      <c r="F68" s="128">
        <v>101</v>
      </c>
      <c r="G68" s="127" t="s">
        <v>575</v>
      </c>
      <c r="H68" s="127">
        <v>112</v>
      </c>
      <c r="I68" s="129">
        <v>120</v>
      </c>
      <c r="J68" s="130" t="s">
        <v>597</v>
      </c>
      <c r="K68" s="131">
        <f t="shared" si="30"/>
        <v>11</v>
      </c>
      <c r="L68" s="132">
        <f t="shared" si="31"/>
        <v>0.10891089108910891</v>
      </c>
      <c r="M68" s="127" t="s">
        <v>546</v>
      </c>
      <c r="N68" s="133">
        <v>41939</v>
      </c>
      <c r="O68" s="54"/>
      <c r="P68" s="54"/>
      <c r="Q68" s="193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15</v>
      </c>
      <c r="B69" s="125">
        <v>41954</v>
      </c>
      <c r="C69" s="125"/>
      <c r="D69" s="126" t="s">
        <v>598</v>
      </c>
      <c r="E69" s="127" t="s">
        <v>555</v>
      </c>
      <c r="F69" s="128">
        <v>59</v>
      </c>
      <c r="G69" s="127" t="s">
        <v>575</v>
      </c>
      <c r="H69" s="127">
        <v>76</v>
      </c>
      <c r="I69" s="129">
        <v>76</v>
      </c>
      <c r="J69" s="130" t="s">
        <v>576</v>
      </c>
      <c r="K69" s="131">
        <f t="shared" si="30"/>
        <v>17</v>
      </c>
      <c r="L69" s="132">
        <f t="shared" si="31"/>
        <v>0.28813559322033899</v>
      </c>
      <c r="M69" s="127" t="s">
        <v>546</v>
      </c>
      <c r="N69" s="133">
        <v>43032</v>
      </c>
      <c r="O69" s="54"/>
      <c r="P69" s="54"/>
      <c r="Q69" s="193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16</v>
      </c>
      <c r="B70" s="125">
        <v>41954</v>
      </c>
      <c r="C70" s="125"/>
      <c r="D70" s="126" t="s">
        <v>587</v>
      </c>
      <c r="E70" s="127" t="s">
        <v>555</v>
      </c>
      <c r="F70" s="128">
        <v>99</v>
      </c>
      <c r="G70" s="127" t="s">
        <v>575</v>
      </c>
      <c r="H70" s="127">
        <v>120</v>
      </c>
      <c r="I70" s="129">
        <v>120</v>
      </c>
      <c r="J70" s="130" t="s">
        <v>564</v>
      </c>
      <c r="K70" s="131">
        <f t="shared" si="30"/>
        <v>21</v>
      </c>
      <c r="L70" s="132">
        <f t="shared" si="31"/>
        <v>0.21212121212121213</v>
      </c>
      <c r="M70" s="127" t="s">
        <v>546</v>
      </c>
      <c r="N70" s="133">
        <v>41960</v>
      </c>
      <c r="O70" s="54"/>
      <c r="P70" s="54"/>
      <c r="Q70" s="193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17</v>
      </c>
      <c r="B71" s="125">
        <v>41956</v>
      </c>
      <c r="C71" s="125"/>
      <c r="D71" s="126" t="s">
        <v>599</v>
      </c>
      <c r="E71" s="127" t="s">
        <v>555</v>
      </c>
      <c r="F71" s="128">
        <v>22</v>
      </c>
      <c r="G71" s="127" t="s">
        <v>575</v>
      </c>
      <c r="H71" s="127">
        <v>33.549999999999997</v>
      </c>
      <c r="I71" s="129">
        <v>32</v>
      </c>
      <c r="J71" s="130" t="s">
        <v>600</v>
      </c>
      <c r="K71" s="131">
        <f t="shared" si="30"/>
        <v>11.549999999999997</v>
      </c>
      <c r="L71" s="132">
        <f t="shared" si="31"/>
        <v>0.52499999999999991</v>
      </c>
      <c r="M71" s="127" t="s">
        <v>546</v>
      </c>
      <c r="N71" s="133">
        <v>42188</v>
      </c>
      <c r="O71" s="54"/>
      <c r="P71" s="54"/>
      <c r="Q71" s="193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18</v>
      </c>
      <c r="B72" s="125">
        <v>41976</v>
      </c>
      <c r="C72" s="125"/>
      <c r="D72" s="126" t="s">
        <v>601</v>
      </c>
      <c r="E72" s="127" t="s">
        <v>555</v>
      </c>
      <c r="F72" s="128">
        <v>440</v>
      </c>
      <c r="G72" s="127" t="s">
        <v>575</v>
      </c>
      <c r="H72" s="127">
        <v>520</v>
      </c>
      <c r="I72" s="129">
        <v>520</v>
      </c>
      <c r="J72" s="130" t="s">
        <v>602</v>
      </c>
      <c r="K72" s="131">
        <f t="shared" si="30"/>
        <v>80</v>
      </c>
      <c r="L72" s="132">
        <f t="shared" si="31"/>
        <v>0.18181818181818182</v>
      </c>
      <c r="M72" s="127" t="s">
        <v>546</v>
      </c>
      <c r="N72" s="133">
        <v>42208</v>
      </c>
      <c r="O72" s="54"/>
      <c r="P72" s="54"/>
      <c r="Q72" s="193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19</v>
      </c>
      <c r="B73" s="125">
        <v>41976</v>
      </c>
      <c r="C73" s="125"/>
      <c r="D73" s="126" t="s">
        <v>603</v>
      </c>
      <c r="E73" s="127" t="s">
        <v>555</v>
      </c>
      <c r="F73" s="128">
        <v>360</v>
      </c>
      <c r="G73" s="127" t="s">
        <v>575</v>
      </c>
      <c r="H73" s="127">
        <v>427</v>
      </c>
      <c r="I73" s="129">
        <v>425</v>
      </c>
      <c r="J73" s="130" t="s">
        <v>604</v>
      </c>
      <c r="K73" s="131">
        <f t="shared" si="30"/>
        <v>67</v>
      </c>
      <c r="L73" s="132">
        <f t="shared" si="31"/>
        <v>0.18611111111111112</v>
      </c>
      <c r="M73" s="127" t="s">
        <v>546</v>
      </c>
      <c r="N73" s="133">
        <v>42058</v>
      </c>
      <c r="O73" s="54"/>
      <c r="P73" s="54"/>
      <c r="Q73" s="193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20</v>
      </c>
      <c r="B74" s="125">
        <v>42012</v>
      </c>
      <c r="C74" s="125"/>
      <c r="D74" s="126" t="s">
        <v>605</v>
      </c>
      <c r="E74" s="127" t="s">
        <v>555</v>
      </c>
      <c r="F74" s="128">
        <v>360</v>
      </c>
      <c r="G74" s="127" t="s">
        <v>575</v>
      </c>
      <c r="H74" s="127">
        <v>455</v>
      </c>
      <c r="I74" s="129">
        <v>420</v>
      </c>
      <c r="J74" s="130" t="s">
        <v>606</v>
      </c>
      <c r="K74" s="131">
        <f t="shared" si="30"/>
        <v>95</v>
      </c>
      <c r="L74" s="132">
        <f t="shared" si="31"/>
        <v>0.2638888888888889</v>
      </c>
      <c r="M74" s="127" t="s">
        <v>546</v>
      </c>
      <c r="N74" s="133">
        <v>42024</v>
      </c>
      <c r="O74" s="54"/>
      <c r="P74" s="54"/>
      <c r="Q74" s="193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21</v>
      </c>
      <c r="B75" s="125">
        <v>42012</v>
      </c>
      <c r="C75" s="125"/>
      <c r="D75" s="126" t="s">
        <v>607</v>
      </c>
      <c r="E75" s="127" t="s">
        <v>555</v>
      </c>
      <c r="F75" s="128">
        <v>130</v>
      </c>
      <c r="G75" s="127"/>
      <c r="H75" s="127">
        <v>175.5</v>
      </c>
      <c r="I75" s="129">
        <v>165</v>
      </c>
      <c r="J75" s="130" t="s">
        <v>608</v>
      </c>
      <c r="K75" s="131">
        <f t="shared" si="30"/>
        <v>45.5</v>
      </c>
      <c r="L75" s="132">
        <f t="shared" si="31"/>
        <v>0.35</v>
      </c>
      <c r="M75" s="127" t="s">
        <v>546</v>
      </c>
      <c r="N75" s="133">
        <v>43088</v>
      </c>
      <c r="O75" s="54"/>
      <c r="P75" s="54"/>
      <c r="Q75" s="193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22</v>
      </c>
      <c r="B76" s="125">
        <v>42040</v>
      </c>
      <c r="C76" s="125"/>
      <c r="D76" s="126" t="s">
        <v>386</v>
      </c>
      <c r="E76" s="127" t="s">
        <v>544</v>
      </c>
      <c r="F76" s="128">
        <v>98</v>
      </c>
      <c r="G76" s="127"/>
      <c r="H76" s="127">
        <v>120</v>
      </c>
      <c r="I76" s="129">
        <v>120</v>
      </c>
      <c r="J76" s="130" t="s">
        <v>576</v>
      </c>
      <c r="K76" s="131">
        <f t="shared" si="30"/>
        <v>22</v>
      </c>
      <c r="L76" s="132">
        <f t="shared" si="31"/>
        <v>0.22448979591836735</v>
      </c>
      <c r="M76" s="127" t="s">
        <v>546</v>
      </c>
      <c r="N76" s="133">
        <v>42753</v>
      </c>
      <c r="O76" s="54"/>
      <c r="P76" s="54"/>
      <c r="Q76" s="193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23</v>
      </c>
      <c r="B77" s="125">
        <v>42040</v>
      </c>
      <c r="C77" s="125"/>
      <c r="D77" s="126" t="s">
        <v>609</v>
      </c>
      <c r="E77" s="127" t="s">
        <v>544</v>
      </c>
      <c r="F77" s="128">
        <v>196</v>
      </c>
      <c r="G77" s="127"/>
      <c r="H77" s="127">
        <v>262</v>
      </c>
      <c r="I77" s="129">
        <v>255</v>
      </c>
      <c r="J77" s="130" t="s">
        <v>576</v>
      </c>
      <c r="K77" s="131">
        <f t="shared" si="30"/>
        <v>66</v>
      </c>
      <c r="L77" s="132">
        <f t="shared" si="31"/>
        <v>0.33673469387755101</v>
      </c>
      <c r="M77" s="127" t="s">
        <v>546</v>
      </c>
      <c r="N77" s="133">
        <v>42599</v>
      </c>
      <c r="O77" s="54"/>
      <c r="P77" s="54"/>
      <c r="Q77" s="193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34">
        <v>24</v>
      </c>
      <c r="B78" s="135">
        <v>42067</v>
      </c>
      <c r="C78" s="135"/>
      <c r="D78" s="136" t="s">
        <v>385</v>
      </c>
      <c r="E78" s="137" t="s">
        <v>544</v>
      </c>
      <c r="F78" s="138">
        <v>235</v>
      </c>
      <c r="G78" s="138"/>
      <c r="H78" s="139">
        <v>77</v>
      </c>
      <c r="I78" s="139" t="s">
        <v>610</v>
      </c>
      <c r="J78" s="140" t="s">
        <v>611</v>
      </c>
      <c r="K78" s="141">
        <f t="shared" si="30"/>
        <v>-158</v>
      </c>
      <c r="L78" s="142">
        <f t="shared" si="31"/>
        <v>-0.67234042553191486</v>
      </c>
      <c r="M78" s="138" t="s">
        <v>556</v>
      </c>
      <c r="N78" s="135">
        <v>43522</v>
      </c>
      <c r="O78" s="54"/>
      <c r="P78" s="54"/>
      <c r="Q78" s="193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25</v>
      </c>
      <c r="B79" s="125">
        <v>42067</v>
      </c>
      <c r="C79" s="125"/>
      <c r="D79" s="126" t="s">
        <v>612</v>
      </c>
      <c r="E79" s="127" t="s">
        <v>544</v>
      </c>
      <c r="F79" s="128">
        <v>185</v>
      </c>
      <c r="G79" s="127"/>
      <c r="H79" s="127">
        <v>224</v>
      </c>
      <c r="I79" s="129" t="s">
        <v>613</v>
      </c>
      <c r="J79" s="130" t="s">
        <v>576</v>
      </c>
      <c r="K79" s="131">
        <f t="shared" si="30"/>
        <v>39</v>
      </c>
      <c r="L79" s="132">
        <f t="shared" si="31"/>
        <v>0.21081081081081082</v>
      </c>
      <c r="M79" s="127" t="s">
        <v>546</v>
      </c>
      <c r="N79" s="133">
        <v>42647</v>
      </c>
      <c r="O79" s="54"/>
      <c r="P79" s="54"/>
      <c r="Q79" s="193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34">
        <v>26</v>
      </c>
      <c r="B80" s="135">
        <v>42090</v>
      </c>
      <c r="C80" s="135"/>
      <c r="D80" s="143" t="s">
        <v>614</v>
      </c>
      <c r="E80" s="138" t="s">
        <v>544</v>
      </c>
      <c r="F80" s="138">
        <v>49.5</v>
      </c>
      <c r="G80" s="139"/>
      <c r="H80" s="139">
        <v>15.85</v>
      </c>
      <c r="I80" s="139">
        <v>67</v>
      </c>
      <c r="J80" s="140" t="s">
        <v>615</v>
      </c>
      <c r="K80" s="139">
        <f t="shared" si="30"/>
        <v>-33.65</v>
      </c>
      <c r="L80" s="144">
        <f t="shared" si="31"/>
        <v>-0.67979797979797973</v>
      </c>
      <c r="M80" s="138" t="s">
        <v>556</v>
      </c>
      <c r="N80" s="145">
        <v>43627</v>
      </c>
      <c r="O80" s="54"/>
      <c r="P80" s="54"/>
      <c r="Q80" s="193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27</v>
      </c>
      <c r="B81" s="125">
        <v>42093</v>
      </c>
      <c r="C81" s="125"/>
      <c r="D81" s="126" t="s">
        <v>616</v>
      </c>
      <c r="E81" s="127" t="s">
        <v>544</v>
      </c>
      <c r="F81" s="128">
        <v>183.5</v>
      </c>
      <c r="G81" s="127"/>
      <c r="H81" s="127">
        <v>219</v>
      </c>
      <c r="I81" s="129">
        <v>218</v>
      </c>
      <c r="J81" s="130" t="s">
        <v>617</v>
      </c>
      <c r="K81" s="131">
        <f t="shared" si="30"/>
        <v>35.5</v>
      </c>
      <c r="L81" s="132">
        <f t="shared" si="31"/>
        <v>0.19346049046321526</v>
      </c>
      <c r="M81" s="127" t="s">
        <v>546</v>
      </c>
      <c r="N81" s="133">
        <v>42103</v>
      </c>
      <c r="O81" s="54"/>
      <c r="P81" s="54"/>
      <c r="Q81" s="193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28</v>
      </c>
      <c r="B82" s="125">
        <v>42114</v>
      </c>
      <c r="C82" s="125"/>
      <c r="D82" s="126" t="s">
        <v>618</v>
      </c>
      <c r="E82" s="127" t="s">
        <v>544</v>
      </c>
      <c r="F82" s="128">
        <f>(227+237)/2</f>
        <v>232</v>
      </c>
      <c r="G82" s="127"/>
      <c r="H82" s="127">
        <v>298</v>
      </c>
      <c r="I82" s="129">
        <v>298</v>
      </c>
      <c r="J82" s="130" t="s">
        <v>576</v>
      </c>
      <c r="K82" s="131">
        <f t="shared" si="30"/>
        <v>66</v>
      </c>
      <c r="L82" s="132">
        <f t="shared" si="31"/>
        <v>0.28448275862068967</v>
      </c>
      <c r="M82" s="127" t="s">
        <v>546</v>
      </c>
      <c r="N82" s="133">
        <v>42823</v>
      </c>
      <c r="O82" s="54"/>
      <c r="P82" s="54"/>
      <c r="Q82" s="193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29</v>
      </c>
      <c r="B83" s="125">
        <v>42128</v>
      </c>
      <c r="C83" s="125"/>
      <c r="D83" s="126" t="s">
        <v>619</v>
      </c>
      <c r="E83" s="127" t="s">
        <v>555</v>
      </c>
      <c r="F83" s="128">
        <v>385</v>
      </c>
      <c r="G83" s="127"/>
      <c r="H83" s="127">
        <f>212.5+331</f>
        <v>543.5</v>
      </c>
      <c r="I83" s="129">
        <v>510</v>
      </c>
      <c r="J83" s="130" t="s">
        <v>620</v>
      </c>
      <c r="K83" s="131">
        <f t="shared" si="30"/>
        <v>158.5</v>
      </c>
      <c r="L83" s="132">
        <f t="shared" si="31"/>
        <v>0.41168831168831171</v>
      </c>
      <c r="M83" s="127" t="s">
        <v>546</v>
      </c>
      <c r="N83" s="133">
        <v>42235</v>
      </c>
      <c r="O83" s="54"/>
      <c r="P83" s="54"/>
      <c r="Q83" s="193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30</v>
      </c>
      <c r="B84" s="125">
        <v>42128</v>
      </c>
      <c r="C84" s="125"/>
      <c r="D84" s="126" t="s">
        <v>621</v>
      </c>
      <c r="E84" s="127" t="s">
        <v>555</v>
      </c>
      <c r="F84" s="128">
        <v>115.5</v>
      </c>
      <c r="G84" s="127"/>
      <c r="H84" s="127">
        <v>146</v>
      </c>
      <c r="I84" s="129">
        <v>142</v>
      </c>
      <c r="J84" s="130" t="s">
        <v>622</v>
      </c>
      <c r="K84" s="131">
        <f t="shared" si="30"/>
        <v>30.5</v>
      </c>
      <c r="L84" s="132">
        <f t="shared" si="31"/>
        <v>0.26406926406926406</v>
      </c>
      <c r="M84" s="127" t="s">
        <v>546</v>
      </c>
      <c r="N84" s="133">
        <v>42202</v>
      </c>
      <c r="O84" s="54"/>
      <c r="P84" s="54"/>
      <c r="Q84" s="193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31</v>
      </c>
      <c r="B85" s="125">
        <v>42151</v>
      </c>
      <c r="C85" s="125"/>
      <c r="D85" s="126" t="s">
        <v>500</v>
      </c>
      <c r="E85" s="127" t="s">
        <v>555</v>
      </c>
      <c r="F85" s="128">
        <v>237.5</v>
      </c>
      <c r="G85" s="127"/>
      <c r="H85" s="127">
        <v>279.5</v>
      </c>
      <c r="I85" s="129">
        <v>278</v>
      </c>
      <c r="J85" s="130" t="s">
        <v>576</v>
      </c>
      <c r="K85" s="131">
        <f t="shared" si="30"/>
        <v>42</v>
      </c>
      <c r="L85" s="132">
        <f t="shared" si="31"/>
        <v>0.17684210526315788</v>
      </c>
      <c r="M85" s="127" t="s">
        <v>546</v>
      </c>
      <c r="N85" s="133">
        <v>42222</v>
      </c>
      <c r="O85" s="54"/>
      <c r="P85" s="54"/>
      <c r="Q85" s="193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32</v>
      </c>
      <c r="B86" s="125">
        <v>42174</v>
      </c>
      <c r="C86" s="125"/>
      <c r="D86" s="126" t="s">
        <v>594</v>
      </c>
      <c r="E86" s="127" t="s">
        <v>544</v>
      </c>
      <c r="F86" s="128">
        <v>340</v>
      </c>
      <c r="G86" s="127"/>
      <c r="H86" s="127">
        <v>448</v>
      </c>
      <c r="I86" s="129">
        <v>448</v>
      </c>
      <c r="J86" s="130" t="s">
        <v>576</v>
      </c>
      <c r="K86" s="131">
        <f t="shared" si="30"/>
        <v>108</v>
      </c>
      <c r="L86" s="132">
        <f t="shared" si="31"/>
        <v>0.31764705882352939</v>
      </c>
      <c r="M86" s="127" t="s">
        <v>546</v>
      </c>
      <c r="N86" s="133">
        <v>43018</v>
      </c>
      <c r="O86" s="54"/>
      <c r="P86" s="54"/>
      <c r="Q86" s="193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33</v>
      </c>
      <c r="B87" s="125">
        <v>42191</v>
      </c>
      <c r="C87" s="125"/>
      <c r="D87" s="126" t="s">
        <v>623</v>
      </c>
      <c r="E87" s="127" t="s">
        <v>544</v>
      </c>
      <c r="F87" s="128">
        <v>390</v>
      </c>
      <c r="G87" s="127"/>
      <c r="H87" s="127">
        <v>460</v>
      </c>
      <c r="I87" s="129">
        <v>460</v>
      </c>
      <c r="J87" s="130" t="s">
        <v>576</v>
      </c>
      <c r="K87" s="131">
        <f t="shared" ref="K87:K107" si="32">H87-F87</f>
        <v>70</v>
      </c>
      <c r="L87" s="132">
        <f t="shared" ref="L87:L107" si="33">K87/F87</f>
        <v>0.17948717948717949</v>
      </c>
      <c r="M87" s="127" t="s">
        <v>546</v>
      </c>
      <c r="N87" s="133">
        <v>42478</v>
      </c>
      <c r="O87" s="54"/>
      <c r="P87" s="54"/>
      <c r="Q87" s="193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34">
        <v>34</v>
      </c>
      <c r="B88" s="135">
        <v>42195</v>
      </c>
      <c r="C88" s="135"/>
      <c r="D88" s="136" t="s">
        <v>624</v>
      </c>
      <c r="E88" s="137" t="s">
        <v>544</v>
      </c>
      <c r="F88" s="138">
        <v>122.5</v>
      </c>
      <c r="G88" s="138"/>
      <c r="H88" s="139">
        <v>61</v>
      </c>
      <c r="I88" s="139">
        <v>172</v>
      </c>
      <c r="J88" s="140" t="s">
        <v>625</v>
      </c>
      <c r="K88" s="141">
        <f t="shared" si="32"/>
        <v>-61.5</v>
      </c>
      <c r="L88" s="142">
        <f t="shared" si="33"/>
        <v>-0.50204081632653064</v>
      </c>
      <c r="M88" s="138" t="s">
        <v>556</v>
      </c>
      <c r="N88" s="135">
        <v>43333</v>
      </c>
      <c r="O88" s="54"/>
      <c r="P88" s="54"/>
      <c r="Q88" s="193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35</v>
      </c>
      <c r="B89" s="125">
        <v>42219</v>
      </c>
      <c r="C89" s="125"/>
      <c r="D89" s="126" t="s">
        <v>626</v>
      </c>
      <c r="E89" s="127" t="s">
        <v>544</v>
      </c>
      <c r="F89" s="128">
        <v>297.5</v>
      </c>
      <c r="G89" s="127"/>
      <c r="H89" s="127">
        <v>350</v>
      </c>
      <c r="I89" s="129">
        <v>360</v>
      </c>
      <c r="J89" s="130" t="s">
        <v>627</v>
      </c>
      <c r="K89" s="131">
        <f t="shared" si="32"/>
        <v>52.5</v>
      </c>
      <c r="L89" s="132">
        <f t="shared" si="33"/>
        <v>0.17647058823529413</v>
      </c>
      <c r="M89" s="127" t="s">
        <v>546</v>
      </c>
      <c r="N89" s="133">
        <v>42232</v>
      </c>
      <c r="O89" s="54"/>
      <c r="P89" s="54"/>
      <c r="Q89" s="193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36</v>
      </c>
      <c r="B90" s="125">
        <v>42219</v>
      </c>
      <c r="C90" s="125"/>
      <c r="D90" s="126" t="s">
        <v>628</v>
      </c>
      <c r="E90" s="127" t="s">
        <v>544</v>
      </c>
      <c r="F90" s="128">
        <v>115.5</v>
      </c>
      <c r="G90" s="127"/>
      <c r="H90" s="127">
        <v>149</v>
      </c>
      <c r="I90" s="129">
        <v>140</v>
      </c>
      <c r="J90" s="130" t="s">
        <v>629</v>
      </c>
      <c r="K90" s="131">
        <f t="shared" si="32"/>
        <v>33.5</v>
      </c>
      <c r="L90" s="132">
        <f t="shared" si="33"/>
        <v>0.29004329004329005</v>
      </c>
      <c r="M90" s="127" t="s">
        <v>546</v>
      </c>
      <c r="N90" s="133">
        <v>42740</v>
      </c>
      <c r="O90" s="54"/>
      <c r="P90" s="54"/>
      <c r="Q90" s="193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37</v>
      </c>
      <c r="B91" s="125">
        <v>42251</v>
      </c>
      <c r="C91" s="125"/>
      <c r="D91" s="126" t="s">
        <v>500</v>
      </c>
      <c r="E91" s="127" t="s">
        <v>544</v>
      </c>
      <c r="F91" s="128">
        <v>226</v>
      </c>
      <c r="G91" s="127"/>
      <c r="H91" s="127">
        <v>292</v>
      </c>
      <c r="I91" s="129">
        <v>292</v>
      </c>
      <c r="J91" s="130" t="s">
        <v>630</v>
      </c>
      <c r="K91" s="131">
        <f t="shared" si="32"/>
        <v>66</v>
      </c>
      <c r="L91" s="132">
        <f t="shared" si="33"/>
        <v>0.29203539823008851</v>
      </c>
      <c r="M91" s="127" t="s">
        <v>546</v>
      </c>
      <c r="N91" s="133">
        <v>42286</v>
      </c>
      <c r="O91" s="54"/>
      <c r="P91" s="54"/>
      <c r="Q91" s="193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38</v>
      </c>
      <c r="B92" s="125">
        <v>42254</v>
      </c>
      <c r="C92" s="125"/>
      <c r="D92" s="126" t="s">
        <v>618</v>
      </c>
      <c r="E92" s="127" t="s">
        <v>544</v>
      </c>
      <c r="F92" s="128">
        <v>232.5</v>
      </c>
      <c r="G92" s="127"/>
      <c r="H92" s="127">
        <v>312.5</v>
      </c>
      <c r="I92" s="129">
        <v>310</v>
      </c>
      <c r="J92" s="130" t="s">
        <v>576</v>
      </c>
      <c r="K92" s="131">
        <f t="shared" si="32"/>
        <v>80</v>
      </c>
      <c r="L92" s="132">
        <f t="shared" si="33"/>
        <v>0.34408602150537637</v>
      </c>
      <c r="M92" s="127" t="s">
        <v>546</v>
      </c>
      <c r="N92" s="133">
        <v>42823</v>
      </c>
      <c r="O92" s="54"/>
      <c r="P92" s="54"/>
      <c r="Q92" s="193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39</v>
      </c>
      <c r="B93" s="125">
        <v>42268</v>
      </c>
      <c r="C93" s="125"/>
      <c r="D93" s="126" t="s">
        <v>631</v>
      </c>
      <c r="E93" s="127" t="s">
        <v>544</v>
      </c>
      <c r="F93" s="128">
        <v>196.5</v>
      </c>
      <c r="G93" s="127"/>
      <c r="H93" s="127">
        <v>238</v>
      </c>
      <c r="I93" s="129">
        <v>238</v>
      </c>
      <c r="J93" s="130" t="s">
        <v>630</v>
      </c>
      <c r="K93" s="131">
        <f t="shared" si="32"/>
        <v>41.5</v>
      </c>
      <c r="L93" s="132">
        <f t="shared" si="33"/>
        <v>0.21119592875318066</v>
      </c>
      <c r="M93" s="127" t="s">
        <v>546</v>
      </c>
      <c r="N93" s="133">
        <v>42291</v>
      </c>
      <c r="O93" s="54"/>
      <c r="P93" s="54"/>
      <c r="Q93" s="193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40</v>
      </c>
      <c r="B94" s="125">
        <v>42271</v>
      </c>
      <c r="C94" s="125"/>
      <c r="D94" s="126" t="s">
        <v>574</v>
      </c>
      <c r="E94" s="127" t="s">
        <v>544</v>
      </c>
      <c r="F94" s="128">
        <v>65</v>
      </c>
      <c r="G94" s="127"/>
      <c r="H94" s="127">
        <v>82</v>
      </c>
      <c r="I94" s="129">
        <v>82</v>
      </c>
      <c r="J94" s="130" t="s">
        <v>630</v>
      </c>
      <c r="K94" s="131">
        <f t="shared" si="32"/>
        <v>17</v>
      </c>
      <c r="L94" s="132">
        <f t="shared" si="33"/>
        <v>0.26153846153846155</v>
      </c>
      <c r="M94" s="127" t="s">
        <v>546</v>
      </c>
      <c r="N94" s="133">
        <v>42578</v>
      </c>
      <c r="O94" s="54"/>
      <c r="P94" s="54"/>
      <c r="Q94" s="193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41</v>
      </c>
      <c r="B95" s="125">
        <v>42291</v>
      </c>
      <c r="C95" s="125"/>
      <c r="D95" s="126" t="s">
        <v>632</v>
      </c>
      <c r="E95" s="127" t="s">
        <v>544</v>
      </c>
      <c r="F95" s="128">
        <v>144</v>
      </c>
      <c r="G95" s="127"/>
      <c r="H95" s="127">
        <v>182.5</v>
      </c>
      <c r="I95" s="129">
        <v>181</v>
      </c>
      <c r="J95" s="130" t="s">
        <v>630</v>
      </c>
      <c r="K95" s="131">
        <f t="shared" si="32"/>
        <v>38.5</v>
      </c>
      <c r="L95" s="132">
        <f t="shared" si="33"/>
        <v>0.2673611111111111</v>
      </c>
      <c r="M95" s="127" t="s">
        <v>546</v>
      </c>
      <c r="N95" s="133">
        <v>42817</v>
      </c>
      <c r="O95" s="54"/>
      <c r="P95" s="54"/>
      <c r="Q95" s="193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42</v>
      </c>
      <c r="B96" s="125">
        <v>42291</v>
      </c>
      <c r="C96" s="125"/>
      <c r="D96" s="126" t="s">
        <v>633</v>
      </c>
      <c r="E96" s="127" t="s">
        <v>544</v>
      </c>
      <c r="F96" s="128">
        <v>264</v>
      </c>
      <c r="G96" s="127"/>
      <c r="H96" s="127">
        <v>311</v>
      </c>
      <c r="I96" s="129">
        <v>311</v>
      </c>
      <c r="J96" s="130" t="s">
        <v>630</v>
      </c>
      <c r="K96" s="131">
        <f t="shared" si="32"/>
        <v>47</v>
      </c>
      <c r="L96" s="132">
        <f t="shared" si="33"/>
        <v>0.17803030303030304</v>
      </c>
      <c r="M96" s="127" t="s">
        <v>546</v>
      </c>
      <c r="N96" s="133">
        <v>42604</v>
      </c>
      <c r="O96" s="54"/>
      <c r="P96" s="54"/>
      <c r="Q96" s="193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43</v>
      </c>
      <c r="B97" s="125">
        <v>42318</v>
      </c>
      <c r="C97" s="125"/>
      <c r="D97" s="126" t="s">
        <v>634</v>
      </c>
      <c r="E97" s="127" t="s">
        <v>555</v>
      </c>
      <c r="F97" s="128">
        <v>549.5</v>
      </c>
      <c r="G97" s="127"/>
      <c r="H97" s="127">
        <v>630</v>
      </c>
      <c r="I97" s="129">
        <v>630</v>
      </c>
      <c r="J97" s="130" t="s">
        <v>630</v>
      </c>
      <c r="K97" s="131">
        <f t="shared" si="32"/>
        <v>80.5</v>
      </c>
      <c r="L97" s="132">
        <f t="shared" si="33"/>
        <v>0.1464968152866242</v>
      </c>
      <c r="M97" s="127" t="s">
        <v>546</v>
      </c>
      <c r="N97" s="133">
        <v>42419</v>
      </c>
      <c r="O97" s="54"/>
      <c r="P97" s="54"/>
      <c r="Q97" s="193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44</v>
      </c>
      <c r="B98" s="125">
        <v>42342</v>
      </c>
      <c r="C98" s="125"/>
      <c r="D98" s="126" t="s">
        <v>635</v>
      </c>
      <c r="E98" s="127" t="s">
        <v>544</v>
      </c>
      <c r="F98" s="128">
        <v>1027.5</v>
      </c>
      <c r="G98" s="127"/>
      <c r="H98" s="127">
        <v>1315</v>
      </c>
      <c r="I98" s="129">
        <v>1250</v>
      </c>
      <c r="J98" s="130" t="s">
        <v>630</v>
      </c>
      <c r="K98" s="131">
        <f t="shared" si="32"/>
        <v>287.5</v>
      </c>
      <c r="L98" s="132">
        <f t="shared" si="33"/>
        <v>0.27980535279805352</v>
      </c>
      <c r="M98" s="127" t="s">
        <v>546</v>
      </c>
      <c r="N98" s="133">
        <v>43244</v>
      </c>
      <c r="O98" s="54"/>
      <c r="P98" s="54"/>
      <c r="Q98" s="193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45</v>
      </c>
      <c r="B99" s="125">
        <v>42367</v>
      </c>
      <c r="C99" s="125"/>
      <c r="D99" s="126" t="s">
        <v>636</v>
      </c>
      <c r="E99" s="127" t="s">
        <v>544</v>
      </c>
      <c r="F99" s="128">
        <v>465</v>
      </c>
      <c r="G99" s="127"/>
      <c r="H99" s="127">
        <v>540</v>
      </c>
      <c r="I99" s="129">
        <v>540</v>
      </c>
      <c r="J99" s="130" t="s">
        <v>630</v>
      </c>
      <c r="K99" s="131">
        <f t="shared" si="32"/>
        <v>75</v>
      </c>
      <c r="L99" s="132">
        <f t="shared" si="33"/>
        <v>0.16129032258064516</v>
      </c>
      <c r="M99" s="127" t="s">
        <v>546</v>
      </c>
      <c r="N99" s="133">
        <v>42530</v>
      </c>
      <c r="O99" s="54"/>
      <c r="P99" s="54"/>
      <c r="Q99" s="193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46</v>
      </c>
      <c r="B100" s="125">
        <v>42380</v>
      </c>
      <c r="C100" s="125"/>
      <c r="D100" s="126" t="s">
        <v>386</v>
      </c>
      <c r="E100" s="127" t="s">
        <v>555</v>
      </c>
      <c r="F100" s="128">
        <v>81</v>
      </c>
      <c r="G100" s="127"/>
      <c r="H100" s="127">
        <v>110</v>
      </c>
      <c r="I100" s="129">
        <v>110</v>
      </c>
      <c r="J100" s="130" t="s">
        <v>630</v>
      </c>
      <c r="K100" s="131">
        <f t="shared" si="32"/>
        <v>29</v>
      </c>
      <c r="L100" s="132">
        <f t="shared" si="33"/>
        <v>0.35802469135802467</v>
      </c>
      <c r="M100" s="127" t="s">
        <v>546</v>
      </c>
      <c r="N100" s="133">
        <v>42745</v>
      </c>
      <c r="O100" s="54"/>
      <c r="P100" s="54"/>
      <c r="Q100" s="193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47</v>
      </c>
      <c r="B101" s="125">
        <v>42382</v>
      </c>
      <c r="C101" s="125"/>
      <c r="D101" s="126" t="s">
        <v>637</v>
      </c>
      <c r="E101" s="127" t="s">
        <v>555</v>
      </c>
      <c r="F101" s="128">
        <v>417.5</v>
      </c>
      <c r="G101" s="127"/>
      <c r="H101" s="127">
        <v>547</v>
      </c>
      <c r="I101" s="129">
        <v>535</v>
      </c>
      <c r="J101" s="130" t="s">
        <v>630</v>
      </c>
      <c r="K101" s="131">
        <f t="shared" si="32"/>
        <v>129.5</v>
      </c>
      <c r="L101" s="132">
        <f t="shared" si="33"/>
        <v>0.31017964071856285</v>
      </c>
      <c r="M101" s="127" t="s">
        <v>546</v>
      </c>
      <c r="N101" s="133">
        <v>42578</v>
      </c>
      <c r="O101" s="54"/>
      <c r="P101" s="54"/>
      <c r="Q101" s="193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48</v>
      </c>
      <c r="B102" s="125">
        <v>42408</v>
      </c>
      <c r="C102" s="125"/>
      <c r="D102" s="126" t="s">
        <v>638</v>
      </c>
      <c r="E102" s="127" t="s">
        <v>544</v>
      </c>
      <c r="F102" s="128">
        <v>650</v>
      </c>
      <c r="G102" s="127"/>
      <c r="H102" s="127">
        <v>800</v>
      </c>
      <c r="I102" s="129">
        <v>800</v>
      </c>
      <c r="J102" s="130" t="s">
        <v>630</v>
      </c>
      <c r="K102" s="131">
        <f t="shared" si="32"/>
        <v>150</v>
      </c>
      <c r="L102" s="132">
        <f t="shared" si="33"/>
        <v>0.23076923076923078</v>
      </c>
      <c r="M102" s="127" t="s">
        <v>546</v>
      </c>
      <c r="N102" s="133">
        <v>43154</v>
      </c>
      <c r="O102" s="54"/>
      <c r="P102" s="54"/>
      <c r="Q102" s="193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49</v>
      </c>
      <c r="B103" s="125">
        <v>42433</v>
      </c>
      <c r="C103" s="125"/>
      <c r="D103" s="126" t="s">
        <v>231</v>
      </c>
      <c r="E103" s="127" t="s">
        <v>544</v>
      </c>
      <c r="F103" s="128">
        <v>437.5</v>
      </c>
      <c r="G103" s="127"/>
      <c r="H103" s="127">
        <v>504.5</v>
      </c>
      <c r="I103" s="129">
        <v>522</v>
      </c>
      <c r="J103" s="130" t="s">
        <v>639</v>
      </c>
      <c r="K103" s="131">
        <f t="shared" si="32"/>
        <v>67</v>
      </c>
      <c r="L103" s="132">
        <f t="shared" si="33"/>
        <v>0.15314285714285714</v>
      </c>
      <c r="M103" s="127" t="s">
        <v>546</v>
      </c>
      <c r="N103" s="133">
        <v>42480</v>
      </c>
      <c r="O103" s="54"/>
      <c r="P103" s="54"/>
      <c r="Q103" s="193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50</v>
      </c>
      <c r="B104" s="125">
        <v>42438</v>
      </c>
      <c r="C104" s="125"/>
      <c r="D104" s="126" t="s">
        <v>640</v>
      </c>
      <c r="E104" s="127" t="s">
        <v>544</v>
      </c>
      <c r="F104" s="128">
        <v>189.5</v>
      </c>
      <c r="G104" s="127"/>
      <c r="H104" s="127">
        <v>218</v>
      </c>
      <c r="I104" s="129">
        <v>218</v>
      </c>
      <c r="J104" s="130" t="s">
        <v>630</v>
      </c>
      <c r="K104" s="131">
        <f t="shared" si="32"/>
        <v>28.5</v>
      </c>
      <c r="L104" s="132">
        <f t="shared" si="33"/>
        <v>0.15039577836411611</v>
      </c>
      <c r="M104" s="127" t="s">
        <v>546</v>
      </c>
      <c r="N104" s="133">
        <v>43034</v>
      </c>
      <c r="O104" s="54"/>
      <c r="P104" s="54"/>
      <c r="Q104" s="193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4">
        <v>51</v>
      </c>
      <c r="B105" s="135">
        <v>42471</v>
      </c>
      <c r="C105" s="135"/>
      <c r="D105" s="143" t="s">
        <v>641</v>
      </c>
      <c r="E105" s="138" t="s">
        <v>544</v>
      </c>
      <c r="F105" s="138">
        <v>36.5</v>
      </c>
      <c r="G105" s="139"/>
      <c r="H105" s="139">
        <v>15.85</v>
      </c>
      <c r="I105" s="139">
        <v>60</v>
      </c>
      <c r="J105" s="140" t="s">
        <v>642</v>
      </c>
      <c r="K105" s="141">
        <f t="shared" si="32"/>
        <v>-20.65</v>
      </c>
      <c r="L105" s="142">
        <f t="shared" si="33"/>
        <v>-0.5657534246575342</v>
      </c>
      <c r="M105" s="138" t="s">
        <v>556</v>
      </c>
      <c r="N105" s="146">
        <v>43627</v>
      </c>
      <c r="O105" s="54"/>
      <c r="P105" s="54"/>
      <c r="Q105" s="193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52</v>
      </c>
      <c r="B106" s="125">
        <v>42472</v>
      </c>
      <c r="C106" s="125"/>
      <c r="D106" s="126" t="s">
        <v>643</v>
      </c>
      <c r="E106" s="127" t="s">
        <v>544</v>
      </c>
      <c r="F106" s="128">
        <v>93</v>
      </c>
      <c r="G106" s="127"/>
      <c r="H106" s="127">
        <v>149</v>
      </c>
      <c r="I106" s="129">
        <v>140</v>
      </c>
      <c r="J106" s="130" t="s">
        <v>644</v>
      </c>
      <c r="K106" s="131">
        <f t="shared" si="32"/>
        <v>56</v>
      </c>
      <c r="L106" s="132">
        <f t="shared" si="33"/>
        <v>0.60215053763440862</v>
      </c>
      <c r="M106" s="127" t="s">
        <v>546</v>
      </c>
      <c r="N106" s="133">
        <v>42740</v>
      </c>
      <c r="O106" s="54"/>
      <c r="P106" s="54"/>
      <c r="Q106" s="193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53</v>
      </c>
      <c r="B107" s="125">
        <v>42472</v>
      </c>
      <c r="C107" s="125"/>
      <c r="D107" s="126" t="s">
        <v>645</v>
      </c>
      <c r="E107" s="127" t="s">
        <v>544</v>
      </c>
      <c r="F107" s="128">
        <v>130</v>
      </c>
      <c r="G107" s="127"/>
      <c r="H107" s="127">
        <v>150</v>
      </c>
      <c r="I107" s="129" t="s">
        <v>646</v>
      </c>
      <c r="J107" s="130" t="s">
        <v>630</v>
      </c>
      <c r="K107" s="131">
        <f t="shared" si="32"/>
        <v>20</v>
      </c>
      <c r="L107" s="132">
        <f t="shared" si="33"/>
        <v>0.15384615384615385</v>
      </c>
      <c r="M107" s="127" t="s">
        <v>546</v>
      </c>
      <c r="N107" s="133">
        <v>42564</v>
      </c>
      <c r="O107" s="54"/>
      <c r="P107" s="54"/>
      <c r="Q107" s="193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54</v>
      </c>
      <c r="B108" s="125">
        <v>42473</v>
      </c>
      <c r="C108" s="125"/>
      <c r="D108" s="126" t="s">
        <v>647</v>
      </c>
      <c r="E108" s="127" t="s">
        <v>544</v>
      </c>
      <c r="F108" s="128">
        <v>196</v>
      </c>
      <c r="G108" s="127"/>
      <c r="H108" s="127">
        <v>299</v>
      </c>
      <c r="I108" s="129">
        <v>299</v>
      </c>
      <c r="J108" s="130" t="s">
        <v>630</v>
      </c>
      <c r="K108" s="131">
        <v>103</v>
      </c>
      <c r="L108" s="132">
        <v>0.52551020408163296</v>
      </c>
      <c r="M108" s="127" t="s">
        <v>546</v>
      </c>
      <c r="N108" s="133">
        <v>42620</v>
      </c>
      <c r="O108" s="54"/>
      <c r="P108" s="54"/>
      <c r="Q108" s="193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55</v>
      </c>
      <c r="B109" s="125">
        <v>42473</v>
      </c>
      <c r="C109" s="125"/>
      <c r="D109" s="126" t="s">
        <v>648</v>
      </c>
      <c r="E109" s="127" t="s">
        <v>544</v>
      </c>
      <c r="F109" s="128">
        <v>88</v>
      </c>
      <c r="G109" s="127"/>
      <c r="H109" s="127">
        <v>103</v>
      </c>
      <c r="I109" s="129">
        <v>103</v>
      </c>
      <c r="J109" s="130" t="s">
        <v>630</v>
      </c>
      <c r="K109" s="131">
        <v>15</v>
      </c>
      <c r="L109" s="132">
        <v>0.170454545454545</v>
      </c>
      <c r="M109" s="127" t="s">
        <v>546</v>
      </c>
      <c r="N109" s="133">
        <v>42530</v>
      </c>
      <c r="O109" s="54"/>
      <c r="P109" s="54"/>
      <c r="Q109" s="193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56</v>
      </c>
      <c r="B110" s="125">
        <v>42492</v>
      </c>
      <c r="C110" s="125"/>
      <c r="D110" s="126" t="s">
        <v>649</v>
      </c>
      <c r="E110" s="127" t="s">
        <v>544</v>
      </c>
      <c r="F110" s="128">
        <v>127.5</v>
      </c>
      <c r="G110" s="127"/>
      <c r="H110" s="127">
        <v>148</v>
      </c>
      <c r="I110" s="129" t="s">
        <v>650</v>
      </c>
      <c r="J110" s="130" t="s">
        <v>630</v>
      </c>
      <c r="K110" s="131">
        <f>H110-F110</f>
        <v>20.5</v>
      </c>
      <c r="L110" s="132">
        <f>K110/F110</f>
        <v>0.16078431372549021</v>
      </c>
      <c r="M110" s="127" t="s">
        <v>546</v>
      </c>
      <c r="N110" s="133">
        <v>42564</v>
      </c>
      <c r="O110" s="54"/>
      <c r="P110" s="54"/>
      <c r="Q110" s="193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57</v>
      </c>
      <c r="B111" s="125">
        <v>42493</v>
      </c>
      <c r="C111" s="125"/>
      <c r="D111" s="126" t="s">
        <v>651</v>
      </c>
      <c r="E111" s="127" t="s">
        <v>544</v>
      </c>
      <c r="F111" s="128">
        <v>675</v>
      </c>
      <c r="G111" s="127"/>
      <c r="H111" s="127">
        <v>815</v>
      </c>
      <c r="I111" s="129" t="s">
        <v>652</v>
      </c>
      <c r="J111" s="130" t="s">
        <v>630</v>
      </c>
      <c r="K111" s="131">
        <f>H111-F111</f>
        <v>140</v>
      </c>
      <c r="L111" s="132">
        <f>K111/F111</f>
        <v>0.2074074074074074</v>
      </c>
      <c r="M111" s="127" t="s">
        <v>546</v>
      </c>
      <c r="N111" s="133">
        <v>43154</v>
      </c>
      <c r="O111" s="54"/>
      <c r="P111" s="54"/>
      <c r="Q111" s="193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34">
        <v>58</v>
      </c>
      <c r="B112" s="135">
        <v>42522</v>
      </c>
      <c r="C112" s="135"/>
      <c r="D112" s="136" t="s">
        <v>653</v>
      </c>
      <c r="E112" s="137" t="s">
        <v>544</v>
      </c>
      <c r="F112" s="138">
        <v>500</v>
      </c>
      <c r="G112" s="138"/>
      <c r="H112" s="139">
        <v>232.5</v>
      </c>
      <c r="I112" s="139" t="s">
        <v>654</v>
      </c>
      <c r="J112" s="140" t="s">
        <v>655</v>
      </c>
      <c r="K112" s="141">
        <f>H112-F112</f>
        <v>-267.5</v>
      </c>
      <c r="L112" s="142">
        <f>K112/F112</f>
        <v>-0.53500000000000003</v>
      </c>
      <c r="M112" s="138" t="s">
        <v>556</v>
      </c>
      <c r="N112" s="135">
        <v>43735</v>
      </c>
      <c r="O112" s="54"/>
      <c r="P112" s="54"/>
      <c r="Q112" s="193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59</v>
      </c>
      <c r="B113" s="125">
        <v>42527</v>
      </c>
      <c r="C113" s="125"/>
      <c r="D113" s="126" t="s">
        <v>502</v>
      </c>
      <c r="E113" s="127" t="s">
        <v>544</v>
      </c>
      <c r="F113" s="128">
        <v>110</v>
      </c>
      <c r="G113" s="127"/>
      <c r="H113" s="127">
        <v>126.5</v>
      </c>
      <c r="I113" s="129">
        <v>125</v>
      </c>
      <c r="J113" s="130" t="s">
        <v>582</v>
      </c>
      <c r="K113" s="131">
        <f>H113-F113</f>
        <v>16.5</v>
      </c>
      <c r="L113" s="132">
        <f>K113/F113</f>
        <v>0.15</v>
      </c>
      <c r="M113" s="127" t="s">
        <v>546</v>
      </c>
      <c r="N113" s="133">
        <v>42552</v>
      </c>
      <c r="O113" s="54"/>
      <c r="P113" s="54"/>
      <c r="Q113" s="193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60</v>
      </c>
      <c r="B114" s="125">
        <v>42538</v>
      </c>
      <c r="C114" s="125"/>
      <c r="D114" s="126" t="s">
        <v>656</v>
      </c>
      <c r="E114" s="127" t="s">
        <v>544</v>
      </c>
      <c r="F114" s="128">
        <v>44</v>
      </c>
      <c r="G114" s="127"/>
      <c r="H114" s="127">
        <v>69.5</v>
      </c>
      <c r="I114" s="129">
        <v>69.5</v>
      </c>
      <c r="J114" s="130" t="s">
        <v>657</v>
      </c>
      <c r="K114" s="131">
        <f>H114-F114</f>
        <v>25.5</v>
      </c>
      <c r="L114" s="132">
        <f>K114/F114</f>
        <v>0.57954545454545459</v>
      </c>
      <c r="M114" s="127" t="s">
        <v>546</v>
      </c>
      <c r="N114" s="133">
        <v>42977</v>
      </c>
      <c r="O114" s="54"/>
      <c r="P114" s="54"/>
      <c r="Q114" s="193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61</v>
      </c>
      <c r="B115" s="125">
        <v>42549</v>
      </c>
      <c r="C115" s="125"/>
      <c r="D115" s="126" t="s">
        <v>658</v>
      </c>
      <c r="E115" s="127" t="s">
        <v>544</v>
      </c>
      <c r="F115" s="128">
        <v>262.5</v>
      </c>
      <c r="G115" s="127"/>
      <c r="H115" s="127">
        <v>340</v>
      </c>
      <c r="I115" s="129">
        <v>333</v>
      </c>
      <c r="J115" s="130" t="s">
        <v>659</v>
      </c>
      <c r="K115" s="131">
        <v>77.5</v>
      </c>
      <c r="L115" s="132">
        <v>0.29523809523809502</v>
      </c>
      <c r="M115" s="127" t="s">
        <v>546</v>
      </c>
      <c r="N115" s="133">
        <v>43017</v>
      </c>
      <c r="O115" s="54"/>
      <c r="P115" s="54"/>
      <c r="Q115" s="193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62</v>
      </c>
      <c r="B116" s="125">
        <v>42549</v>
      </c>
      <c r="C116" s="125"/>
      <c r="D116" s="126" t="s">
        <v>660</v>
      </c>
      <c r="E116" s="127" t="s">
        <v>544</v>
      </c>
      <c r="F116" s="128">
        <v>840</v>
      </c>
      <c r="G116" s="127"/>
      <c r="H116" s="127">
        <v>1230</v>
      </c>
      <c r="I116" s="129">
        <v>1230</v>
      </c>
      <c r="J116" s="130" t="s">
        <v>630</v>
      </c>
      <c r="K116" s="131">
        <v>390</v>
      </c>
      <c r="L116" s="132">
        <v>0.46428571428571402</v>
      </c>
      <c r="M116" s="127" t="s">
        <v>546</v>
      </c>
      <c r="N116" s="133">
        <v>42649</v>
      </c>
      <c r="O116" s="54"/>
      <c r="P116" s="54"/>
      <c r="Q116" s="193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47">
        <v>63</v>
      </c>
      <c r="B117" s="148">
        <v>42556</v>
      </c>
      <c r="C117" s="148"/>
      <c r="D117" s="149" t="s">
        <v>661</v>
      </c>
      <c r="E117" s="150" t="s">
        <v>544</v>
      </c>
      <c r="F117" s="150">
        <v>395</v>
      </c>
      <c r="G117" s="151"/>
      <c r="H117" s="151">
        <f>(468.5+342.5)/2</f>
        <v>405.5</v>
      </c>
      <c r="I117" s="151">
        <v>510</v>
      </c>
      <c r="J117" s="152" t="s">
        <v>662</v>
      </c>
      <c r="K117" s="153">
        <f t="shared" ref="K117:K123" si="34">H117-F117</f>
        <v>10.5</v>
      </c>
      <c r="L117" s="154">
        <f t="shared" ref="L117:L123" si="35">K117/F117</f>
        <v>2.6582278481012658E-2</v>
      </c>
      <c r="M117" s="150" t="s">
        <v>563</v>
      </c>
      <c r="N117" s="148">
        <v>43606</v>
      </c>
      <c r="O117" s="54"/>
      <c r="P117" s="54"/>
      <c r="Q117" s="193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34">
        <v>64</v>
      </c>
      <c r="B118" s="135">
        <v>42584</v>
      </c>
      <c r="C118" s="135"/>
      <c r="D118" s="136" t="s">
        <v>663</v>
      </c>
      <c r="E118" s="137" t="s">
        <v>555</v>
      </c>
      <c r="F118" s="138">
        <f>169.5-12.8</f>
        <v>156.69999999999999</v>
      </c>
      <c r="G118" s="138"/>
      <c r="H118" s="139">
        <v>77</v>
      </c>
      <c r="I118" s="139" t="s">
        <v>664</v>
      </c>
      <c r="J118" s="140" t="s">
        <v>665</v>
      </c>
      <c r="K118" s="141">
        <f t="shared" si="34"/>
        <v>-79.699999999999989</v>
      </c>
      <c r="L118" s="142">
        <f t="shared" si="35"/>
        <v>-0.50861518825781749</v>
      </c>
      <c r="M118" s="138" t="s">
        <v>556</v>
      </c>
      <c r="N118" s="135">
        <v>43522</v>
      </c>
      <c r="O118" s="54"/>
      <c r="P118" s="54"/>
      <c r="Q118" s="193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65</v>
      </c>
      <c r="B119" s="135">
        <v>42586</v>
      </c>
      <c r="C119" s="135"/>
      <c r="D119" s="136" t="s">
        <v>666</v>
      </c>
      <c r="E119" s="137" t="s">
        <v>544</v>
      </c>
      <c r="F119" s="138">
        <v>400</v>
      </c>
      <c r="G119" s="138"/>
      <c r="H119" s="139">
        <v>305</v>
      </c>
      <c r="I119" s="139">
        <v>475</v>
      </c>
      <c r="J119" s="140" t="s">
        <v>667</v>
      </c>
      <c r="K119" s="141">
        <f t="shared" si="34"/>
        <v>-95</v>
      </c>
      <c r="L119" s="142">
        <f t="shared" si="35"/>
        <v>-0.23749999999999999</v>
      </c>
      <c r="M119" s="138" t="s">
        <v>556</v>
      </c>
      <c r="N119" s="135">
        <v>43606</v>
      </c>
      <c r="O119" s="54"/>
      <c r="P119" s="54"/>
      <c r="Q119" s="193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66</v>
      </c>
      <c r="B120" s="125">
        <v>42593</v>
      </c>
      <c r="C120" s="125"/>
      <c r="D120" s="126" t="s">
        <v>668</v>
      </c>
      <c r="E120" s="127" t="s">
        <v>544</v>
      </c>
      <c r="F120" s="128">
        <v>86.5</v>
      </c>
      <c r="G120" s="127"/>
      <c r="H120" s="127">
        <v>130</v>
      </c>
      <c r="I120" s="129">
        <v>130</v>
      </c>
      <c r="J120" s="130" t="s">
        <v>669</v>
      </c>
      <c r="K120" s="131">
        <f t="shared" si="34"/>
        <v>43.5</v>
      </c>
      <c r="L120" s="132">
        <f t="shared" si="35"/>
        <v>0.50289017341040465</v>
      </c>
      <c r="M120" s="127" t="s">
        <v>546</v>
      </c>
      <c r="N120" s="133">
        <v>43091</v>
      </c>
      <c r="O120" s="54"/>
      <c r="P120" s="54"/>
      <c r="Q120" s="193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4">
        <v>67</v>
      </c>
      <c r="B121" s="135">
        <v>42600</v>
      </c>
      <c r="C121" s="135"/>
      <c r="D121" s="136" t="s">
        <v>119</v>
      </c>
      <c r="E121" s="137" t="s">
        <v>544</v>
      </c>
      <c r="F121" s="138">
        <v>133.5</v>
      </c>
      <c r="G121" s="138"/>
      <c r="H121" s="139">
        <v>126.5</v>
      </c>
      <c r="I121" s="139">
        <v>178</v>
      </c>
      <c r="J121" s="140" t="s">
        <v>670</v>
      </c>
      <c r="K121" s="141">
        <f t="shared" si="34"/>
        <v>-7</v>
      </c>
      <c r="L121" s="142">
        <f t="shared" si="35"/>
        <v>-5.2434456928838954E-2</v>
      </c>
      <c r="M121" s="138" t="s">
        <v>556</v>
      </c>
      <c r="N121" s="135">
        <v>42615</v>
      </c>
      <c r="O121" s="54"/>
      <c r="P121" s="54"/>
      <c r="Q121" s="193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68</v>
      </c>
      <c r="B122" s="125">
        <v>42613</v>
      </c>
      <c r="C122" s="125"/>
      <c r="D122" s="126" t="s">
        <v>671</v>
      </c>
      <c r="E122" s="127" t="s">
        <v>544</v>
      </c>
      <c r="F122" s="128">
        <v>560</v>
      </c>
      <c r="G122" s="127"/>
      <c r="H122" s="127">
        <v>725</v>
      </c>
      <c r="I122" s="129">
        <v>725</v>
      </c>
      <c r="J122" s="130" t="s">
        <v>576</v>
      </c>
      <c r="K122" s="131">
        <f t="shared" si="34"/>
        <v>165</v>
      </c>
      <c r="L122" s="132">
        <f t="shared" si="35"/>
        <v>0.29464285714285715</v>
      </c>
      <c r="M122" s="127" t="s">
        <v>546</v>
      </c>
      <c r="N122" s="133">
        <v>42456</v>
      </c>
      <c r="O122" s="54"/>
      <c r="P122" s="54"/>
      <c r="Q122" s="193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69</v>
      </c>
      <c r="B123" s="125">
        <v>42614</v>
      </c>
      <c r="C123" s="125"/>
      <c r="D123" s="126" t="s">
        <v>672</v>
      </c>
      <c r="E123" s="127" t="s">
        <v>544</v>
      </c>
      <c r="F123" s="128">
        <v>160.5</v>
      </c>
      <c r="G123" s="127"/>
      <c r="H123" s="127">
        <v>210</v>
      </c>
      <c r="I123" s="129">
        <v>210</v>
      </c>
      <c r="J123" s="130" t="s">
        <v>576</v>
      </c>
      <c r="K123" s="131">
        <f t="shared" si="34"/>
        <v>49.5</v>
      </c>
      <c r="L123" s="132">
        <f t="shared" si="35"/>
        <v>0.30841121495327101</v>
      </c>
      <c r="M123" s="127" t="s">
        <v>546</v>
      </c>
      <c r="N123" s="133">
        <v>42871</v>
      </c>
      <c r="O123" s="54"/>
      <c r="P123" s="54"/>
      <c r="Q123" s="193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70</v>
      </c>
      <c r="B124" s="125">
        <v>42646</v>
      </c>
      <c r="C124" s="125"/>
      <c r="D124" s="126" t="s">
        <v>395</v>
      </c>
      <c r="E124" s="127" t="s">
        <v>544</v>
      </c>
      <c r="F124" s="128">
        <v>430</v>
      </c>
      <c r="G124" s="127"/>
      <c r="H124" s="127">
        <v>596</v>
      </c>
      <c r="I124" s="129">
        <v>575</v>
      </c>
      <c r="J124" s="130" t="s">
        <v>673</v>
      </c>
      <c r="K124" s="131">
        <v>166</v>
      </c>
      <c r="L124" s="132">
        <v>0.38604651162790699</v>
      </c>
      <c r="M124" s="127" t="s">
        <v>546</v>
      </c>
      <c r="N124" s="133">
        <v>42769</v>
      </c>
      <c r="O124" s="54"/>
      <c r="P124" s="54"/>
      <c r="Q124" s="193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71</v>
      </c>
      <c r="B125" s="125">
        <v>42657</v>
      </c>
      <c r="C125" s="125"/>
      <c r="D125" s="126" t="s">
        <v>674</v>
      </c>
      <c r="E125" s="127" t="s">
        <v>544</v>
      </c>
      <c r="F125" s="128">
        <v>280</v>
      </c>
      <c r="G125" s="127"/>
      <c r="H125" s="127">
        <v>345</v>
      </c>
      <c r="I125" s="129">
        <v>345</v>
      </c>
      <c r="J125" s="130" t="s">
        <v>576</v>
      </c>
      <c r="K125" s="131">
        <f t="shared" ref="K125:K130" si="36">H125-F125</f>
        <v>65</v>
      </c>
      <c r="L125" s="132">
        <f>K125/F125</f>
        <v>0.23214285714285715</v>
      </c>
      <c r="M125" s="127" t="s">
        <v>546</v>
      </c>
      <c r="N125" s="133">
        <v>42814</v>
      </c>
      <c r="O125" s="54"/>
      <c r="P125" s="54"/>
      <c r="Q125" s="193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72</v>
      </c>
      <c r="B126" s="125">
        <v>42657</v>
      </c>
      <c r="C126" s="125"/>
      <c r="D126" s="126" t="s">
        <v>675</v>
      </c>
      <c r="E126" s="127" t="s">
        <v>544</v>
      </c>
      <c r="F126" s="128">
        <v>245</v>
      </c>
      <c r="G126" s="127"/>
      <c r="H126" s="127">
        <v>325.5</v>
      </c>
      <c r="I126" s="129">
        <v>330</v>
      </c>
      <c r="J126" s="130" t="s">
        <v>676</v>
      </c>
      <c r="K126" s="131">
        <f t="shared" si="36"/>
        <v>80.5</v>
      </c>
      <c r="L126" s="132">
        <f>K126/F126</f>
        <v>0.32857142857142857</v>
      </c>
      <c r="M126" s="127" t="s">
        <v>546</v>
      </c>
      <c r="N126" s="133">
        <v>42769</v>
      </c>
      <c r="O126" s="54"/>
      <c r="P126" s="54"/>
      <c r="Q126" s="193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73</v>
      </c>
      <c r="B127" s="125">
        <v>42660</v>
      </c>
      <c r="C127" s="125"/>
      <c r="D127" s="126" t="s">
        <v>677</v>
      </c>
      <c r="E127" s="127" t="s">
        <v>544</v>
      </c>
      <c r="F127" s="128">
        <v>125</v>
      </c>
      <c r="G127" s="127"/>
      <c r="H127" s="127">
        <v>160</v>
      </c>
      <c r="I127" s="129">
        <v>160</v>
      </c>
      <c r="J127" s="130" t="s">
        <v>630</v>
      </c>
      <c r="K127" s="131">
        <f t="shared" si="36"/>
        <v>35</v>
      </c>
      <c r="L127" s="132">
        <v>0.28000000000000003</v>
      </c>
      <c r="M127" s="127" t="s">
        <v>546</v>
      </c>
      <c r="N127" s="133">
        <v>42803</v>
      </c>
      <c r="O127" s="54"/>
      <c r="P127" s="54"/>
      <c r="Q127" s="193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74</v>
      </c>
      <c r="B128" s="125">
        <v>42660</v>
      </c>
      <c r="C128" s="125"/>
      <c r="D128" s="126" t="s">
        <v>678</v>
      </c>
      <c r="E128" s="127" t="s">
        <v>544</v>
      </c>
      <c r="F128" s="128">
        <v>114</v>
      </c>
      <c r="G128" s="127"/>
      <c r="H128" s="127">
        <v>145</v>
      </c>
      <c r="I128" s="129">
        <v>145</v>
      </c>
      <c r="J128" s="130" t="s">
        <v>630</v>
      </c>
      <c r="K128" s="131">
        <f t="shared" si="36"/>
        <v>31</v>
      </c>
      <c r="L128" s="132">
        <f>K128/F128</f>
        <v>0.27192982456140352</v>
      </c>
      <c r="M128" s="127" t="s">
        <v>546</v>
      </c>
      <c r="N128" s="133">
        <v>42859</v>
      </c>
      <c r="O128" s="54"/>
      <c r="P128" s="54"/>
      <c r="Q128" s="193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75</v>
      </c>
      <c r="B129" s="125">
        <v>42660</v>
      </c>
      <c r="C129" s="125"/>
      <c r="D129" s="126" t="s">
        <v>679</v>
      </c>
      <c r="E129" s="127" t="s">
        <v>544</v>
      </c>
      <c r="F129" s="128">
        <v>212</v>
      </c>
      <c r="G129" s="127"/>
      <c r="H129" s="127">
        <v>280</v>
      </c>
      <c r="I129" s="129">
        <v>276</v>
      </c>
      <c r="J129" s="130" t="s">
        <v>680</v>
      </c>
      <c r="K129" s="131">
        <f t="shared" si="36"/>
        <v>68</v>
      </c>
      <c r="L129" s="132">
        <f>K129/F129</f>
        <v>0.32075471698113206</v>
      </c>
      <c r="M129" s="127" t="s">
        <v>546</v>
      </c>
      <c r="N129" s="133">
        <v>42858</v>
      </c>
      <c r="O129" s="54"/>
      <c r="P129" s="54"/>
      <c r="Q129" s="193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76</v>
      </c>
      <c r="B130" s="125">
        <v>42678</v>
      </c>
      <c r="C130" s="125"/>
      <c r="D130" s="126" t="s">
        <v>438</v>
      </c>
      <c r="E130" s="127" t="s">
        <v>544</v>
      </c>
      <c r="F130" s="128">
        <v>155</v>
      </c>
      <c r="G130" s="127"/>
      <c r="H130" s="127">
        <v>210</v>
      </c>
      <c r="I130" s="129">
        <v>210</v>
      </c>
      <c r="J130" s="130" t="s">
        <v>681</v>
      </c>
      <c r="K130" s="131">
        <f t="shared" si="36"/>
        <v>55</v>
      </c>
      <c r="L130" s="132">
        <f>K130/F130</f>
        <v>0.35483870967741937</v>
      </c>
      <c r="M130" s="127" t="s">
        <v>546</v>
      </c>
      <c r="N130" s="133">
        <v>42944</v>
      </c>
      <c r="O130" s="54"/>
      <c r="P130" s="54"/>
      <c r="Q130" s="193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4">
        <v>77</v>
      </c>
      <c r="B131" s="135">
        <v>42710</v>
      </c>
      <c r="C131" s="135"/>
      <c r="D131" s="136" t="s">
        <v>682</v>
      </c>
      <c r="E131" s="137" t="s">
        <v>544</v>
      </c>
      <c r="F131" s="138">
        <v>150.5</v>
      </c>
      <c r="G131" s="138"/>
      <c r="H131" s="139">
        <v>72.5</v>
      </c>
      <c r="I131" s="139">
        <v>174</v>
      </c>
      <c r="J131" s="140" t="s">
        <v>683</v>
      </c>
      <c r="K131" s="141">
        <v>-78</v>
      </c>
      <c r="L131" s="142">
        <v>-0.51827242524916906</v>
      </c>
      <c r="M131" s="138" t="s">
        <v>556</v>
      </c>
      <c r="N131" s="135">
        <v>43333</v>
      </c>
      <c r="O131" s="54"/>
      <c r="P131" s="54"/>
      <c r="Q131" s="193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78</v>
      </c>
      <c r="B132" s="125">
        <v>42712</v>
      </c>
      <c r="C132" s="125"/>
      <c r="D132" s="126" t="s">
        <v>684</v>
      </c>
      <c r="E132" s="127" t="s">
        <v>544</v>
      </c>
      <c r="F132" s="128">
        <v>380</v>
      </c>
      <c r="G132" s="127"/>
      <c r="H132" s="127">
        <v>478</v>
      </c>
      <c r="I132" s="129">
        <v>468</v>
      </c>
      <c r="J132" s="130" t="s">
        <v>630</v>
      </c>
      <c r="K132" s="131">
        <f>H132-F132</f>
        <v>98</v>
      </c>
      <c r="L132" s="132">
        <f>K132/F132</f>
        <v>0.25789473684210529</v>
      </c>
      <c r="M132" s="127" t="s">
        <v>546</v>
      </c>
      <c r="N132" s="133">
        <v>43025</v>
      </c>
      <c r="O132" s="54"/>
      <c r="P132" s="54"/>
      <c r="Q132" s="193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79</v>
      </c>
      <c r="B133" s="125">
        <v>42734</v>
      </c>
      <c r="C133" s="125"/>
      <c r="D133" s="126" t="s">
        <v>118</v>
      </c>
      <c r="E133" s="127" t="s">
        <v>544</v>
      </c>
      <c r="F133" s="128">
        <v>305</v>
      </c>
      <c r="G133" s="127"/>
      <c r="H133" s="127">
        <v>375</v>
      </c>
      <c r="I133" s="129">
        <v>375</v>
      </c>
      <c r="J133" s="130" t="s">
        <v>630</v>
      </c>
      <c r="K133" s="131">
        <f>H133-F133</f>
        <v>70</v>
      </c>
      <c r="L133" s="132">
        <f>K133/F133</f>
        <v>0.22950819672131148</v>
      </c>
      <c r="M133" s="127" t="s">
        <v>546</v>
      </c>
      <c r="N133" s="133">
        <v>42768</v>
      </c>
      <c r="O133" s="54"/>
      <c r="P133" s="54"/>
      <c r="Q133" s="193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80</v>
      </c>
      <c r="B134" s="125">
        <v>42739</v>
      </c>
      <c r="C134" s="125"/>
      <c r="D134" s="126" t="s">
        <v>102</v>
      </c>
      <c r="E134" s="127" t="s">
        <v>544</v>
      </c>
      <c r="F134" s="128">
        <v>99.5</v>
      </c>
      <c r="G134" s="127"/>
      <c r="H134" s="127">
        <v>158</v>
      </c>
      <c r="I134" s="129">
        <v>158</v>
      </c>
      <c r="J134" s="130" t="s">
        <v>630</v>
      </c>
      <c r="K134" s="131">
        <f>H134-F134</f>
        <v>58.5</v>
      </c>
      <c r="L134" s="132">
        <f>K134/F134</f>
        <v>0.5879396984924623</v>
      </c>
      <c r="M134" s="127" t="s">
        <v>546</v>
      </c>
      <c r="N134" s="133">
        <v>42898</v>
      </c>
      <c r="O134" s="54"/>
      <c r="P134" s="54"/>
      <c r="Q134" s="193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81</v>
      </c>
      <c r="B135" s="125">
        <v>42739</v>
      </c>
      <c r="C135" s="125"/>
      <c r="D135" s="126" t="s">
        <v>102</v>
      </c>
      <c r="E135" s="127" t="s">
        <v>544</v>
      </c>
      <c r="F135" s="128">
        <v>99.5</v>
      </c>
      <c r="G135" s="127"/>
      <c r="H135" s="127">
        <v>158</v>
      </c>
      <c r="I135" s="129">
        <v>158</v>
      </c>
      <c r="J135" s="130" t="s">
        <v>630</v>
      </c>
      <c r="K135" s="131">
        <v>58.5</v>
      </c>
      <c r="L135" s="132">
        <v>0.58793969849246197</v>
      </c>
      <c r="M135" s="127" t="s">
        <v>546</v>
      </c>
      <c r="N135" s="133">
        <v>42898</v>
      </c>
      <c r="O135" s="54"/>
      <c r="P135" s="54"/>
      <c r="Q135" s="193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82</v>
      </c>
      <c r="B136" s="125">
        <v>42786</v>
      </c>
      <c r="C136" s="125"/>
      <c r="D136" s="126" t="s">
        <v>204</v>
      </c>
      <c r="E136" s="127" t="s">
        <v>544</v>
      </c>
      <c r="F136" s="128">
        <v>140.5</v>
      </c>
      <c r="G136" s="127"/>
      <c r="H136" s="127">
        <v>220</v>
      </c>
      <c r="I136" s="129">
        <v>220</v>
      </c>
      <c r="J136" s="130" t="s">
        <v>630</v>
      </c>
      <c r="K136" s="131">
        <f>H136-F136</f>
        <v>79.5</v>
      </c>
      <c r="L136" s="132">
        <f>K136/F136</f>
        <v>0.5658362989323843</v>
      </c>
      <c r="M136" s="127" t="s">
        <v>546</v>
      </c>
      <c r="N136" s="133">
        <v>42864</v>
      </c>
      <c r="O136" s="54"/>
      <c r="P136" s="54"/>
      <c r="Q136" s="193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83</v>
      </c>
      <c r="B137" s="125">
        <v>42786</v>
      </c>
      <c r="C137" s="125"/>
      <c r="D137" s="126" t="s">
        <v>685</v>
      </c>
      <c r="E137" s="127" t="s">
        <v>544</v>
      </c>
      <c r="F137" s="128">
        <v>202.5</v>
      </c>
      <c r="G137" s="127"/>
      <c r="H137" s="127">
        <v>234</v>
      </c>
      <c r="I137" s="129">
        <v>234</v>
      </c>
      <c r="J137" s="130" t="s">
        <v>630</v>
      </c>
      <c r="K137" s="131">
        <v>31.5</v>
      </c>
      <c r="L137" s="132">
        <v>0.155555555555556</v>
      </c>
      <c r="M137" s="127" t="s">
        <v>546</v>
      </c>
      <c r="N137" s="133">
        <v>42836</v>
      </c>
      <c r="O137" s="54"/>
      <c r="P137" s="54"/>
      <c r="Q137" s="193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84</v>
      </c>
      <c r="B138" s="125">
        <v>42818</v>
      </c>
      <c r="C138" s="125"/>
      <c r="D138" s="126" t="s">
        <v>686</v>
      </c>
      <c r="E138" s="127" t="s">
        <v>544</v>
      </c>
      <c r="F138" s="128">
        <v>300.5</v>
      </c>
      <c r="G138" s="127"/>
      <c r="H138" s="127">
        <v>417.5</v>
      </c>
      <c r="I138" s="129">
        <v>420</v>
      </c>
      <c r="J138" s="130" t="s">
        <v>687</v>
      </c>
      <c r="K138" s="131">
        <f>H138-F138</f>
        <v>117</v>
      </c>
      <c r="L138" s="132">
        <f>K138/F138</f>
        <v>0.38935108153078202</v>
      </c>
      <c r="M138" s="127" t="s">
        <v>546</v>
      </c>
      <c r="N138" s="133">
        <v>43070</v>
      </c>
      <c r="O138" s="54"/>
      <c r="P138" s="54"/>
      <c r="Q138" s="193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85</v>
      </c>
      <c r="B139" s="125">
        <v>42818</v>
      </c>
      <c r="C139" s="125"/>
      <c r="D139" s="126" t="s">
        <v>660</v>
      </c>
      <c r="E139" s="127" t="s">
        <v>544</v>
      </c>
      <c r="F139" s="128">
        <v>850</v>
      </c>
      <c r="G139" s="127"/>
      <c r="H139" s="127">
        <v>1042.5</v>
      </c>
      <c r="I139" s="129">
        <v>1023</v>
      </c>
      <c r="J139" s="130" t="s">
        <v>688</v>
      </c>
      <c r="K139" s="131">
        <v>192.5</v>
      </c>
      <c r="L139" s="132">
        <v>0.22647058823529401</v>
      </c>
      <c r="M139" s="127" t="s">
        <v>546</v>
      </c>
      <c r="N139" s="133">
        <v>42830</v>
      </c>
      <c r="O139" s="54"/>
      <c r="P139" s="54"/>
      <c r="Q139" s="193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86</v>
      </c>
      <c r="B140" s="125">
        <v>42830</v>
      </c>
      <c r="C140" s="125"/>
      <c r="D140" s="126" t="s">
        <v>464</v>
      </c>
      <c r="E140" s="127" t="s">
        <v>544</v>
      </c>
      <c r="F140" s="128">
        <v>785</v>
      </c>
      <c r="G140" s="127"/>
      <c r="H140" s="127">
        <v>930</v>
      </c>
      <c r="I140" s="129">
        <v>920</v>
      </c>
      <c r="J140" s="130" t="s">
        <v>689</v>
      </c>
      <c r="K140" s="131">
        <f>H140-F140</f>
        <v>145</v>
      </c>
      <c r="L140" s="132">
        <f>K140/F140</f>
        <v>0.18471337579617833</v>
      </c>
      <c r="M140" s="127" t="s">
        <v>546</v>
      </c>
      <c r="N140" s="133">
        <v>42976</v>
      </c>
      <c r="O140" s="54"/>
      <c r="P140" s="54"/>
      <c r="Q140" s="193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87</v>
      </c>
      <c r="B141" s="135">
        <v>42831</v>
      </c>
      <c r="C141" s="135"/>
      <c r="D141" s="136" t="s">
        <v>690</v>
      </c>
      <c r="E141" s="137" t="s">
        <v>544</v>
      </c>
      <c r="F141" s="138">
        <v>40</v>
      </c>
      <c r="G141" s="138"/>
      <c r="H141" s="139">
        <v>13.1</v>
      </c>
      <c r="I141" s="139">
        <v>60</v>
      </c>
      <c r="J141" s="140" t="s">
        <v>691</v>
      </c>
      <c r="K141" s="141">
        <v>-26.9</v>
      </c>
      <c r="L141" s="142">
        <v>-0.67249999999999999</v>
      </c>
      <c r="M141" s="138" t="s">
        <v>556</v>
      </c>
      <c r="N141" s="135">
        <v>43138</v>
      </c>
      <c r="O141" s="54"/>
      <c r="P141" s="54"/>
      <c r="Q141" s="193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88</v>
      </c>
      <c r="B142" s="125">
        <v>42837</v>
      </c>
      <c r="C142" s="125"/>
      <c r="D142" s="126" t="s">
        <v>100</v>
      </c>
      <c r="E142" s="127" t="s">
        <v>544</v>
      </c>
      <c r="F142" s="128">
        <v>289.5</v>
      </c>
      <c r="G142" s="127"/>
      <c r="H142" s="127">
        <v>354</v>
      </c>
      <c r="I142" s="129">
        <v>360</v>
      </c>
      <c r="J142" s="130" t="s">
        <v>692</v>
      </c>
      <c r="K142" s="131">
        <f t="shared" ref="K142:K150" si="37">H142-F142</f>
        <v>64.5</v>
      </c>
      <c r="L142" s="132">
        <f t="shared" ref="L142:L150" si="38">K142/F142</f>
        <v>0.22279792746113988</v>
      </c>
      <c r="M142" s="127" t="s">
        <v>546</v>
      </c>
      <c r="N142" s="133">
        <v>43040</v>
      </c>
      <c r="O142" s="54"/>
      <c r="P142" s="54"/>
      <c r="Q142" s="193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89</v>
      </c>
      <c r="B143" s="125">
        <v>42845</v>
      </c>
      <c r="C143" s="125"/>
      <c r="D143" s="126" t="s">
        <v>412</v>
      </c>
      <c r="E143" s="127" t="s">
        <v>544</v>
      </c>
      <c r="F143" s="128">
        <v>700</v>
      </c>
      <c r="G143" s="127"/>
      <c r="H143" s="127">
        <v>840</v>
      </c>
      <c r="I143" s="129">
        <v>840</v>
      </c>
      <c r="J143" s="130" t="s">
        <v>693</v>
      </c>
      <c r="K143" s="131">
        <f t="shared" si="37"/>
        <v>140</v>
      </c>
      <c r="L143" s="132">
        <f t="shared" si="38"/>
        <v>0.2</v>
      </c>
      <c r="M143" s="127" t="s">
        <v>546</v>
      </c>
      <c r="N143" s="133">
        <v>42893</v>
      </c>
      <c r="O143" s="54"/>
      <c r="P143" s="54"/>
      <c r="Q143" s="193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90</v>
      </c>
      <c r="B144" s="125">
        <v>42887</v>
      </c>
      <c r="C144" s="125"/>
      <c r="D144" s="126" t="s">
        <v>694</v>
      </c>
      <c r="E144" s="127" t="s">
        <v>544</v>
      </c>
      <c r="F144" s="128">
        <v>130</v>
      </c>
      <c r="G144" s="127"/>
      <c r="H144" s="127">
        <v>144.25</v>
      </c>
      <c r="I144" s="129">
        <v>170</v>
      </c>
      <c r="J144" s="130" t="s">
        <v>695</v>
      </c>
      <c r="K144" s="131">
        <f t="shared" si="37"/>
        <v>14.25</v>
      </c>
      <c r="L144" s="132">
        <f t="shared" si="38"/>
        <v>0.10961538461538461</v>
      </c>
      <c r="M144" s="127" t="s">
        <v>546</v>
      </c>
      <c r="N144" s="133">
        <v>43675</v>
      </c>
      <c r="O144" s="54"/>
      <c r="P144" s="54"/>
      <c r="Q144" s="193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91</v>
      </c>
      <c r="B145" s="125">
        <v>42901</v>
      </c>
      <c r="C145" s="125"/>
      <c r="D145" s="126" t="s">
        <v>696</v>
      </c>
      <c r="E145" s="127" t="s">
        <v>544</v>
      </c>
      <c r="F145" s="128">
        <v>214.5</v>
      </c>
      <c r="G145" s="127"/>
      <c r="H145" s="127">
        <v>262</v>
      </c>
      <c r="I145" s="129">
        <v>262</v>
      </c>
      <c r="J145" s="130" t="s">
        <v>565</v>
      </c>
      <c r="K145" s="131">
        <f t="shared" si="37"/>
        <v>47.5</v>
      </c>
      <c r="L145" s="132">
        <f t="shared" si="38"/>
        <v>0.22144522144522144</v>
      </c>
      <c r="M145" s="127" t="s">
        <v>546</v>
      </c>
      <c r="N145" s="133">
        <v>42977</v>
      </c>
      <c r="O145" s="54"/>
      <c r="P145" s="54"/>
      <c r="Q145" s="193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55">
        <v>92</v>
      </c>
      <c r="B146" s="156">
        <v>42933</v>
      </c>
      <c r="C146" s="156"/>
      <c r="D146" s="157" t="s">
        <v>697</v>
      </c>
      <c r="E146" s="158" t="s">
        <v>544</v>
      </c>
      <c r="F146" s="159">
        <v>370</v>
      </c>
      <c r="G146" s="158"/>
      <c r="H146" s="158">
        <v>447.5</v>
      </c>
      <c r="I146" s="160">
        <v>450</v>
      </c>
      <c r="J146" s="161" t="s">
        <v>630</v>
      </c>
      <c r="K146" s="131">
        <f t="shared" si="37"/>
        <v>77.5</v>
      </c>
      <c r="L146" s="162">
        <f t="shared" si="38"/>
        <v>0.20945945945945946</v>
      </c>
      <c r="M146" s="158" t="s">
        <v>546</v>
      </c>
      <c r="N146" s="163">
        <v>43035</v>
      </c>
      <c r="O146" s="54"/>
      <c r="P146" s="54"/>
      <c r="Q146" s="193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55">
        <v>93</v>
      </c>
      <c r="B147" s="156">
        <v>42943</v>
      </c>
      <c r="C147" s="156"/>
      <c r="D147" s="157" t="s">
        <v>202</v>
      </c>
      <c r="E147" s="158" t="s">
        <v>544</v>
      </c>
      <c r="F147" s="159">
        <v>657.5</v>
      </c>
      <c r="G147" s="158"/>
      <c r="H147" s="158">
        <v>825</v>
      </c>
      <c r="I147" s="160">
        <v>820</v>
      </c>
      <c r="J147" s="161" t="s">
        <v>630</v>
      </c>
      <c r="K147" s="131">
        <f t="shared" si="37"/>
        <v>167.5</v>
      </c>
      <c r="L147" s="162">
        <f t="shared" si="38"/>
        <v>0.25475285171102663</v>
      </c>
      <c r="M147" s="158" t="s">
        <v>546</v>
      </c>
      <c r="N147" s="163">
        <v>43090</v>
      </c>
      <c r="O147" s="54"/>
      <c r="P147" s="54"/>
      <c r="Q147" s="193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94</v>
      </c>
      <c r="B148" s="125">
        <v>42964</v>
      </c>
      <c r="C148" s="125"/>
      <c r="D148" s="126" t="s">
        <v>373</v>
      </c>
      <c r="E148" s="127" t="s">
        <v>544</v>
      </c>
      <c r="F148" s="128">
        <v>605</v>
      </c>
      <c r="G148" s="127"/>
      <c r="H148" s="127">
        <v>750</v>
      </c>
      <c r="I148" s="129">
        <v>750</v>
      </c>
      <c r="J148" s="130" t="s">
        <v>689</v>
      </c>
      <c r="K148" s="131">
        <f t="shared" si="37"/>
        <v>145</v>
      </c>
      <c r="L148" s="132">
        <f t="shared" si="38"/>
        <v>0.23966942148760331</v>
      </c>
      <c r="M148" s="127" t="s">
        <v>546</v>
      </c>
      <c r="N148" s="133">
        <v>43027</v>
      </c>
      <c r="O148" s="54"/>
      <c r="P148" s="54"/>
      <c r="Q148" s="193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4">
        <v>95</v>
      </c>
      <c r="B149" s="135">
        <v>42979</v>
      </c>
      <c r="C149" s="135"/>
      <c r="D149" s="143" t="s">
        <v>698</v>
      </c>
      <c r="E149" s="138" t="s">
        <v>544</v>
      </c>
      <c r="F149" s="138">
        <v>255</v>
      </c>
      <c r="G149" s="139"/>
      <c r="H149" s="139">
        <v>217.25</v>
      </c>
      <c r="I149" s="139">
        <v>320</v>
      </c>
      <c r="J149" s="140" t="s">
        <v>699</v>
      </c>
      <c r="K149" s="141">
        <f t="shared" si="37"/>
        <v>-37.75</v>
      </c>
      <c r="L149" s="144">
        <f t="shared" si="38"/>
        <v>-0.14803921568627451</v>
      </c>
      <c r="M149" s="138" t="s">
        <v>556</v>
      </c>
      <c r="N149" s="135">
        <v>43661</v>
      </c>
      <c r="O149" s="54"/>
      <c r="P149" s="54"/>
      <c r="Q149" s="193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96</v>
      </c>
      <c r="B150" s="125">
        <v>42997</v>
      </c>
      <c r="C150" s="125"/>
      <c r="D150" s="126" t="s">
        <v>700</v>
      </c>
      <c r="E150" s="127" t="s">
        <v>544</v>
      </c>
      <c r="F150" s="128">
        <v>215</v>
      </c>
      <c r="G150" s="127"/>
      <c r="H150" s="127">
        <v>258</v>
      </c>
      <c r="I150" s="129">
        <v>258</v>
      </c>
      <c r="J150" s="130" t="s">
        <v>630</v>
      </c>
      <c r="K150" s="131">
        <f t="shared" si="37"/>
        <v>43</v>
      </c>
      <c r="L150" s="132">
        <f t="shared" si="38"/>
        <v>0.2</v>
      </c>
      <c r="M150" s="127" t="s">
        <v>546</v>
      </c>
      <c r="N150" s="133">
        <v>43040</v>
      </c>
      <c r="O150" s="54"/>
      <c r="P150" s="54"/>
      <c r="Q150" s="193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97</v>
      </c>
      <c r="B151" s="125">
        <v>42997</v>
      </c>
      <c r="C151" s="125"/>
      <c r="D151" s="126" t="s">
        <v>700</v>
      </c>
      <c r="E151" s="127" t="s">
        <v>544</v>
      </c>
      <c r="F151" s="128">
        <v>215</v>
      </c>
      <c r="G151" s="127"/>
      <c r="H151" s="127">
        <v>258</v>
      </c>
      <c r="I151" s="129">
        <v>258</v>
      </c>
      <c r="J151" s="161" t="s">
        <v>630</v>
      </c>
      <c r="K151" s="131">
        <v>43</v>
      </c>
      <c r="L151" s="132">
        <v>0.2</v>
      </c>
      <c r="M151" s="127" t="s">
        <v>546</v>
      </c>
      <c r="N151" s="133">
        <v>43040</v>
      </c>
      <c r="O151" s="54"/>
      <c r="P151" s="54"/>
      <c r="Q151" s="193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55">
        <v>98</v>
      </c>
      <c r="B152" s="156">
        <v>42998</v>
      </c>
      <c r="C152" s="156"/>
      <c r="D152" s="157" t="s">
        <v>701</v>
      </c>
      <c r="E152" s="158" t="s">
        <v>544</v>
      </c>
      <c r="F152" s="128">
        <v>75</v>
      </c>
      <c r="G152" s="158"/>
      <c r="H152" s="158">
        <v>90</v>
      </c>
      <c r="I152" s="160">
        <v>90</v>
      </c>
      <c r="J152" s="130" t="s">
        <v>702</v>
      </c>
      <c r="K152" s="131">
        <f t="shared" ref="K152:K157" si="39">H152-F152</f>
        <v>15</v>
      </c>
      <c r="L152" s="132">
        <f t="shared" ref="L152:L157" si="40">K152/F152</f>
        <v>0.2</v>
      </c>
      <c r="M152" s="127" t="s">
        <v>546</v>
      </c>
      <c r="N152" s="133">
        <v>43019</v>
      </c>
      <c r="O152" s="54"/>
      <c r="P152" s="54"/>
      <c r="Q152" s="193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99</v>
      </c>
      <c r="B153" s="156">
        <v>43011</v>
      </c>
      <c r="C153" s="156"/>
      <c r="D153" s="157" t="s">
        <v>703</v>
      </c>
      <c r="E153" s="158" t="s">
        <v>544</v>
      </c>
      <c r="F153" s="159">
        <v>315</v>
      </c>
      <c r="G153" s="158"/>
      <c r="H153" s="158">
        <v>392</v>
      </c>
      <c r="I153" s="160">
        <v>384</v>
      </c>
      <c r="J153" s="161" t="s">
        <v>704</v>
      </c>
      <c r="K153" s="131">
        <f t="shared" si="39"/>
        <v>77</v>
      </c>
      <c r="L153" s="162">
        <f t="shared" si="40"/>
        <v>0.24444444444444444</v>
      </c>
      <c r="M153" s="158" t="s">
        <v>546</v>
      </c>
      <c r="N153" s="163">
        <v>43017</v>
      </c>
      <c r="O153" s="54"/>
      <c r="P153" s="54"/>
      <c r="Q153" s="193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100</v>
      </c>
      <c r="B154" s="156">
        <v>43013</v>
      </c>
      <c r="C154" s="156"/>
      <c r="D154" s="157" t="s">
        <v>442</v>
      </c>
      <c r="E154" s="158" t="s">
        <v>544</v>
      </c>
      <c r="F154" s="159">
        <v>145</v>
      </c>
      <c r="G154" s="158"/>
      <c r="H154" s="158">
        <v>179</v>
      </c>
      <c r="I154" s="160">
        <v>180</v>
      </c>
      <c r="J154" s="161" t="s">
        <v>705</v>
      </c>
      <c r="K154" s="131">
        <f t="shared" si="39"/>
        <v>34</v>
      </c>
      <c r="L154" s="162">
        <f t="shared" si="40"/>
        <v>0.23448275862068965</v>
      </c>
      <c r="M154" s="158" t="s">
        <v>546</v>
      </c>
      <c r="N154" s="163">
        <v>43025</v>
      </c>
      <c r="O154" s="54"/>
      <c r="P154" s="54"/>
      <c r="Q154" s="193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5">
        <v>101</v>
      </c>
      <c r="B155" s="156">
        <v>43014</v>
      </c>
      <c r="C155" s="156"/>
      <c r="D155" s="157" t="s">
        <v>348</v>
      </c>
      <c r="E155" s="158" t="s">
        <v>544</v>
      </c>
      <c r="F155" s="159">
        <v>256</v>
      </c>
      <c r="G155" s="158"/>
      <c r="H155" s="158">
        <v>323</v>
      </c>
      <c r="I155" s="160">
        <v>320</v>
      </c>
      <c r="J155" s="161" t="s">
        <v>630</v>
      </c>
      <c r="K155" s="131">
        <f t="shared" si="39"/>
        <v>67</v>
      </c>
      <c r="L155" s="162">
        <f t="shared" si="40"/>
        <v>0.26171875</v>
      </c>
      <c r="M155" s="158" t="s">
        <v>546</v>
      </c>
      <c r="N155" s="163">
        <v>43067</v>
      </c>
      <c r="O155" s="54"/>
      <c r="P155" s="54"/>
      <c r="Q155" s="193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102</v>
      </c>
      <c r="B156" s="156">
        <v>43017</v>
      </c>
      <c r="C156" s="156"/>
      <c r="D156" s="157" t="s">
        <v>362</v>
      </c>
      <c r="E156" s="158" t="s">
        <v>544</v>
      </c>
      <c r="F156" s="159">
        <v>137.5</v>
      </c>
      <c r="G156" s="158"/>
      <c r="H156" s="158">
        <v>184</v>
      </c>
      <c r="I156" s="160">
        <v>183</v>
      </c>
      <c r="J156" s="161" t="s">
        <v>706</v>
      </c>
      <c r="K156" s="131">
        <f t="shared" si="39"/>
        <v>46.5</v>
      </c>
      <c r="L156" s="162">
        <f t="shared" si="40"/>
        <v>0.33818181818181819</v>
      </c>
      <c r="M156" s="158" t="s">
        <v>546</v>
      </c>
      <c r="N156" s="163">
        <v>43108</v>
      </c>
      <c r="O156" s="54"/>
      <c r="P156" s="54"/>
      <c r="Q156" s="193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103</v>
      </c>
      <c r="B157" s="156">
        <v>43018</v>
      </c>
      <c r="C157" s="156"/>
      <c r="D157" s="157" t="s">
        <v>707</v>
      </c>
      <c r="E157" s="158" t="s">
        <v>544</v>
      </c>
      <c r="F157" s="159">
        <v>125.5</v>
      </c>
      <c r="G157" s="158"/>
      <c r="H157" s="158">
        <v>158</v>
      </c>
      <c r="I157" s="160">
        <v>155</v>
      </c>
      <c r="J157" s="161" t="s">
        <v>708</v>
      </c>
      <c r="K157" s="131">
        <f t="shared" si="39"/>
        <v>32.5</v>
      </c>
      <c r="L157" s="162">
        <f t="shared" si="40"/>
        <v>0.25896414342629481</v>
      </c>
      <c r="M157" s="158" t="s">
        <v>546</v>
      </c>
      <c r="N157" s="163">
        <v>43067</v>
      </c>
      <c r="O157" s="54"/>
      <c r="P157" s="54"/>
      <c r="Q157" s="193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104</v>
      </c>
      <c r="B158" s="156">
        <v>43018</v>
      </c>
      <c r="C158" s="156"/>
      <c r="D158" s="157" t="s">
        <v>709</v>
      </c>
      <c r="E158" s="158" t="s">
        <v>544</v>
      </c>
      <c r="F158" s="159">
        <v>895</v>
      </c>
      <c r="G158" s="158"/>
      <c r="H158" s="158">
        <v>1122.5</v>
      </c>
      <c r="I158" s="160">
        <v>1078</v>
      </c>
      <c r="J158" s="161" t="s">
        <v>710</v>
      </c>
      <c r="K158" s="131">
        <v>227.5</v>
      </c>
      <c r="L158" s="162">
        <v>0.25418994413407803</v>
      </c>
      <c r="M158" s="158" t="s">
        <v>546</v>
      </c>
      <c r="N158" s="163">
        <v>43117</v>
      </c>
      <c r="O158" s="54"/>
      <c r="P158" s="54"/>
      <c r="Q158" s="193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105</v>
      </c>
      <c r="B159" s="156">
        <v>43020</v>
      </c>
      <c r="C159" s="156"/>
      <c r="D159" s="157" t="s">
        <v>357</v>
      </c>
      <c r="E159" s="158" t="s">
        <v>544</v>
      </c>
      <c r="F159" s="159">
        <v>525</v>
      </c>
      <c r="G159" s="158"/>
      <c r="H159" s="158">
        <v>629</v>
      </c>
      <c r="I159" s="160">
        <v>629</v>
      </c>
      <c r="J159" s="161" t="s">
        <v>630</v>
      </c>
      <c r="K159" s="131">
        <v>104</v>
      </c>
      <c r="L159" s="162">
        <v>0.19809523809523799</v>
      </c>
      <c r="M159" s="158" t="s">
        <v>546</v>
      </c>
      <c r="N159" s="163">
        <v>43119</v>
      </c>
      <c r="O159" s="54"/>
      <c r="P159" s="54"/>
      <c r="Q159" s="193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106</v>
      </c>
      <c r="B160" s="156">
        <v>43046</v>
      </c>
      <c r="C160" s="156"/>
      <c r="D160" s="157" t="s">
        <v>390</v>
      </c>
      <c r="E160" s="158" t="s">
        <v>544</v>
      </c>
      <c r="F160" s="159">
        <v>740</v>
      </c>
      <c r="G160" s="158"/>
      <c r="H160" s="158">
        <v>892.5</v>
      </c>
      <c r="I160" s="160">
        <v>900</v>
      </c>
      <c r="J160" s="161" t="s">
        <v>711</v>
      </c>
      <c r="K160" s="131">
        <f>H160-F160</f>
        <v>152.5</v>
      </c>
      <c r="L160" s="162">
        <f>K160/F160</f>
        <v>0.20608108108108109</v>
      </c>
      <c r="M160" s="158" t="s">
        <v>546</v>
      </c>
      <c r="N160" s="163">
        <v>43052</v>
      </c>
      <c r="O160" s="54"/>
      <c r="P160" s="54"/>
      <c r="Q160" s="193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107</v>
      </c>
      <c r="B161" s="125">
        <v>43073</v>
      </c>
      <c r="C161" s="125"/>
      <c r="D161" s="126" t="s">
        <v>712</v>
      </c>
      <c r="E161" s="127" t="s">
        <v>544</v>
      </c>
      <c r="F161" s="128">
        <v>118.5</v>
      </c>
      <c r="G161" s="127"/>
      <c r="H161" s="127">
        <v>143.5</v>
      </c>
      <c r="I161" s="129">
        <v>145</v>
      </c>
      <c r="J161" s="130" t="s">
        <v>713</v>
      </c>
      <c r="K161" s="131">
        <f>H161-F161</f>
        <v>25</v>
      </c>
      <c r="L161" s="132">
        <f>K161/F161</f>
        <v>0.2109704641350211</v>
      </c>
      <c r="M161" s="127" t="s">
        <v>546</v>
      </c>
      <c r="N161" s="133">
        <v>43097</v>
      </c>
      <c r="O161" s="54"/>
      <c r="P161" s="54"/>
      <c r="Q161" s="193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4">
        <v>108</v>
      </c>
      <c r="B162" s="135">
        <v>43090</v>
      </c>
      <c r="C162" s="135"/>
      <c r="D162" s="136" t="s">
        <v>417</v>
      </c>
      <c r="E162" s="137" t="s">
        <v>544</v>
      </c>
      <c r="F162" s="138">
        <v>715</v>
      </c>
      <c r="G162" s="138"/>
      <c r="H162" s="139">
        <v>500</v>
      </c>
      <c r="I162" s="139">
        <v>872</v>
      </c>
      <c r="J162" s="140" t="s">
        <v>714</v>
      </c>
      <c r="K162" s="141">
        <f>H162-F162</f>
        <v>-215</v>
      </c>
      <c r="L162" s="142">
        <f>K162/F162</f>
        <v>-0.30069930069930068</v>
      </c>
      <c r="M162" s="138" t="s">
        <v>556</v>
      </c>
      <c r="N162" s="135">
        <v>43670</v>
      </c>
      <c r="O162" s="54"/>
      <c r="P162" s="54"/>
      <c r="Q162" s="193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109</v>
      </c>
      <c r="B163" s="125">
        <v>43098</v>
      </c>
      <c r="C163" s="125"/>
      <c r="D163" s="126" t="s">
        <v>703</v>
      </c>
      <c r="E163" s="127" t="s">
        <v>544</v>
      </c>
      <c r="F163" s="128">
        <v>435</v>
      </c>
      <c r="G163" s="127"/>
      <c r="H163" s="127">
        <v>542.5</v>
      </c>
      <c r="I163" s="129">
        <v>539</v>
      </c>
      <c r="J163" s="130" t="s">
        <v>630</v>
      </c>
      <c r="K163" s="131">
        <v>107.5</v>
      </c>
      <c r="L163" s="132">
        <v>0.247126436781609</v>
      </c>
      <c r="M163" s="127" t="s">
        <v>546</v>
      </c>
      <c r="N163" s="133">
        <v>43206</v>
      </c>
      <c r="O163" s="54"/>
      <c r="P163" s="54"/>
      <c r="Q163" s="193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110</v>
      </c>
      <c r="B164" s="125">
        <v>43098</v>
      </c>
      <c r="C164" s="125"/>
      <c r="D164" s="126" t="s">
        <v>516</v>
      </c>
      <c r="E164" s="127" t="s">
        <v>544</v>
      </c>
      <c r="F164" s="128">
        <v>885</v>
      </c>
      <c r="G164" s="127"/>
      <c r="H164" s="127">
        <v>1090</v>
      </c>
      <c r="I164" s="129">
        <v>1084</v>
      </c>
      <c r="J164" s="130" t="s">
        <v>630</v>
      </c>
      <c r="K164" s="131">
        <v>205</v>
      </c>
      <c r="L164" s="132">
        <v>0.23163841807909599</v>
      </c>
      <c r="M164" s="127" t="s">
        <v>546</v>
      </c>
      <c r="N164" s="133">
        <v>43213</v>
      </c>
      <c r="O164" s="54"/>
      <c r="P164" s="54"/>
      <c r="Q164" s="193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4">
        <v>111</v>
      </c>
      <c r="B165" s="165">
        <v>43192</v>
      </c>
      <c r="C165" s="165"/>
      <c r="D165" s="143" t="s">
        <v>715</v>
      </c>
      <c r="E165" s="138" t="s">
        <v>544</v>
      </c>
      <c r="F165" s="166">
        <v>478.5</v>
      </c>
      <c r="G165" s="138"/>
      <c r="H165" s="138">
        <v>442</v>
      </c>
      <c r="I165" s="139">
        <v>613</v>
      </c>
      <c r="J165" s="140" t="s">
        <v>716</v>
      </c>
      <c r="K165" s="141">
        <f>H165-F165</f>
        <v>-36.5</v>
      </c>
      <c r="L165" s="142">
        <f>K165/F165</f>
        <v>-7.6280041797283177E-2</v>
      </c>
      <c r="M165" s="138" t="s">
        <v>556</v>
      </c>
      <c r="N165" s="135">
        <v>43762</v>
      </c>
      <c r="O165" s="54"/>
      <c r="P165" s="54"/>
      <c r="Q165" s="193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4">
        <v>112</v>
      </c>
      <c r="B166" s="135">
        <v>43194</v>
      </c>
      <c r="C166" s="135"/>
      <c r="D166" s="136" t="s">
        <v>717</v>
      </c>
      <c r="E166" s="137" t="s">
        <v>544</v>
      </c>
      <c r="F166" s="138">
        <f>141.5-7.3</f>
        <v>134.19999999999999</v>
      </c>
      <c r="G166" s="138"/>
      <c r="H166" s="139">
        <v>77</v>
      </c>
      <c r="I166" s="139">
        <v>180</v>
      </c>
      <c r="J166" s="140" t="s">
        <v>718</v>
      </c>
      <c r="K166" s="141">
        <f>H166-F166</f>
        <v>-57.199999999999989</v>
      </c>
      <c r="L166" s="142">
        <f>K166/F166</f>
        <v>-0.42622950819672129</v>
      </c>
      <c r="M166" s="138" t="s">
        <v>556</v>
      </c>
      <c r="N166" s="135">
        <v>43522</v>
      </c>
      <c r="O166" s="54"/>
      <c r="P166" s="54"/>
      <c r="Q166" s="193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113</v>
      </c>
      <c r="B167" s="135">
        <v>43209</v>
      </c>
      <c r="C167" s="135"/>
      <c r="D167" s="136" t="s">
        <v>719</v>
      </c>
      <c r="E167" s="137" t="s">
        <v>544</v>
      </c>
      <c r="F167" s="138">
        <v>430</v>
      </c>
      <c r="G167" s="138"/>
      <c r="H167" s="139">
        <v>220</v>
      </c>
      <c r="I167" s="139">
        <v>537</v>
      </c>
      <c r="J167" s="140" t="s">
        <v>720</v>
      </c>
      <c r="K167" s="141">
        <f>H167-F167</f>
        <v>-210</v>
      </c>
      <c r="L167" s="142">
        <f>K167/F167</f>
        <v>-0.48837209302325579</v>
      </c>
      <c r="M167" s="138" t="s">
        <v>556</v>
      </c>
      <c r="N167" s="135">
        <v>43252</v>
      </c>
      <c r="O167" s="54"/>
      <c r="P167" s="54"/>
      <c r="Q167" s="193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114</v>
      </c>
      <c r="B168" s="156">
        <v>43220</v>
      </c>
      <c r="C168" s="156"/>
      <c r="D168" s="157" t="s">
        <v>721</v>
      </c>
      <c r="E168" s="158" t="s">
        <v>544</v>
      </c>
      <c r="F168" s="158">
        <v>153.5</v>
      </c>
      <c r="G168" s="158"/>
      <c r="H168" s="158">
        <v>196</v>
      </c>
      <c r="I168" s="160">
        <v>196</v>
      </c>
      <c r="J168" s="130" t="s">
        <v>722</v>
      </c>
      <c r="K168" s="131">
        <f>H168-F168</f>
        <v>42.5</v>
      </c>
      <c r="L168" s="132">
        <f>K168/F168</f>
        <v>0.27687296416938112</v>
      </c>
      <c r="M168" s="127" t="s">
        <v>546</v>
      </c>
      <c r="N168" s="133">
        <v>43605</v>
      </c>
      <c r="O168" s="54"/>
      <c r="P168" s="54"/>
      <c r="Q168" s="193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115</v>
      </c>
      <c r="B169" s="135">
        <v>43306</v>
      </c>
      <c r="C169" s="135"/>
      <c r="D169" s="136" t="s">
        <v>690</v>
      </c>
      <c r="E169" s="137" t="s">
        <v>544</v>
      </c>
      <c r="F169" s="138">
        <v>27.5</v>
      </c>
      <c r="G169" s="138"/>
      <c r="H169" s="139">
        <v>13.1</v>
      </c>
      <c r="I169" s="139">
        <v>60</v>
      </c>
      <c r="J169" s="140" t="s">
        <v>723</v>
      </c>
      <c r="K169" s="141">
        <v>-14.4</v>
      </c>
      <c r="L169" s="142">
        <v>-0.52363636363636401</v>
      </c>
      <c r="M169" s="138" t="s">
        <v>556</v>
      </c>
      <c r="N169" s="135">
        <v>43138</v>
      </c>
      <c r="O169" s="54"/>
      <c r="P169" s="54"/>
      <c r="Q169" s="193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4">
        <v>116</v>
      </c>
      <c r="B170" s="165">
        <v>43318</v>
      </c>
      <c r="C170" s="165"/>
      <c r="D170" s="143" t="s">
        <v>724</v>
      </c>
      <c r="E170" s="138" t="s">
        <v>544</v>
      </c>
      <c r="F170" s="138">
        <v>148.5</v>
      </c>
      <c r="G170" s="138"/>
      <c r="H170" s="138">
        <v>102</v>
      </c>
      <c r="I170" s="139">
        <v>182</v>
      </c>
      <c r="J170" s="140" t="s">
        <v>725</v>
      </c>
      <c r="K170" s="141">
        <f>H170-F170</f>
        <v>-46.5</v>
      </c>
      <c r="L170" s="142">
        <f>K170/F170</f>
        <v>-0.31313131313131315</v>
      </c>
      <c r="M170" s="138" t="s">
        <v>556</v>
      </c>
      <c r="N170" s="135">
        <v>43661</v>
      </c>
      <c r="O170" s="54"/>
      <c r="P170" s="54"/>
      <c r="Q170" s="193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117</v>
      </c>
      <c r="B171" s="125">
        <v>43335</v>
      </c>
      <c r="C171" s="125"/>
      <c r="D171" s="126" t="s">
        <v>726</v>
      </c>
      <c r="E171" s="127" t="s">
        <v>544</v>
      </c>
      <c r="F171" s="158">
        <v>285</v>
      </c>
      <c r="G171" s="127"/>
      <c r="H171" s="127">
        <v>355</v>
      </c>
      <c r="I171" s="129">
        <v>364</v>
      </c>
      <c r="J171" s="130" t="s">
        <v>727</v>
      </c>
      <c r="K171" s="131">
        <v>70</v>
      </c>
      <c r="L171" s="132">
        <v>0.24561403508771901</v>
      </c>
      <c r="M171" s="127" t="s">
        <v>546</v>
      </c>
      <c r="N171" s="133">
        <v>43455</v>
      </c>
      <c r="O171" s="54"/>
      <c r="P171" s="54"/>
      <c r="Q171" s="193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118</v>
      </c>
      <c r="B172" s="125">
        <v>43341</v>
      </c>
      <c r="C172" s="125"/>
      <c r="D172" s="126" t="s">
        <v>382</v>
      </c>
      <c r="E172" s="127" t="s">
        <v>544</v>
      </c>
      <c r="F172" s="158">
        <v>525</v>
      </c>
      <c r="G172" s="127"/>
      <c r="H172" s="127">
        <v>585</v>
      </c>
      <c r="I172" s="129">
        <v>635</v>
      </c>
      <c r="J172" s="130" t="s">
        <v>728</v>
      </c>
      <c r="K172" s="131">
        <f t="shared" ref="K172:K203" si="41">H172-F172</f>
        <v>60</v>
      </c>
      <c r="L172" s="132">
        <f t="shared" ref="L172:L203" si="42">K172/F172</f>
        <v>0.11428571428571428</v>
      </c>
      <c r="M172" s="127" t="s">
        <v>546</v>
      </c>
      <c r="N172" s="133">
        <v>43662</v>
      </c>
      <c r="O172" s="54"/>
      <c r="P172" s="54"/>
      <c r="Q172" s="193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119</v>
      </c>
      <c r="B173" s="125">
        <v>43395</v>
      </c>
      <c r="C173" s="125"/>
      <c r="D173" s="126" t="s">
        <v>373</v>
      </c>
      <c r="E173" s="127" t="s">
        <v>544</v>
      </c>
      <c r="F173" s="158">
        <v>475</v>
      </c>
      <c r="G173" s="127"/>
      <c r="H173" s="127">
        <v>574</v>
      </c>
      <c r="I173" s="129">
        <v>570</v>
      </c>
      <c r="J173" s="130" t="s">
        <v>630</v>
      </c>
      <c r="K173" s="131">
        <f t="shared" si="41"/>
        <v>99</v>
      </c>
      <c r="L173" s="132">
        <f t="shared" si="42"/>
        <v>0.20842105263157895</v>
      </c>
      <c r="M173" s="127" t="s">
        <v>546</v>
      </c>
      <c r="N173" s="133">
        <v>43403</v>
      </c>
      <c r="O173" s="54"/>
      <c r="P173" s="54"/>
      <c r="Q173" s="193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120</v>
      </c>
      <c r="B174" s="156">
        <v>43397</v>
      </c>
      <c r="C174" s="156"/>
      <c r="D174" s="157" t="s">
        <v>729</v>
      </c>
      <c r="E174" s="158" t="s">
        <v>544</v>
      </c>
      <c r="F174" s="158">
        <v>707.5</v>
      </c>
      <c r="G174" s="158"/>
      <c r="H174" s="158">
        <v>872</v>
      </c>
      <c r="I174" s="160">
        <v>872</v>
      </c>
      <c r="J174" s="161" t="s">
        <v>630</v>
      </c>
      <c r="K174" s="131">
        <f t="shared" si="41"/>
        <v>164.5</v>
      </c>
      <c r="L174" s="162">
        <f t="shared" si="42"/>
        <v>0.23250883392226149</v>
      </c>
      <c r="M174" s="158" t="s">
        <v>546</v>
      </c>
      <c r="N174" s="163">
        <v>43482</v>
      </c>
      <c r="O174" s="54"/>
      <c r="P174" s="54"/>
      <c r="Q174" s="193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121</v>
      </c>
      <c r="B175" s="156">
        <v>43398</v>
      </c>
      <c r="C175" s="156"/>
      <c r="D175" s="157" t="s">
        <v>730</v>
      </c>
      <c r="E175" s="158" t="s">
        <v>544</v>
      </c>
      <c r="F175" s="158">
        <v>162</v>
      </c>
      <c r="G175" s="158"/>
      <c r="H175" s="158">
        <v>204</v>
      </c>
      <c r="I175" s="160">
        <v>209</v>
      </c>
      <c r="J175" s="161" t="s">
        <v>731</v>
      </c>
      <c r="K175" s="131">
        <f t="shared" si="41"/>
        <v>42</v>
      </c>
      <c r="L175" s="162">
        <f t="shared" si="42"/>
        <v>0.25925925925925924</v>
      </c>
      <c r="M175" s="158" t="s">
        <v>546</v>
      </c>
      <c r="N175" s="163">
        <v>43539</v>
      </c>
      <c r="O175" s="54"/>
      <c r="P175" s="54"/>
      <c r="Q175" s="193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122</v>
      </c>
      <c r="B176" s="156">
        <v>43399</v>
      </c>
      <c r="C176" s="156"/>
      <c r="D176" s="157" t="s">
        <v>458</v>
      </c>
      <c r="E176" s="158" t="s">
        <v>544</v>
      </c>
      <c r="F176" s="158">
        <v>240</v>
      </c>
      <c r="G176" s="158"/>
      <c r="H176" s="158">
        <v>297</v>
      </c>
      <c r="I176" s="160">
        <v>297</v>
      </c>
      <c r="J176" s="161" t="s">
        <v>630</v>
      </c>
      <c r="K176" s="167">
        <f t="shared" si="41"/>
        <v>57</v>
      </c>
      <c r="L176" s="162">
        <f t="shared" si="42"/>
        <v>0.23749999999999999</v>
      </c>
      <c r="M176" s="158" t="s">
        <v>546</v>
      </c>
      <c r="N176" s="163">
        <v>43417</v>
      </c>
      <c r="O176" s="54"/>
      <c r="P176" s="54"/>
      <c r="Q176" s="193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123</v>
      </c>
      <c r="B177" s="125">
        <v>43439</v>
      </c>
      <c r="C177" s="125"/>
      <c r="D177" s="126" t="s">
        <v>732</v>
      </c>
      <c r="E177" s="127" t="s">
        <v>544</v>
      </c>
      <c r="F177" s="127">
        <v>202.5</v>
      </c>
      <c r="G177" s="127"/>
      <c r="H177" s="127">
        <v>255</v>
      </c>
      <c r="I177" s="129">
        <v>252</v>
      </c>
      <c r="J177" s="130" t="s">
        <v>630</v>
      </c>
      <c r="K177" s="131">
        <f t="shared" si="41"/>
        <v>52.5</v>
      </c>
      <c r="L177" s="132">
        <f t="shared" si="42"/>
        <v>0.25925925925925924</v>
      </c>
      <c r="M177" s="127" t="s">
        <v>546</v>
      </c>
      <c r="N177" s="133">
        <v>43542</v>
      </c>
      <c r="O177" s="54"/>
      <c r="P177" s="54"/>
      <c r="Q177" s="193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124</v>
      </c>
      <c r="B178" s="156">
        <v>43465</v>
      </c>
      <c r="C178" s="125"/>
      <c r="D178" s="157" t="s">
        <v>155</v>
      </c>
      <c r="E178" s="158" t="s">
        <v>544</v>
      </c>
      <c r="F178" s="158">
        <v>710</v>
      </c>
      <c r="G178" s="158"/>
      <c r="H178" s="158">
        <v>866</v>
      </c>
      <c r="I178" s="160">
        <v>866</v>
      </c>
      <c r="J178" s="161" t="s">
        <v>630</v>
      </c>
      <c r="K178" s="131">
        <f t="shared" si="41"/>
        <v>156</v>
      </c>
      <c r="L178" s="132">
        <f t="shared" si="42"/>
        <v>0.21971830985915494</v>
      </c>
      <c r="M178" s="127" t="s">
        <v>546</v>
      </c>
      <c r="N178" s="133">
        <v>43553</v>
      </c>
      <c r="O178" s="54"/>
      <c r="P178" s="54"/>
      <c r="Q178" s="193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125</v>
      </c>
      <c r="B179" s="156">
        <v>43522</v>
      </c>
      <c r="C179" s="156"/>
      <c r="D179" s="157" t="s">
        <v>169</v>
      </c>
      <c r="E179" s="158" t="s">
        <v>544</v>
      </c>
      <c r="F179" s="158">
        <v>337.25</v>
      </c>
      <c r="G179" s="158"/>
      <c r="H179" s="158">
        <v>398.5</v>
      </c>
      <c r="I179" s="160">
        <v>411</v>
      </c>
      <c r="J179" s="130" t="s">
        <v>733</v>
      </c>
      <c r="K179" s="131">
        <f t="shared" si="41"/>
        <v>61.25</v>
      </c>
      <c r="L179" s="132">
        <f t="shared" si="42"/>
        <v>0.1816160118606375</v>
      </c>
      <c r="M179" s="127" t="s">
        <v>546</v>
      </c>
      <c r="N179" s="133">
        <v>43760</v>
      </c>
      <c r="O179" s="54"/>
      <c r="P179" s="54"/>
      <c r="Q179" s="193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8">
        <v>126</v>
      </c>
      <c r="B180" s="169">
        <v>43559</v>
      </c>
      <c r="C180" s="169"/>
      <c r="D180" s="170" t="s">
        <v>734</v>
      </c>
      <c r="E180" s="171" t="s">
        <v>544</v>
      </c>
      <c r="F180" s="171">
        <v>130</v>
      </c>
      <c r="G180" s="171"/>
      <c r="H180" s="171">
        <v>65</v>
      </c>
      <c r="I180" s="172">
        <v>158</v>
      </c>
      <c r="J180" s="140" t="s">
        <v>735</v>
      </c>
      <c r="K180" s="141">
        <f t="shared" si="41"/>
        <v>-65</v>
      </c>
      <c r="L180" s="142">
        <f t="shared" si="42"/>
        <v>-0.5</v>
      </c>
      <c r="M180" s="138" t="s">
        <v>556</v>
      </c>
      <c r="N180" s="135">
        <v>43726</v>
      </c>
      <c r="O180" s="54"/>
      <c r="P180" s="54"/>
      <c r="Q180" s="193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127</v>
      </c>
      <c r="B181" s="156">
        <v>43017</v>
      </c>
      <c r="C181" s="156"/>
      <c r="D181" s="157" t="s">
        <v>204</v>
      </c>
      <c r="E181" s="158" t="s">
        <v>544</v>
      </c>
      <c r="F181" s="158">
        <v>141.5</v>
      </c>
      <c r="G181" s="158"/>
      <c r="H181" s="158">
        <v>183.5</v>
      </c>
      <c r="I181" s="160">
        <v>210</v>
      </c>
      <c r="J181" s="130" t="s">
        <v>731</v>
      </c>
      <c r="K181" s="131">
        <f t="shared" si="41"/>
        <v>42</v>
      </c>
      <c r="L181" s="132">
        <f t="shared" si="42"/>
        <v>0.29681978798586572</v>
      </c>
      <c r="M181" s="127" t="s">
        <v>546</v>
      </c>
      <c r="N181" s="133">
        <v>43042</v>
      </c>
      <c r="O181" s="54"/>
      <c r="P181" s="54"/>
      <c r="Q181" s="193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8">
        <v>128</v>
      </c>
      <c r="B182" s="169">
        <v>43074</v>
      </c>
      <c r="C182" s="169"/>
      <c r="D182" s="170" t="s">
        <v>736</v>
      </c>
      <c r="E182" s="171" t="s">
        <v>544</v>
      </c>
      <c r="F182" s="166">
        <v>172</v>
      </c>
      <c r="G182" s="171"/>
      <c r="H182" s="171">
        <v>155.25</v>
      </c>
      <c r="I182" s="172">
        <v>230</v>
      </c>
      <c r="J182" s="140" t="s">
        <v>737</v>
      </c>
      <c r="K182" s="141">
        <f t="shared" si="41"/>
        <v>-16.75</v>
      </c>
      <c r="L182" s="142">
        <f t="shared" si="42"/>
        <v>-9.7383720930232565E-2</v>
      </c>
      <c r="M182" s="138" t="s">
        <v>556</v>
      </c>
      <c r="N182" s="135">
        <v>43787</v>
      </c>
      <c r="O182" s="54"/>
      <c r="P182" s="54"/>
      <c r="Q182" s="193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129</v>
      </c>
      <c r="B183" s="156">
        <v>43398</v>
      </c>
      <c r="C183" s="156"/>
      <c r="D183" s="157" t="s">
        <v>117</v>
      </c>
      <c r="E183" s="158" t="s">
        <v>544</v>
      </c>
      <c r="F183" s="158">
        <v>698.5</v>
      </c>
      <c r="G183" s="158"/>
      <c r="H183" s="158">
        <v>890</v>
      </c>
      <c r="I183" s="160">
        <v>890</v>
      </c>
      <c r="J183" s="130" t="s">
        <v>738</v>
      </c>
      <c r="K183" s="131">
        <f t="shared" si="41"/>
        <v>191.5</v>
      </c>
      <c r="L183" s="132">
        <f t="shared" si="42"/>
        <v>0.27415891195418757</v>
      </c>
      <c r="M183" s="127" t="s">
        <v>546</v>
      </c>
      <c r="N183" s="133">
        <v>44328</v>
      </c>
      <c r="O183" s="54"/>
      <c r="P183" s="54"/>
      <c r="Q183" s="193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130</v>
      </c>
      <c r="B184" s="156">
        <v>42877</v>
      </c>
      <c r="C184" s="156"/>
      <c r="D184" s="157" t="s">
        <v>739</v>
      </c>
      <c r="E184" s="158" t="s">
        <v>544</v>
      </c>
      <c r="F184" s="158">
        <v>127.6</v>
      </c>
      <c r="G184" s="158"/>
      <c r="H184" s="158">
        <v>138</v>
      </c>
      <c r="I184" s="160">
        <v>190</v>
      </c>
      <c r="J184" s="130" t="s">
        <v>740</v>
      </c>
      <c r="K184" s="131">
        <f t="shared" si="41"/>
        <v>10.400000000000006</v>
      </c>
      <c r="L184" s="132">
        <f t="shared" si="42"/>
        <v>8.1504702194357417E-2</v>
      </c>
      <c r="M184" s="127" t="s">
        <v>546</v>
      </c>
      <c r="N184" s="133">
        <v>43774</v>
      </c>
      <c r="O184" s="54"/>
      <c r="P184" s="54"/>
      <c r="Q184" s="193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131</v>
      </c>
      <c r="B185" s="156">
        <v>43158</v>
      </c>
      <c r="C185" s="156"/>
      <c r="D185" s="157" t="s">
        <v>741</v>
      </c>
      <c r="E185" s="158" t="s">
        <v>544</v>
      </c>
      <c r="F185" s="158">
        <v>317</v>
      </c>
      <c r="G185" s="158"/>
      <c r="H185" s="158">
        <v>382.5</v>
      </c>
      <c r="I185" s="160">
        <v>398</v>
      </c>
      <c r="J185" s="130" t="s">
        <v>742</v>
      </c>
      <c r="K185" s="131">
        <f t="shared" si="41"/>
        <v>65.5</v>
      </c>
      <c r="L185" s="132">
        <f t="shared" si="42"/>
        <v>0.20662460567823343</v>
      </c>
      <c r="M185" s="127" t="s">
        <v>546</v>
      </c>
      <c r="N185" s="133">
        <v>44238</v>
      </c>
      <c r="O185" s="54"/>
      <c r="P185" s="54"/>
      <c r="Q185" s="193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8">
        <v>132</v>
      </c>
      <c r="B186" s="169">
        <v>43164</v>
      </c>
      <c r="C186" s="169"/>
      <c r="D186" s="170" t="s">
        <v>161</v>
      </c>
      <c r="E186" s="171" t="s">
        <v>544</v>
      </c>
      <c r="F186" s="166">
        <f>510-14.4</f>
        <v>495.6</v>
      </c>
      <c r="G186" s="171"/>
      <c r="H186" s="171">
        <v>350</v>
      </c>
      <c r="I186" s="172">
        <v>672</v>
      </c>
      <c r="J186" s="140" t="s">
        <v>743</v>
      </c>
      <c r="K186" s="141">
        <f t="shared" si="41"/>
        <v>-145.60000000000002</v>
      </c>
      <c r="L186" s="142">
        <f t="shared" si="42"/>
        <v>-0.29378531073446329</v>
      </c>
      <c r="M186" s="138" t="s">
        <v>556</v>
      </c>
      <c r="N186" s="135">
        <v>43887</v>
      </c>
      <c r="O186" s="54"/>
      <c r="P186" s="54"/>
      <c r="Q186" s="193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133</v>
      </c>
      <c r="B187" s="169">
        <v>43237</v>
      </c>
      <c r="C187" s="169"/>
      <c r="D187" s="170" t="s">
        <v>744</v>
      </c>
      <c r="E187" s="171" t="s">
        <v>544</v>
      </c>
      <c r="F187" s="166">
        <v>230.3</v>
      </c>
      <c r="G187" s="171"/>
      <c r="H187" s="171">
        <v>102.5</v>
      </c>
      <c r="I187" s="172">
        <v>348</v>
      </c>
      <c r="J187" s="140" t="s">
        <v>745</v>
      </c>
      <c r="K187" s="141">
        <f t="shared" si="41"/>
        <v>-127.80000000000001</v>
      </c>
      <c r="L187" s="142">
        <f t="shared" si="42"/>
        <v>-0.55492835432045162</v>
      </c>
      <c r="M187" s="138" t="s">
        <v>556</v>
      </c>
      <c r="N187" s="135">
        <v>43896</v>
      </c>
      <c r="O187" s="54"/>
      <c r="P187" s="54"/>
      <c r="Q187" s="193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134</v>
      </c>
      <c r="B188" s="156">
        <v>43258</v>
      </c>
      <c r="C188" s="156"/>
      <c r="D188" s="157" t="s">
        <v>421</v>
      </c>
      <c r="E188" s="158" t="s">
        <v>544</v>
      </c>
      <c r="F188" s="158">
        <f>342.5-5.1</f>
        <v>337.4</v>
      </c>
      <c r="G188" s="158"/>
      <c r="H188" s="158">
        <v>412.5</v>
      </c>
      <c r="I188" s="160">
        <v>439</v>
      </c>
      <c r="J188" s="130" t="s">
        <v>746</v>
      </c>
      <c r="K188" s="131">
        <f t="shared" si="41"/>
        <v>75.100000000000023</v>
      </c>
      <c r="L188" s="132">
        <f t="shared" si="42"/>
        <v>0.22258446947243635</v>
      </c>
      <c r="M188" s="127" t="s">
        <v>546</v>
      </c>
      <c r="N188" s="133">
        <v>44230</v>
      </c>
      <c r="O188" s="54"/>
      <c r="P188" s="54"/>
      <c r="Q188" s="193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49">
        <v>135</v>
      </c>
      <c r="B189" s="148">
        <v>43285</v>
      </c>
      <c r="C189" s="148"/>
      <c r="D189" s="149" t="s">
        <v>56</v>
      </c>
      <c r="E189" s="150" t="s">
        <v>544</v>
      </c>
      <c r="F189" s="150">
        <f>127.5-5.53</f>
        <v>121.97</v>
      </c>
      <c r="G189" s="151"/>
      <c r="H189" s="151">
        <v>122.5</v>
      </c>
      <c r="I189" s="151">
        <v>170</v>
      </c>
      <c r="J189" s="152" t="s">
        <v>747</v>
      </c>
      <c r="K189" s="153">
        <f t="shared" si="41"/>
        <v>0.53000000000000114</v>
      </c>
      <c r="L189" s="154">
        <f t="shared" si="42"/>
        <v>4.3453308190538747E-3</v>
      </c>
      <c r="M189" s="150" t="s">
        <v>563</v>
      </c>
      <c r="N189" s="148">
        <v>44431</v>
      </c>
      <c r="O189" s="54"/>
      <c r="P189" s="54"/>
      <c r="Q189" s="193"/>
      <c r="R189" s="37" t="s">
        <v>845</v>
      </c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8">
        <v>136</v>
      </c>
      <c r="B190" s="169">
        <v>43294</v>
      </c>
      <c r="C190" s="169"/>
      <c r="D190" s="170" t="s">
        <v>748</v>
      </c>
      <c r="E190" s="171" t="s">
        <v>544</v>
      </c>
      <c r="F190" s="166">
        <v>46.5</v>
      </c>
      <c r="G190" s="171"/>
      <c r="H190" s="171">
        <v>17</v>
      </c>
      <c r="I190" s="172">
        <v>59</v>
      </c>
      <c r="J190" s="140" t="s">
        <v>749</v>
      </c>
      <c r="K190" s="141">
        <f t="shared" si="41"/>
        <v>-29.5</v>
      </c>
      <c r="L190" s="142">
        <f t="shared" si="42"/>
        <v>-0.63440860215053763</v>
      </c>
      <c r="M190" s="138" t="s">
        <v>556</v>
      </c>
      <c r="N190" s="135">
        <v>43887</v>
      </c>
      <c r="O190" s="54"/>
      <c r="P190" s="54"/>
      <c r="Q190" s="193"/>
      <c r="R190" s="37" t="s">
        <v>845</v>
      </c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137</v>
      </c>
      <c r="B191" s="156">
        <v>43396</v>
      </c>
      <c r="C191" s="156"/>
      <c r="D191" s="157" t="s">
        <v>405</v>
      </c>
      <c r="E191" s="158" t="s">
        <v>544</v>
      </c>
      <c r="F191" s="158">
        <v>156.5</v>
      </c>
      <c r="G191" s="158"/>
      <c r="H191" s="158">
        <v>207.5</v>
      </c>
      <c r="I191" s="160">
        <v>191</v>
      </c>
      <c r="J191" s="130" t="s">
        <v>630</v>
      </c>
      <c r="K191" s="131">
        <f t="shared" si="41"/>
        <v>51</v>
      </c>
      <c r="L191" s="132">
        <f t="shared" si="42"/>
        <v>0.32587859424920129</v>
      </c>
      <c r="M191" s="127" t="s">
        <v>546</v>
      </c>
      <c r="N191" s="133">
        <v>44369</v>
      </c>
      <c r="O191" s="54"/>
      <c r="P191" s="54"/>
      <c r="Q191" s="193"/>
      <c r="R191" s="37" t="s">
        <v>845</v>
      </c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138</v>
      </c>
      <c r="B192" s="156">
        <v>43439</v>
      </c>
      <c r="C192" s="156"/>
      <c r="D192" s="157" t="s">
        <v>336</v>
      </c>
      <c r="E192" s="158" t="s">
        <v>544</v>
      </c>
      <c r="F192" s="158">
        <v>259.5</v>
      </c>
      <c r="G192" s="158"/>
      <c r="H192" s="158">
        <v>320</v>
      </c>
      <c r="I192" s="160">
        <v>320</v>
      </c>
      <c r="J192" s="130" t="s">
        <v>630</v>
      </c>
      <c r="K192" s="131">
        <f t="shared" si="41"/>
        <v>60.5</v>
      </c>
      <c r="L192" s="132">
        <f t="shared" si="42"/>
        <v>0.23314065510597304</v>
      </c>
      <c r="M192" s="127" t="s">
        <v>546</v>
      </c>
      <c r="N192" s="133">
        <v>44323</v>
      </c>
      <c r="O192" s="54"/>
      <c r="P192" s="54"/>
      <c r="Q192" s="193"/>
      <c r="R192" s="37" t="s">
        <v>844</v>
      </c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8">
        <v>139</v>
      </c>
      <c r="B193" s="169">
        <v>43439</v>
      </c>
      <c r="C193" s="169"/>
      <c r="D193" s="170" t="s">
        <v>750</v>
      </c>
      <c r="E193" s="171" t="s">
        <v>544</v>
      </c>
      <c r="F193" s="171">
        <v>715</v>
      </c>
      <c r="G193" s="171"/>
      <c r="H193" s="171">
        <v>445</v>
      </c>
      <c r="I193" s="172">
        <v>840</v>
      </c>
      <c r="J193" s="140" t="s">
        <v>751</v>
      </c>
      <c r="K193" s="141">
        <f t="shared" si="41"/>
        <v>-270</v>
      </c>
      <c r="L193" s="142">
        <f t="shared" si="42"/>
        <v>-0.3776223776223776</v>
      </c>
      <c r="M193" s="138" t="s">
        <v>556</v>
      </c>
      <c r="N193" s="135">
        <v>43800</v>
      </c>
      <c r="O193" s="54"/>
      <c r="P193" s="54"/>
      <c r="Q193" s="193"/>
      <c r="R193" s="37" t="s">
        <v>844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140</v>
      </c>
      <c r="B194" s="156">
        <v>43469</v>
      </c>
      <c r="C194" s="156"/>
      <c r="D194" s="157" t="s">
        <v>175</v>
      </c>
      <c r="E194" s="158" t="s">
        <v>544</v>
      </c>
      <c r="F194" s="158">
        <v>875</v>
      </c>
      <c r="G194" s="158"/>
      <c r="H194" s="158">
        <v>1165</v>
      </c>
      <c r="I194" s="160">
        <v>1185</v>
      </c>
      <c r="J194" s="130" t="s">
        <v>752</v>
      </c>
      <c r="K194" s="131">
        <f t="shared" si="41"/>
        <v>290</v>
      </c>
      <c r="L194" s="132">
        <f t="shared" si="42"/>
        <v>0.33142857142857141</v>
      </c>
      <c r="M194" s="127" t="s">
        <v>546</v>
      </c>
      <c r="N194" s="133">
        <v>43847</v>
      </c>
      <c r="O194" s="54"/>
      <c r="P194" s="54"/>
      <c r="Q194" s="193"/>
      <c r="R194" s="37" t="s">
        <v>844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141</v>
      </c>
      <c r="B195" s="156">
        <v>43559</v>
      </c>
      <c r="C195" s="156"/>
      <c r="D195" s="157" t="s">
        <v>354</v>
      </c>
      <c r="E195" s="158" t="s">
        <v>544</v>
      </c>
      <c r="F195" s="158">
        <f>387-14.63</f>
        <v>372.37</v>
      </c>
      <c r="G195" s="158"/>
      <c r="H195" s="158">
        <v>490</v>
      </c>
      <c r="I195" s="160">
        <v>490</v>
      </c>
      <c r="J195" s="130" t="s">
        <v>630</v>
      </c>
      <c r="K195" s="131">
        <f t="shared" si="41"/>
        <v>117.63</v>
      </c>
      <c r="L195" s="132">
        <f t="shared" si="42"/>
        <v>0.31589548030185027</v>
      </c>
      <c r="M195" s="127" t="s">
        <v>546</v>
      </c>
      <c r="N195" s="133">
        <v>43850</v>
      </c>
      <c r="O195" s="54"/>
      <c r="P195" s="54"/>
      <c r="Q195" s="193"/>
      <c r="R195" s="37" t="s">
        <v>845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142</v>
      </c>
      <c r="B196" s="169">
        <v>43578</v>
      </c>
      <c r="C196" s="169"/>
      <c r="D196" s="170" t="s">
        <v>753</v>
      </c>
      <c r="E196" s="171" t="s">
        <v>555</v>
      </c>
      <c r="F196" s="171">
        <v>220</v>
      </c>
      <c r="G196" s="171"/>
      <c r="H196" s="171">
        <v>127.5</v>
      </c>
      <c r="I196" s="172">
        <v>284</v>
      </c>
      <c r="J196" s="140" t="s">
        <v>754</v>
      </c>
      <c r="K196" s="141">
        <f t="shared" si="41"/>
        <v>-92.5</v>
      </c>
      <c r="L196" s="142">
        <f t="shared" si="42"/>
        <v>-0.42045454545454547</v>
      </c>
      <c r="M196" s="138" t="s">
        <v>556</v>
      </c>
      <c r="N196" s="135">
        <v>43896</v>
      </c>
      <c r="O196" s="54"/>
      <c r="P196" s="54"/>
      <c r="Q196" s="193"/>
      <c r="R196" s="37" t="s">
        <v>844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143</v>
      </c>
      <c r="B197" s="156">
        <v>43622</v>
      </c>
      <c r="C197" s="156"/>
      <c r="D197" s="157" t="s">
        <v>459</v>
      </c>
      <c r="E197" s="158" t="s">
        <v>555</v>
      </c>
      <c r="F197" s="158">
        <v>332.8</v>
      </c>
      <c r="G197" s="158"/>
      <c r="H197" s="158">
        <v>405</v>
      </c>
      <c r="I197" s="160">
        <v>419</v>
      </c>
      <c r="J197" s="130" t="s">
        <v>755</v>
      </c>
      <c r="K197" s="131">
        <f t="shared" si="41"/>
        <v>72.199999999999989</v>
      </c>
      <c r="L197" s="132">
        <f t="shared" si="42"/>
        <v>0.21694711538461534</v>
      </c>
      <c r="M197" s="127" t="s">
        <v>546</v>
      </c>
      <c r="N197" s="133">
        <v>43860</v>
      </c>
      <c r="O197" s="54"/>
      <c r="P197" s="54"/>
      <c r="Q197" s="193"/>
      <c r="R197" s="37" t="s">
        <v>844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49">
        <v>144</v>
      </c>
      <c r="B198" s="148">
        <v>43641</v>
      </c>
      <c r="C198" s="148"/>
      <c r="D198" s="149" t="s">
        <v>167</v>
      </c>
      <c r="E198" s="150" t="s">
        <v>544</v>
      </c>
      <c r="F198" s="150">
        <v>386</v>
      </c>
      <c r="G198" s="151"/>
      <c r="H198" s="151">
        <v>395</v>
      </c>
      <c r="I198" s="151">
        <v>452</v>
      </c>
      <c r="J198" s="152" t="s">
        <v>756</v>
      </c>
      <c r="K198" s="153">
        <f t="shared" si="41"/>
        <v>9</v>
      </c>
      <c r="L198" s="154">
        <f t="shared" si="42"/>
        <v>2.3316062176165803E-2</v>
      </c>
      <c r="M198" s="150" t="s">
        <v>563</v>
      </c>
      <c r="N198" s="148">
        <v>43868</v>
      </c>
      <c r="O198" s="54"/>
      <c r="P198" s="54"/>
      <c r="Q198" s="193"/>
      <c r="R198" s="37" t="s">
        <v>845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145</v>
      </c>
      <c r="B199" s="148">
        <v>43707</v>
      </c>
      <c r="C199" s="148"/>
      <c r="D199" s="149" t="s">
        <v>142</v>
      </c>
      <c r="E199" s="150" t="s">
        <v>544</v>
      </c>
      <c r="F199" s="150">
        <v>137.5</v>
      </c>
      <c r="G199" s="151"/>
      <c r="H199" s="151">
        <v>138.5</v>
      </c>
      <c r="I199" s="151">
        <v>190</v>
      </c>
      <c r="J199" s="152" t="s">
        <v>757</v>
      </c>
      <c r="K199" s="153">
        <f t="shared" si="41"/>
        <v>1</v>
      </c>
      <c r="L199" s="154">
        <f t="shared" si="42"/>
        <v>7.2727272727272727E-3</v>
      </c>
      <c r="M199" s="150" t="s">
        <v>563</v>
      </c>
      <c r="N199" s="148">
        <v>44432</v>
      </c>
      <c r="O199" s="54"/>
      <c r="P199" s="54"/>
      <c r="Q199" s="193"/>
      <c r="R199" s="37" t="s">
        <v>845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146</v>
      </c>
      <c r="B200" s="156">
        <v>43731</v>
      </c>
      <c r="C200" s="156"/>
      <c r="D200" s="157" t="s">
        <v>414</v>
      </c>
      <c r="E200" s="158" t="s">
        <v>544</v>
      </c>
      <c r="F200" s="158">
        <v>235</v>
      </c>
      <c r="G200" s="158"/>
      <c r="H200" s="158">
        <v>295</v>
      </c>
      <c r="I200" s="160">
        <v>296</v>
      </c>
      <c r="J200" s="130" t="s">
        <v>758</v>
      </c>
      <c r="K200" s="131">
        <f t="shared" si="41"/>
        <v>60</v>
      </c>
      <c r="L200" s="132">
        <f t="shared" si="42"/>
        <v>0.25531914893617019</v>
      </c>
      <c r="M200" s="127" t="s">
        <v>546</v>
      </c>
      <c r="N200" s="133">
        <v>43844</v>
      </c>
      <c r="O200" s="54"/>
      <c r="P200" s="54"/>
      <c r="Q200" s="193"/>
      <c r="R200" s="37" t="s">
        <v>844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147</v>
      </c>
      <c r="B201" s="156">
        <v>43752</v>
      </c>
      <c r="C201" s="156"/>
      <c r="D201" s="157" t="s">
        <v>759</v>
      </c>
      <c r="E201" s="158" t="s">
        <v>544</v>
      </c>
      <c r="F201" s="158">
        <v>277.5</v>
      </c>
      <c r="G201" s="158"/>
      <c r="H201" s="158">
        <v>333</v>
      </c>
      <c r="I201" s="160">
        <v>333</v>
      </c>
      <c r="J201" s="130" t="s">
        <v>760</v>
      </c>
      <c r="K201" s="131">
        <f t="shared" si="41"/>
        <v>55.5</v>
      </c>
      <c r="L201" s="132">
        <f t="shared" si="42"/>
        <v>0.2</v>
      </c>
      <c r="M201" s="127" t="s">
        <v>546</v>
      </c>
      <c r="N201" s="133">
        <v>43846</v>
      </c>
      <c r="O201" s="54"/>
      <c r="P201" s="54"/>
      <c r="Q201" s="193"/>
      <c r="R201" s="37" t="s">
        <v>845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148</v>
      </c>
      <c r="B202" s="156">
        <v>43752</v>
      </c>
      <c r="C202" s="156"/>
      <c r="D202" s="157" t="s">
        <v>761</v>
      </c>
      <c r="E202" s="158" t="s">
        <v>544</v>
      </c>
      <c r="F202" s="158">
        <v>930</v>
      </c>
      <c r="G202" s="158"/>
      <c r="H202" s="158">
        <v>1165</v>
      </c>
      <c r="I202" s="160">
        <v>1200</v>
      </c>
      <c r="J202" s="130" t="s">
        <v>762</v>
      </c>
      <c r="K202" s="131">
        <f t="shared" si="41"/>
        <v>235</v>
      </c>
      <c r="L202" s="132">
        <f t="shared" si="42"/>
        <v>0.25268817204301075</v>
      </c>
      <c r="M202" s="127" t="s">
        <v>546</v>
      </c>
      <c r="N202" s="133">
        <v>43847</v>
      </c>
      <c r="O202" s="54"/>
      <c r="P202" s="54"/>
      <c r="Q202" s="193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149</v>
      </c>
      <c r="B203" s="156">
        <v>43753</v>
      </c>
      <c r="C203" s="156"/>
      <c r="D203" s="157" t="s">
        <v>763</v>
      </c>
      <c r="E203" s="158" t="s">
        <v>544</v>
      </c>
      <c r="F203" s="128">
        <v>111</v>
      </c>
      <c r="G203" s="158"/>
      <c r="H203" s="158">
        <v>141</v>
      </c>
      <c r="I203" s="160">
        <v>141</v>
      </c>
      <c r="J203" s="130" t="s">
        <v>764</v>
      </c>
      <c r="K203" s="131">
        <f t="shared" si="41"/>
        <v>30</v>
      </c>
      <c r="L203" s="132">
        <f t="shared" si="42"/>
        <v>0.27027027027027029</v>
      </c>
      <c r="M203" s="127" t="s">
        <v>546</v>
      </c>
      <c r="N203" s="133">
        <v>44328</v>
      </c>
      <c r="O203" s="54"/>
      <c r="P203" s="54"/>
      <c r="Q203" s="193"/>
      <c r="R203" s="37" t="s">
        <v>845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150</v>
      </c>
      <c r="B204" s="156">
        <v>43753</v>
      </c>
      <c r="C204" s="156"/>
      <c r="D204" s="157" t="s">
        <v>765</v>
      </c>
      <c r="E204" s="158" t="s">
        <v>544</v>
      </c>
      <c r="F204" s="128">
        <v>296</v>
      </c>
      <c r="G204" s="158"/>
      <c r="H204" s="158">
        <v>370</v>
      </c>
      <c r="I204" s="160">
        <v>370</v>
      </c>
      <c r="J204" s="130" t="s">
        <v>630</v>
      </c>
      <c r="K204" s="131">
        <f t="shared" ref="K204:K229" si="43">H204-F204</f>
        <v>74</v>
      </c>
      <c r="L204" s="132">
        <f t="shared" ref="L204:L229" si="44">K204/F204</f>
        <v>0.25</v>
      </c>
      <c r="M204" s="127" t="s">
        <v>546</v>
      </c>
      <c r="N204" s="133">
        <v>43853</v>
      </c>
      <c r="O204" s="54"/>
      <c r="P204" s="54"/>
      <c r="Q204" s="193"/>
      <c r="R204" s="37" t="s">
        <v>845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151</v>
      </c>
      <c r="B205" s="156">
        <v>43754</v>
      </c>
      <c r="C205" s="156"/>
      <c r="D205" s="157" t="s">
        <v>766</v>
      </c>
      <c r="E205" s="158" t="s">
        <v>544</v>
      </c>
      <c r="F205" s="128">
        <v>300</v>
      </c>
      <c r="G205" s="158"/>
      <c r="H205" s="158">
        <v>382.5</v>
      </c>
      <c r="I205" s="160">
        <v>344</v>
      </c>
      <c r="J205" s="130" t="s">
        <v>767</v>
      </c>
      <c r="K205" s="131">
        <f t="shared" si="43"/>
        <v>82.5</v>
      </c>
      <c r="L205" s="132">
        <f t="shared" si="44"/>
        <v>0.27500000000000002</v>
      </c>
      <c r="M205" s="127" t="s">
        <v>546</v>
      </c>
      <c r="N205" s="133">
        <v>44238</v>
      </c>
      <c r="O205" s="54"/>
      <c r="P205" s="54"/>
      <c r="Q205" s="193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152</v>
      </c>
      <c r="B206" s="156">
        <v>43832</v>
      </c>
      <c r="C206" s="156"/>
      <c r="D206" s="157" t="s">
        <v>768</v>
      </c>
      <c r="E206" s="158" t="s">
        <v>544</v>
      </c>
      <c r="F206" s="128">
        <v>495</v>
      </c>
      <c r="G206" s="158"/>
      <c r="H206" s="158">
        <v>595</v>
      </c>
      <c r="I206" s="160">
        <v>590</v>
      </c>
      <c r="J206" s="130" t="s">
        <v>566</v>
      </c>
      <c r="K206" s="131">
        <f t="shared" si="43"/>
        <v>100</v>
      </c>
      <c r="L206" s="132">
        <f t="shared" si="44"/>
        <v>0.20202020202020202</v>
      </c>
      <c r="M206" s="127" t="s">
        <v>546</v>
      </c>
      <c r="N206" s="133">
        <v>44589</v>
      </c>
      <c r="O206" s="54"/>
      <c r="P206" s="54"/>
      <c r="Q206" s="193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153</v>
      </c>
      <c r="B207" s="156">
        <v>43966</v>
      </c>
      <c r="C207" s="156"/>
      <c r="D207" s="157" t="s">
        <v>74</v>
      </c>
      <c r="E207" s="158" t="s">
        <v>544</v>
      </c>
      <c r="F207" s="128">
        <v>67.5</v>
      </c>
      <c r="G207" s="158"/>
      <c r="H207" s="158">
        <v>86</v>
      </c>
      <c r="I207" s="160">
        <v>86</v>
      </c>
      <c r="J207" s="130" t="s">
        <v>769</v>
      </c>
      <c r="K207" s="131">
        <f t="shared" si="43"/>
        <v>18.5</v>
      </c>
      <c r="L207" s="132">
        <f t="shared" si="44"/>
        <v>0.27407407407407408</v>
      </c>
      <c r="M207" s="127" t="s">
        <v>546</v>
      </c>
      <c r="N207" s="133">
        <v>44008</v>
      </c>
      <c r="O207" s="54"/>
      <c r="P207" s="54"/>
      <c r="Q207" s="193"/>
      <c r="R207" s="37" t="s">
        <v>845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154</v>
      </c>
      <c r="B208" s="156">
        <v>44035</v>
      </c>
      <c r="C208" s="156"/>
      <c r="D208" s="157" t="s">
        <v>458</v>
      </c>
      <c r="E208" s="158" t="s">
        <v>544</v>
      </c>
      <c r="F208" s="128">
        <v>231</v>
      </c>
      <c r="G208" s="158"/>
      <c r="H208" s="158">
        <v>281</v>
      </c>
      <c r="I208" s="160">
        <v>281</v>
      </c>
      <c r="J208" s="130" t="s">
        <v>630</v>
      </c>
      <c r="K208" s="131">
        <f t="shared" si="43"/>
        <v>50</v>
      </c>
      <c r="L208" s="132">
        <f t="shared" si="44"/>
        <v>0.21645021645021645</v>
      </c>
      <c r="M208" s="127" t="s">
        <v>546</v>
      </c>
      <c r="N208" s="133">
        <v>44358</v>
      </c>
      <c r="O208" s="54"/>
      <c r="P208" s="54"/>
      <c r="Q208" s="193"/>
      <c r="R208" s="37" t="s">
        <v>845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155</v>
      </c>
      <c r="B209" s="156">
        <v>44092</v>
      </c>
      <c r="C209" s="156"/>
      <c r="D209" s="157" t="s">
        <v>140</v>
      </c>
      <c r="E209" s="158" t="s">
        <v>544</v>
      </c>
      <c r="F209" s="158">
        <v>206</v>
      </c>
      <c r="G209" s="158"/>
      <c r="H209" s="158">
        <v>248</v>
      </c>
      <c r="I209" s="160">
        <v>248</v>
      </c>
      <c r="J209" s="130" t="s">
        <v>630</v>
      </c>
      <c r="K209" s="131">
        <f t="shared" si="43"/>
        <v>42</v>
      </c>
      <c r="L209" s="132">
        <f t="shared" si="44"/>
        <v>0.20388349514563106</v>
      </c>
      <c r="M209" s="127" t="s">
        <v>546</v>
      </c>
      <c r="N209" s="133">
        <v>44214</v>
      </c>
      <c r="O209" s="54"/>
      <c r="P209" s="54"/>
      <c r="Q209" s="193"/>
      <c r="R209" s="37" t="s">
        <v>844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156</v>
      </c>
      <c r="B210" s="156">
        <v>44140</v>
      </c>
      <c r="C210" s="156"/>
      <c r="D210" s="157" t="s">
        <v>140</v>
      </c>
      <c r="E210" s="158" t="s">
        <v>544</v>
      </c>
      <c r="F210" s="158">
        <v>182.5</v>
      </c>
      <c r="G210" s="158"/>
      <c r="H210" s="158">
        <v>248</v>
      </c>
      <c r="I210" s="160">
        <v>248</v>
      </c>
      <c r="J210" s="130" t="s">
        <v>630</v>
      </c>
      <c r="K210" s="131">
        <f t="shared" si="43"/>
        <v>65.5</v>
      </c>
      <c r="L210" s="132">
        <f t="shared" si="44"/>
        <v>0.35890410958904112</v>
      </c>
      <c r="M210" s="127" t="s">
        <v>546</v>
      </c>
      <c r="N210" s="133">
        <v>44214</v>
      </c>
      <c r="O210" s="54"/>
      <c r="P210" s="54"/>
      <c r="Q210" s="193"/>
      <c r="R210" s="37" t="s">
        <v>844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157</v>
      </c>
      <c r="B211" s="156">
        <v>44140</v>
      </c>
      <c r="C211" s="156"/>
      <c r="D211" s="157" t="s">
        <v>336</v>
      </c>
      <c r="E211" s="158" t="s">
        <v>544</v>
      </c>
      <c r="F211" s="158">
        <v>247.5</v>
      </c>
      <c r="G211" s="158"/>
      <c r="H211" s="158">
        <v>320</v>
      </c>
      <c r="I211" s="160">
        <v>320</v>
      </c>
      <c r="J211" s="130" t="s">
        <v>630</v>
      </c>
      <c r="K211" s="131">
        <f t="shared" si="43"/>
        <v>72.5</v>
      </c>
      <c r="L211" s="132">
        <f t="shared" si="44"/>
        <v>0.29292929292929293</v>
      </c>
      <c r="M211" s="127" t="s">
        <v>546</v>
      </c>
      <c r="N211" s="133">
        <v>44323</v>
      </c>
      <c r="O211" s="54"/>
      <c r="P211" s="54"/>
      <c r="Q211" s="193"/>
      <c r="R211" s="37" t="s">
        <v>845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158</v>
      </c>
      <c r="B212" s="156">
        <v>44140</v>
      </c>
      <c r="C212" s="156"/>
      <c r="D212" s="157" t="s">
        <v>198</v>
      </c>
      <c r="E212" s="158" t="s">
        <v>544</v>
      </c>
      <c r="F212" s="128">
        <v>925</v>
      </c>
      <c r="G212" s="158"/>
      <c r="H212" s="158">
        <v>1095</v>
      </c>
      <c r="I212" s="160">
        <v>1093</v>
      </c>
      <c r="J212" s="130" t="s">
        <v>770</v>
      </c>
      <c r="K212" s="131">
        <f t="shared" si="43"/>
        <v>170</v>
      </c>
      <c r="L212" s="132">
        <f t="shared" si="44"/>
        <v>0.18378378378378379</v>
      </c>
      <c r="M212" s="127" t="s">
        <v>546</v>
      </c>
      <c r="N212" s="133">
        <v>44201</v>
      </c>
      <c r="O212" s="54"/>
      <c r="P212" s="54"/>
      <c r="Q212" s="193"/>
      <c r="R212" s="37" t="s">
        <v>844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159</v>
      </c>
      <c r="B213" s="156">
        <v>44140</v>
      </c>
      <c r="C213" s="156"/>
      <c r="D213" s="157" t="s">
        <v>354</v>
      </c>
      <c r="E213" s="158" t="s">
        <v>544</v>
      </c>
      <c r="F213" s="128">
        <v>332.5</v>
      </c>
      <c r="G213" s="158"/>
      <c r="H213" s="158">
        <v>393</v>
      </c>
      <c r="I213" s="160">
        <v>406</v>
      </c>
      <c r="J213" s="130" t="s">
        <v>771</v>
      </c>
      <c r="K213" s="131">
        <f t="shared" si="43"/>
        <v>60.5</v>
      </c>
      <c r="L213" s="132">
        <f t="shared" si="44"/>
        <v>0.18195488721804512</v>
      </c>
      <c r="M213" s="127" t="s">
        <v>546</v>
      </c>
      <c r="N213" s="133">
        <v>44256</v>
      </c>
      <c r="O213" s="54"/>
      <c r="P213" s="54"/>
      <c r="Q213" s="193"/>
      <c r="R213" s="37" t="s">
        <v>845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160</v>
      </c>
      <c r="B214" s="156">
        <v>44141</v>
      </c>
      <c r="C214" s="156"/>
      <c r="D214" s="157" t="s">
        <v>458</v>
      </c>
      <c r="E214" s="158" t="s">
        <v>544</v>
      </c>
      <c r="F214" s="128">
        <v>231</v>
      </c>
      <c r="G214" s="158"/>
      <c r="H214" s="158">
        <v>281</v>
      </c>
      <c r="I214" s="160">
        <v>281</v>
      </c>
      <c r="J214" s="130" t="s">
        <v>630</v>
      </c>
      <c r="K214" s="131">
        <f t="shared" si="43"/>
        <v>50</v>
      </c>
      <c r="L214" s="132">
        <f t="shared" si="44"/>
        <v>0.21645021645021645</v>
      </c>
      <c r="M214" s="127" t="s">
        <v>546</v>
      </c>
      <c r="N214" s="133">
        <v>44358</v>
      </c>
      <c r="O214" s="54"/>
      <c r="P214" s="54"/>
      <c r="Q214" s="193"/>
      <c r="R214" s="37" t="s">
        <v>844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161</v>
      </c>
      <c r="B215" s="156">
        <v>44187</v>
      </c>
      <c r="C215" s="156"/>
      <c r="D215" s="157" t="s">
        <v>772</v>
      </c>
      <c r="E215" s="158" t="s">
        <v>544</v>
      </c>
      <c r="F215" s="128">
        <v>190</v>
      </c>
      <c r="G215" s="158"/>
      <c r="H215" s="158">
        <v>239</v>
      </c>
      <c r="I215" s="160">
        <v>239</v>
      </c>
      <c r="J215" s="130" t="s">
        <v>773</v>
      </c>
      <c r="K215" s="131">
        <f t="shared" si="43"/>
        <v>49</v>
      </c>
      <c r="L215" s="132">
        <f t="shared" si="44"/>
        <v>0.25789473684210529</v>
      </c>
      <c r="M215" s="127" t="s">
        <v>546</v>
      </c>
      <c r="N215" s="133">
        <v>44844</v>
      </c>
      <c r="O215" s="54"/>
      <c r="P215" s="54"/>
      <c r="Q215" s="193"/>
      <c r="R215" s="37" t="s">
        <v>844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162</v>
      </c>
      <c r="B216" s="156">
        <v>44258</v>
      </c>
      <c r="C216" s="156"/>
      <c r="D216" s="157" t="s">
        <v>768</v>
      </c>
      <c r="E216" s="158" t="s">
        <v>544</v>
      </c>
      <c r="F216" s="128">
        <v>495</v>
      </c>
      <c r="G216" s="158"/>
      <c r="H216" s="158">
        <v>595</v>
      </c>
      <c r="I216" s="160">
        <v>590</v>
      </c>
      <c r="J216" s="130" t="s">
        <v>566</v>
      </c>
      <c r="K216" s="131">
        <f t="shared" si="43"/>
        <v>100</v>
      </c>
      <c r="L216" s="132">
        <f t="shared" si="44"/>
        <v>0.20202020202020202</v>
      </c>
      <c r="M216" s="127" t="s">
        <v>546</v>
      </c>
      <c r="N216" s="133">
        <v>44589</v>
      </c>
      <c r="O216" s="54"/>
      <c r="P216" s="54"/>
      <c r="Q216" s="193"/>
      <c r="R216" s="37" t="s">
        <v>844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163</v>
      </c>
      <c r="B217" s="156">
        <v>44274</v>
      </c>
      <c r="C217" s="156"/>
      <c r="D217" s="157" t="s">
        <v>354</v>
      </c>
      <c r="E217" s="158" t="s">
        <v>544</v>
      </c>
      <c r="F217" s="128">
        <v>355</v>
      </c>
      <c r="G217" s="158"/>
      <c r="H217" s="158">
        <v>422.5</v>
      </c>
      <c r="I217" s="160">
        <v>420</v>
      </c>
      <c r="J217" s="130" t="s">
        <v>774</v>
      </c>
      <c r="K217" s="131">
        <f t="shared" si="43"/>
        <v>67.5</v>
      </c>
      <c r="L217" s="132">
        <f t="shared" si="44"/>
        <v>0.19014084507042253</v>
      </c>
      <c r="M217" s="127" t="s">
        <v>546</v>
      </c>
      <c r="N217" s="133">
        <v>44361</v>
      </c>
      <c r="O217" s="54"/>
      <c r="P217" s="54"/>
      <c r="R217" s="37" t="s">
        <v>844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164</v>
      </c>
      <c r="B218" s="156">
        <v>44295</v>
      </c>
      <c r="C218" s="156"/>
      <c r="D218" s="157" t="s">
        <v>318</v>
      </c>
      <c r="E218" s="158" t="s">
        <v>544</v>
      </c>
      <c r="F218" s="128">
        <v>555</v>
      </c>
      <c r="G218" s="158"/>
      <c r="H218" s="158">
        <v>663</v>
      </c>
      <c r="I218" s="160">
        <v>663</v>
      </c>
      <c r="J218" s="130" t="s">
        <v>775</v>
      </c>
      <c r="K218" s="131">
        <f t="shared" si="43"/>
        <v>108</v>
      </c>
      <c r="L218" s="132">
        <f t="shared" si="44"/>
        <v>0.19459459459459461</v>
      </c>
      <c r="M218" s="127" t="s">
        <v>546</v>
      </c>
      <c r="N218" s="133">
        <v>44321</v>
      </c>
      <c r="O218" s="54"/>
      <c r="P218" s="54"/>
      <c r="Q218" s="193"/>
      <c r="R218" s="37" t="s">
        <v>844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165</v>
      </c>
      <c r="B219" s="156">
        <v>44308</v>
      </c>
      <c r="C219" s="156"/>
      <c r="D219" s="157" t="s">
        <v>739</v>
      </c>
      <c r="E219" s="158" t="s">
        <v>544</v>
      </c>
      <c r="F219" s="128">
        <v>126.5</v>
      </c>
      <c r="G219" s="158"/>
      <c r="H219" s="158">
        <v>155</v>
      </c>
      <c r="I219" s="160">
        <v>155</v>
      </c>
      <c r="J219" s="130" t="s">
        <v>630</v>
      </c>
      <c r="K219" s="131">
        <f t="shared" si="43"/>
        <v>28.5</v>
      </c>
      <c r="L219" s="132">
        <f t="shared" si="44"/>
        <v>0.22529644268774704</v>
      </c>
      <c r="M219" s="127" t="s">
        <v>546</v>
      </c>
      <c r="N219" s="133">
        <v>44362</v>
      </c>
      <c r="O219" s="54"/>
      <c r="P219" s="54"/>
      <c r="R219" s="37" t="s">
        <v>844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4">
        <v>166</v>
      </c>
      <c r="B220" s="165">
        <v>44368</v>
      </c>
      <c r="C220" s="165"/>
      <c r="D220" s="136" t="s">
        <v>776</v>
      </c>
      <c r="E220" s="138" t="s">
        <v>544</v>
      </c>
      <c r="F220" s="166">
        <v>287.5</v>
      </c>
      <c r="G220" s="138"/>
      <c r="H220" s="138">
        <v>245</v>
      </c>
      <c r="I220" s="139">
        <v>344</v>
      </c>
      <c r="J220" s="140" t="s">
        <v>777</v>
      </c>
      <c r="K220" s="141">
        <f t="shared" si="43"/>
        <v>-42.5</v>
      </c>
      <c r="L220" s="142">
        <f t="shared" si="44"/>
        <v>-0.14782608695652175</v>
      </c>
      <c r="M220" s="138" t="s">
        <v>556</v>
      </c>
      <c r="N220" s="135">
        <v>44508</v>
      </c>
      <c r="O220" s="54"/>
      <c r="P220" s="54"/>
      <c r="R220" s="37" t="s">
        <v>844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167</v>
      </c>
      <c r="B221" s="156">
        <v>44368</v>
      </c>
      <c r="C221" s="156"/>
      <c r="D221" s="157" t="s">
        <v>458</v>
      </c>
      <c r="E221" s="158" t="s">
        <v>544</v>
      </c>
      <c r="F221" s="128">
        <v>241</v>
      </c>
      <c r="G221" s="158"/>
      <c r="H221" s="158">
        <v>298</v>
      </c>
      <c r="I221" s="160">
        <v>320</v>
      </c>
      <c r="J221" s="130" t="s">
        <v>630</v>
      </c>
      <c r="K221" s="131">
        <f t="shared" si="43"/>
        <v>57</v>
      </c>
      <c r="L221" s="132">
        <f t="shared" si="44"/>
        <v>0.23651452282157676</v>
      </c>
      <c r="M221" s="127" t="s">
        <v>546</v>
      </c>
      <c r="N221" s="133">
        <v>44802</v>
      </c>
      <c r="O221" s="54"/>
      <c r="P221" s="54"/>
      <c r="R221" s="37" t="s">
        <v>844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168</v>
      </c>
      <c r="B222" s="156">
        <v>44406</v>
      </c>
      <c r="C222" s="156"/>
      <c r="D222" s="157" t="s">
        <v>739</v>
      </c>
      <c r="E222" s="158" t="s">
        <v>544</v>
      </c>
      <c r="F222" s="128">
        <v>162.5</v>
      </c>
      <c r="G222" s="158"/>
      <c r="H222" s="158">
        <v>200</v>
      </c>
      <c r="I222" s="160">
        <v>200</v>
      </c>
      <c r="J222" s="130" t="s">
        <v>630</v>
      </c>
      <c r="K222" s="131">
        <f t="shared" si="43"/>
        <v>37.5</v>
      </c>
      <c r="L222" s="132">
        <f t="shared" si="44"/>
        <v>0.23076923076923078</v>
      </c>
      <c r="M222" s="127" t="s">
        <v>546</v>
      </c>
      <c r="N222" s="133">
        <v>44802</v>
      </c>
      <c r="O222" s="54"/>
      <c r="P222" s="54"/>
      <c r="R222" s="37" t="s">
        <v>844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169</v>
      </c>
      <c r="B223" s="156">
        <v>44462</v>
      </c>
      <c r="C223" s="156"/>
      <c r="D223" s="157" t="s">
        <v>422</v>
      </c>
      <c r="E223" s="158" t="s">
        <v>544</v>
      </c>
      <c r="F223" s="128">
        <v>1235</v>
      </c>
      <c r="G223" s="158"/>
      <c r="H223" s="158">
        <v>1505</v>
      </c>
      <c r="I223" s="160">
        <v>1500</v>
      </c>
      <c r="J223" s="130" t="s">
        <v>630</v>
      </c>
      <c r="K223" s="131">
        <f t="shared" si="43"/>
        <v>270</v>
      </c>
      <c r="L223" s="132">
        <f t="shared" si="44"/>
        <v>0.21862348178137653</v>
      </c>
      <c r="M223" s="127" t="s">
        <v>546</v>
      </c>
      <c r="N223" s="133">
        <v>44564</v>
      </c>
      <c r="O223" s="54"/>
      <c r="P223" s="54"/>
      <c r="R223" s="37" t="s">
        <v>844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170</v>
      </c>
      <c r="B224" s="156">
        <v>44480</v>
      </c>
      <c r="C224" s="156"/>
      <c r="D224" s="157" t="s">
        <v>778</v>
      </c>
      <c r="E224" s="158" t="s">
        <v>544</v>
      </c>
      <c r="F224" s="128">
        <v>58.75</v>
      </c>
      <c r="G224" s="158"/>
      <c r="H224" s="158">
        <v>64.25</v>
      </c>
      <c r="I224" s="160"/>
      <c r="J224" s="130" t="s">
        <v>630</v>
      </c>
      <c r="K224" s="131">
        <f t="shared" si="43"/>
        <v>5.5</v>
      </c>
      <c r="L224" s="132">
        <f t="shared" si="44"/>
        <v>9.3617021276595741E-2</v>
      </c>
      <c r="M224" s="127" t="s">
        <v>546</v>
      </c>
      <c r="N224" s="133">
        <v>45322</v>
      </c>
      <c r="O224" s="54"/>
      <c r="P224" s="54"/>
      <c r="R224" s="37" t="s">
        <v>844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4">
        <v>171</v>
      </c>
      <c r="B225" s="125">
        <v>44481</v>
      </c>
      <c r="C225" s="125"/>
      <c r="D225" s="126" t="s">
        <v>272</v>
      </c>
      <c r="E225" s="127" t="s">
        <v>544</v>
      </c>
      <c r="F225" s="128">
        <v>315</v>
      </c>
      <c r="G225" s="127"/>
      <c r="H225" s="127">
        <v>335</v>
      </c>
      <c r="I225" s="129">
        <v>380</v>
      </c>
      <c r="J225" s="130" t="s">
        <v>818</v>
      </c>
      <c r="K225" s="131">
        <f t="shared" si="43"/>
        <v>20</v>
      </c>
      <c r="L225" s="132">
        <f t="shared" si="44"/>
        <v>6.3492063492063489E-2</v>
      </c>
      <c r="M225" s="127" t="s">
        <v>546</v>
      </c>
      <c r="N225" s="133">
        <v>45297</v>
      </c>
      <c r="O225" s="54"/>
      <c r="P225" s="54"/>
      <c r="R225" s="37" t="s">
        <v>844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4">
        <v>172</v>
      </c>
      <c r="B226" s="125">
        <v>44481</v>
      </c>
      <c r="C226" s="125"/>
      <c r="D226" s="126" t="s">
        <v>779</v>
      </c>
      <c r="E226" s="127" t="s">
        <v>544</v>
      </c>
      <c r="F226" s="128">
        <v>45.5</v>
      </c>
      <c r="G226" s="127"/>
      <c r="H226" s="127">
        <v>56.5</v>
      </c>
      <c r="I226" s="129">
        <v>56</v>
      </c>
      <c r="J226" s="130" t="s">
        <v>630</v>
      </c>
      <c r="K226" s="131">
        <f t="shared" si="43"/>
        <v>11</v>
      </c>
      <c r="L226" s="132">
        <f t="shared" si="44"/>
        <v>0.24175824175824176</v>
      </c>
      <c r="M226" s="127" t="s">
        <v>546</v>
      </c>
      <c r="N226" s="133">
        <v>44881</v>
      </c>
      <c r="O226" s="54"/>
      <c r="P226" s="54"/>
      <c r="R226" s="37" t="s">
        <v>844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4">
        <v>173</v>
      </c>
      <c r="B227" s="125">
        <v>44551</v>
      </c>
      <c r="C227" s="125"/>
      <c r="D227" s="126" t="s">
        <v>128</v>
      </c>
      <c r="E227" s="127" t="s">
        <v>544</v>
      </c>
      <c r="F227" s="128">
        <v>2300</v>
      </c>
      <c r="G227" s="127"/>
      <c r="H227" s="127">
        <f>(2820+2200)/2</f>
        <v>2510</v>
      </c>
      <c r="I227" s="129">
        <v>3000</v>
      </c>
      <c r="J227" s="130" t="s">
        <v>780</v>
      </c>
      <c r="K227" s="131">
        <f t="shared" si="43"/>
        <v>210</v>
      </c>
      <c r="L227" s="132">
        <f t="shared" si="44"/>
        <v>9.1304347826086957E-2</v>
      </c>
      <c r="M227" s="127" t="s">
        <v>546</v>
      </c>
      <c r="N227" s="133">
        <v>44649</v>
      </c>
      <c r="O227" s="54"/>
      <c r="P227" s="54"/>
      <c r="R227" s="37" t="s">
        <v>844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4">
        <v>174</v>
      </c>
      <c r="B228" s="125">
        <v>44606</v>
      </c>
      <c r="C228" s="125"/>
      <c r="D228" s="126" t="s">
        <v>412</v>
      </c>
      <c r="E228" s="127" t="s">
        <v>544</v>
      </c>
      <c r="F228" s="128">
        <v>635</v>
      </c>
      <c r="G228" s="127"/>
      <c r="H228" s="127">
        <v>700</v>
      </c>
      <c r="I228" s="129">
        <v>764</v>
      </c>
      <c r="J228" s="130" t="s">
        <v>805</v>
      </c>
      <c r="K228" s="131">
        <f t="shared" si="43"/>
        <v>65</v>
      </c>
      <c r="L228" s="132">
        <f t="shared" si="44"/>
        <v>0.10236220472440945</v>
      </c>
      <c r="M228" s="127" t="s">
        <v>546</v>
      </c>
      <c r="N228" s="133">
        <v>45159</v>
      </c>
      <c r="O228" s="54"/>
      <c r="P228" s="54"/>
      <c r="R228" s="37" t="s">
        <v>844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175</v>
      </c>
      <c r="B229" s="125">
        <v>44613</v>
      </c>
      <c r="C229" s="125"/>
      <c r="D229" s="126" t="s">
        <v>422</v>
      </c>
      <c r="E229" s="127" t="s">
        <v>544</v>
      </c>
      <c r="F229" s="128">
        <v>1255</v>
      </c>
      <c r="G229" s="127"/>
      <c r="H229" s="127">
        <v>1515</v>
      </c>
      <c r="I229" s="129">
        <v>1510</v>
      </c>
      <c r="J229" s="130" t="s">
        <v>630</v>
      </c>
      <c r="K229" s="131">
        <f t="shared" si="43"/>
        <v>260</v>
      </c>
      <c r="L229" s="132">
        <f t="shared" si="44"/>
        <v>0.20717131474103587</v>
      </c>
      <c r="M229" s="127" t="s">
        <v>546</v>
      </c>
      <c r="N229" s="133">
        <v>44834</v>
      </c>
      <c r="O229" s="54"/>
      <c r="P229" s="54"/>
      <c r="R229" s="37" t="s">
        <v>844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253">
        <v>176</v>
      </c>
      <c r="B230" s="244">
        <v>44670</v>
      </c>
      <c r="C230" s="244"/>
      <c r="D230" s="245" t="s">
        <v>509</v>
      </c>
      <c r="E230" s="246" t="s">
        <v>544</v>
      </c>
      <c r="F230" s="247">
        <v>445</v>
      </c>
      <c r="G230" s="247"/>
      <c r="H230" s="247">
        <v>460</v>
      </c>
      <c r="I230" s="247">
        <v>553</v>
      </c>
      <c r="J230" s="248" t="s">
        <v>838</v>
      </c>
      <c r="K230" s="249">
        <f t="shared" ref="K230" si="45">H230-F230</f>
        <v>15</v>
      </c>
      <c r="L230" s="250">
        <f t="shared" ref="L230" si="46">K230/F230</f>
        <v>3.3707865168539325E-2</v>
      </c>
      <c r="M230" s="251" t="s">
        <v>563</v>
      </c>
      <c r="N230" s="252">
        <v>45397</v>
      </c>
      <c r="O230" s="54"/>
      <c r="P230" s="54"/>
      <c r="R230" s="37" t="s">
        <v>844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177</v>
      </c>
      <c r="B231" s="156">
        <v>44746</v>
      </c>
      <c r="C231" s="156"/>
      <c r="D231" s="157" t="s">
        <v>781</v>
      </c>
      <c r="E231" s="158" t="s">
        <v>544</v>
      </c>
      <c r="F231" s="158">
        <v>207.5</v>
      </c>
      <c r="G231" s="158"/>
      <c r="H231" s="158">
        <v>254</v>
      </c>
      <c r="I231" s="160">
        <v>254</v>
      </c>
      <c r="J231" s="130" t="s">
        <v>630</v>
      </c>
      <c r="K231" s="131">
        <f t="shared" ref="K231:K241" si="47">H231-F231</f>
        <v>46.5</v>
      </c>
      <c r="L231" s="132">
        <f t="shared" ref="L231:L241" si="48">K231/F231</f>
        <v>0.22409638554216868</v>
      </c>
      <c r="M231" s="127" t="s">
        <v>546</v>
      </c>
      <c r="N231" s="133">
        <v>44792</v>
      </c>
      <c r="O231" s="54"/>
      <c r="P231" s="54"/>
      <c r="R231" s="37" t="s">
        <v>844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178</v>
      </c>
      <c r="B232" s="156">
        <v>44775</v>
      </c>
      <c r="C232" s="156"/>
      <c r="D232" s="157" t="s">
        <v>460</v>
      </c>
      <c r="E232" s="158" t="s">
        <v>544</v>
      </c>
      <c r="F232" s="158">
        <v>31.25</v>
      </c>
      <c r="G232" s="158"/>
      <c r="H232" s="158">
        <v>38.75</v>
      </c>
      <c r="I232" s="160">
        <v>38</v>
      </c>
      <c r="J232" s="130" t="s">
        <v>630</v>
      </c>
      <c r="K232" s="131">
        <f t="shared" si="47"/>
        <v>7.5</v>
      </c>
      <c r="L232" s="132">
        <f t="shared" si="48"/>
        <v>0.24</v>
      </c>
      <c r="M232" s="127" t="s">
        <v>546</v>
      </c>
      <c r="N232" s="133">
        <v>44844</v>
      </c>
      <c r="O232" s="54"/>
      <c r="P232" s="54"/>
      <c r="R232" s="37" t="s">
        <v>844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179</v>
      </c>
      <c r="B233" s="156">
        <v>44841</v>
      </c>
      <c r="C233" s="156"/>
      <c r="D233" s="157" t="s">
        <v>782</v>
      </c>
      <c r="E233" s="158" t="s">
        <v>544</v>
      </c>
      <c r="F233" s="128">
        <v>665</v>
      </c>
      <c r="G233" s="158"/>
      <c r="H233" s="158">
        <v>807.5</v>
      </c>
      <c r="I233" s="160">
        <v>840</v>
      </c>
      <c r="J233" s="130" t="s">
        <v>780</v>
      </c>
      <c r="K233" s="131">
        <f t="shared" si="47"/>
        <v>142.5</v>
      </c>
      <c r="L233" s="132">
        <f t="shared" si="48"/>
        <v>0.21428571428571427</v>
      </c>
      <c r="M233" s="127" t="s">
        <v>546</v>
      </c>
      <c r="N233" s="133">
        <v>45097</v>
      </c>
      <c r="O233" s="54"/>
      <c r="P233" s="54"/>
      <c r="R233" s="37" t="s">
        <v>844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180</v>
      </c>
      <c r="B234" s="156">
        <v>44844</v>
      </c>
      <c r="C234" s="156"/>
      <c r="D234" s="157" t="s">
        <v>414</v>
      </c>
      <c r="E234" s="158" t="s">
        <v>544</v>
      </c>
      <c r="F234" s="128">
        <v>227.5</v>
      </c>
      <c r="G234" s="158"/>
      <c r="H234" s="158">
        <v>270</v>
      </c>
      <c r="I234" s="160">
        <v>291</v>
      </c>
      <c r="J234" s="130" t="s">
        <v>807</v>
      </c>
      <c r="K234" s="131">
        <f t="shared" si="47"/>
        <v>42.5</v>
      </c>
      <c r="L234" s="132">
        <f t="shared" si="48"/>
        <v>0.18681318681318682</v>
      </c>
      <c r="M234" s="127" t="s">
        <v>546</v>
      </c>
      <c r="N234" s="133">
        <v>45160</v>
      </c>
      <c r="O234" s="54"/>
      <c r="P234" s="54"/>
      <c r="R234" s="37" t="s">
        <v>844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181</v>
      </c>
      <c r="B235" s="156">
        <v>44845</v>
      </c>
      <c r="C235" s="156"/>
      <c r="D235" s="157" t="s">
        <v>412</v>
      </c>
      <c r="E235" s="158" t="s">
        <v>544</v>
      </c>
      <c r="F235" s="128">
        <v>555</v>
      </c>
      <c r="G235" s="158"/>
      <c r="H235" s="158">
        <v>700</v>
      </c>
      <c r="I235" s="160">
        <v>765</v>
      </c>
      <c r="J235" s="130" t="s">
        <v>806</v>
      </c>
      <c r="K235" s="131">
        <f t="shared" si="47"/>
        <v>145</v>
      </c>
      <c r="L235" s="132">
        <f t="shared" si="48"/>
        <v>0.26126126126126126</v>
      </c>
      <c r="M235" s="127" t="s">
        <v>546</v>
      </c>
      <c r="N235" s="133">
        <v>45159</v>
      </c>
      <c r="O235" s="54"/>
      <c r="P235" s="54"/>
      <c r="R235" s="37" t="s">
        <v>844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182</v>
      </c>
      <c r="B236" s="156">
        <v>44981</v>
      </c>
      <c r="C236" s="156"/>
      <c r="D236" s="157" t="s">
        <v>427</v>
      </c>
      <c r="E236" s="158" t="s">
        <v>544</v>
      </c>
      <c r="F236" s="128">
        <v>1675</v>
      </c>
      <c r="G236" s="158"/>
      <c r="H236" s="158">
        <v>2080</v>
      </c>
      <c r="I236" s="160">
        <v>2080</v>
      </c>
      <c r="J236" s="130" t="s">
        <v>630</v>
      </c>
      <c r="K236" s="131">
        <f t="shared" si="47"/>
        <v>405</v>
      </c>
      <c r="L236" s="132">
        <f t="shared" si="48"/>
        <v>0.2417910447761194</v>
      </c>
      <c r="M236" s="127" t="s">
        <v>546</v>
      </c>
      <c r="N236" s="133">
        <v>45119</v>
      </c>
      <c r="O236" s="54"/>
      <c r="P236" s="54"/>
      <c r="R236" s="37" t="s">
        <v>844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183</v>
      </c>
      <c r="B237" s="156">
        <v>44986</v>
      </c>
      <c r="C237" s="156"/>
      <c r="D237" s="157" t="s">
        <v>460</v>
      </c>
      <c r="E237" s="158" t="s">
        <v>544</v>
      </c>
      <c r="F237" s="128">
        <v>57.5</v>
      </c>
      <c r="G237" s="158"/>
      <c r="H237" s="158">
        <v>120</v>
      </c>
      <c r="I237" s="160">
        <v>120</v>
      </c>
      <c r="J237" s="130" t="s">
        <v>630</v>
      </c>
      <c r="K237" s="131">
        <f t="shared" si="47"/>
        <v>62.5</v>
      </c>
      <c r="L237" s="132">
        <f t="shared" si="48"/>
        <v>1.0869565217391304</v>
      </c>
      <c r="M237" s="127" t="s">
        <v>546</v>
      </c>
      <c r="N237" s="133">
        <v>45049</v>
      </c>
      <c r="O237" s="54"/>
      <c r="P237" s="54"/>
      <c r="R237" s="37" t="s">
        <v>844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184</v>
      </c>
      <c r="B238" s="156">
        <v>45008</v>
      </c>
      <c r="C238" s="156"/>
      <c r="D238" s="157" t="s">
        <v>474</v>
      </c>
      <c r="E238" s="158" t="s">
        <v>544</v>
      </c>
      <c r="F238" s="128">
        <v>2765</v>
      </c>
      <c r="G238" s="158"/>
      <c r="H238" s="158">
        <v>3547.5</v>
      </c>
      <c r="I238" s="160">
        <v>3523</v>
      </c>
      <c r="J238" s="130" t="s">
        <v>630</v>
      </c>
      <c r="K238" s="131">
        <f t="shared" si="47"/>
        <v>782.5</v>
      </c>
      <c r="L238" s="132">
        <f t="shared" si="48"/>
        <v>0.28300180831826399</v>
      </c>
      <c r="M238" s="127" t="s">
        <v>546</v>
      </c>
      <c r="N238" s="133">
        <v>45177</v>
      </c>
      <c r="O238" s="54"/>
      <c r="P238" s="54"/>
      <c r="R238" s="37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185</v>
      </c>
      <c r="B239" s="156">
        <v>45027</v>
      </c>
      <c r="C239" s="156"/>
      <c r="D239" s="157" t="s">
        <v>783</v>
      </c>
      <c r="E239" s="158" t="s">
        <v>544</v>
      </c>
      <c r="F239" s="158">
        <v>460</v>
      </c>
      <c r="G239" s="158"/>
      <c r="H239" s="158">
        <v>825</v>
      </c>
      <c r="I239" s="160">
        <v>810</v>
      </c>
      <c r="J239" s="130" t="s">
        <v>630</v>
      </c>
      <c r="K239" s="131">
        <f t="shared" si="47"/>
        <v>365</v>
      </c>
      <c r="L239" s="132">
        <f t="shared" si="48"/>
        <v>0.79347826086956519</v>
      </c>
      <c r="M239" s="127" t="s">
        <v>546</v>
      </c>
      <c r="N239" s="133">
        <v>45155</v>
      </c>
      <c r="O239" s="54"/>
      <c r="P239" s="54"/>
      <c r="R239" s="37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186</v>
      </c>
      <c r="B240" s="156">
        <v>45050</v>
      </c>
      <c r="C240" s="156"/>
      <c r="D240" s="157" t="s">
        <v>41</v>
      </c>
      <c r="E240" s="158" t="s">
        <v>544</v>
      </c>
      <c r="F240" s="158">
        <v>3630</v>
      </c>
      <c r="G240" s="158"/>
      <c r="H240" s="158">
        <v>5150</v>
      </c>
      <c r="I240" s="160">
        <v>5040</v>
      </c>
      <c r="J240" s="130" t="s">
        <v>630</v>
      </c>
      <c r="K240" s="131">
        <f t="shared" si="47"/>
        <v>1520</v>
      </c>
      <c r="L240" s="132">
        <f t="shared" si="48"/>
        <v>0.41873278236914602</v>
      </c>
      <c r="M240" s="127" t="s">
        <v>546</v>
      </c>
      <c r="N240" s="133">
        <v>45344</v>
      </c>
      <c r="O240" s="54"/>
      <c r="P240" s="54"/>
      <c r="R240" s="37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187</v>
      </c>
      <c r="B241" s="156">
        <v>45075</v>
      </c>
      <c r="C241" s="156"/>
      <c r="D241" s="157" t="s">
        <v>784</v>
      </c>
      <c r="E241" s="158" t="s">
        <v>544</v>
      </c>
      <c r="F241" s="128">
        <v>585</v>
      </c>
      <c r="G241" s="158"/>
      <c r="H241" s="158">
        <v>732</v>
      </c>
      <c r="I241" s="160">
        <v>732</v>
      </c>
      <c r="J241" s="130" t="s">
        <v>630</v>
      </c>
      <c r="K241" s="131">
        <f t="shared" si="47"/>
        <v>147</v>
      </c>
      <c r="L241" s="132">
        <f t="shared" si="48"/>
        <v>0.25128205128205128</v>
      </c>
      <c r="M241" s="127" t="s">
        <v>546</v>
      </c>
      <c r="N241" s="133">
        <v>45152</v>
      </c>
      <c r="O241" s="54"/>
      <c r="P241" s="54"/>
      <c r="R241" s="37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  <c r="AF241" s="37"/>
      <c r="AG241" s="54"/>
      <c r="AI241" s="37"/>
      <c r="AK241" s="37"/>
      <c r="AL241" s="54"/>
    </row>
    <row r="242" spans="1:38" ht="12.75" customHeight="1">
      <c r="A242" s="155">
        <v>188</v>
      </c>
      <c r="B242" s="156">
        <v>45078</v>
      </c>
      <c r="C242" s="156"/>
      <c r="D242" s="157" t="s">
        <v>499</v>
      </c>
      <c r="E242" s="158" t="s">
        <v>544</v>
      </c>
      <c r="F242" s="128">
        <v>3310</v>
      </c>
      <c r="G242" s="158"/>
      <c r="H242" s="158">
        <v>4300</v>
      </c>
      <c r="I242" s="160">
        <v>4300</v>
      </c>
      <c r="J242" s="130" t="s">
        <v>630</v>
      </c>
      <c r="K242" s="131">
        <f t="shared" ref="K242" si="49">H242-F242</f>
        <v>990</v>
      </c>
      <c r="L242" s="132">
        <f t="shared" ref="L242" si="50">K242/F242</f>
        <v>0.29909365558912387</v>
      </c>
      <c r="M242" s="127" t="s">
        <v>546</v>
      </c>
      <c r="N242" s="133">
        <v>45436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  <c r="AF242" s="37"/>
      <c r="AG242" s="54"/>
      <c r="AI242" s="37"/>
      <c r="AK242" s="37"/>
      <c r="AL242" s="54"/>
    </row>
    <row r="243" spans="1:38" ht="12.75" customHeight="1">
      <c r="A243" s="155">
        <v>189</v>
      </c>
      <c r="B243" s="156">
        <v>45103</v>
      </c>
      <c r="C243" s="156"/>
      <c r="D243" s="157" t="s">
        <v>802</v>
      </c>
      <c r="E243" s="158" t="s">
        <v>544</v>
      </c>
      <c r="F243" s="128">
        <v>282.5</v>
      </c>
      <c r="G243" s="158"/>
      <c r="H243" s="158">
        <v>383</v>
      </c>
      <c r="I243" s="160">
        <v>383</v>
      </c>
      <c r="J243" s="130" t="s">
        <v>630</v>
      </c>
      <c r="K243" s="131">
        <f>H243-F243</f>
        <v>100.5</v>
      </c>
      <c r="L243" s="132">
        <f>K243/F243</f>
        <v>0.35575221238938054</v>
      </c>
      <c r="M243" s="127" t="s">
        <v>546</v>
      </c>
      <c r="N243" s="133">
        <v>45265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  <c r="AF243" s="37"/>
      <c r="AG243" s="54"/>
      <c r="AI243" s="37"/>
      <c r="AK243" s="37"/>
      <c r="AL243" s="54"/>
    </row>
    <row r="244" spans="1:38" ht="12.75" customHeight="1">
      <c r="A244" s="155">
        <v>190</v>
      </c>
      <c r="B244" s="156">
        <v>45120</v>
      </c>
      <c r="C244" s="156"/>
      <c r="D244" s="157" t="s">
        <v>498</v>
      </c>
      <c r="E244" s="158" t="s">
        <v>544</v>
      </c>
      <c r="F244" s="128">
        <v>2312.5</v>
      </c>
      <c r="G244" s="158"/>
      <c r="H244" s="158">
        <v>2935</v>
      </c>
      <c r="I244" s="160">
        <v>2935</v>
      </c>
      <c r="J244" s="130" t="s">
        <v>630</v>
      </c>
      <c r="K244" s="131">
        <f>H244-F244</f>
        <v>622.5</v>
      </c>
      <c r="L244" s="132">
        <f>K244/F244</f>
        <v>0.26918918918918922</v>
      </c>
      <c r="M244" s="127" t="s">
        <v>546</v>
      </c>
      <c r="N244" s="133">
        <v>45177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  <c r="AF244" s="37"/>
      <c r="AG244" s="54"/>
      <c r="AI244" s="37"/>
      <c r="AK244" s="37"/>
      <c r="AL244" s="54"/>
    </row>
    <row r="245" spans="1:38" ht="12.75" customHeight="1">
      <c r="A245" s="155">
        <v>191</v>
      </c>
      <c r="B245" s="156">
        <v>45125</v>
      </c>
      <c r="C245" s="156"/>
      <c r="D245" s="157" t="s">
        <v>198</v>
      </c>
      <c r="E245" s="158" t="s">
        <v>544</v>
      </c>
      <c r="F245" s="128">
        <v>3980</v>
      </c>
      <c r="G245" s="158"/>
      <c r="H245" s="158">
        <v>4895</v>
      </c>
      <c r="I245" s="160">
        <v>4895</v>
      </c>
      <c r="J245" s="130" t="s">
        <v>630</v>
      </c>
      <c r="K245" s="131">
        <f>H245-F245</f>
        <v>915</v>
      </c>
      <c r="L245" s="132">
        <f>K245/F245</f>
        <v>0.22989949748743718</v>
      </c>
      <c r="M245" s="127" t="s">
        <v>546</v>
      </c>
      <c r="N245" s="133">
        <v>45155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G245" s="54"/>
      <c r="AI245" s="37"/>
      <c r="AL245" s="54"/>
    </row>
    <row r="246" spans="1:38" ht="12.75" customHeight="1">
      <c r="A246" s="155">
        <v>192</v>
      </c>
      <c r="B246" s="156">
        <v>45145</v>
      </c>
      <c r="C246" s="156"/>
      <c r="D246" s="157" t="s">
        <v>804</v>
      </c>
      <c r="E246" s="158" t="s">
        <v>544</v>
      </c>
      <c r="F246" s="128">
        <v>565</v>
      </c>
      <c r="G246" s="158"/>
      <c r="H246" s="158">
        <v>725</v>
      </c>
      <c r="I246" s="160">
        <v>725</v>
      </c>
      <c r="J246" s="130" t="s">
        <v>630</v>
      </c>
      <c r="K246" s="131">
        <f>H246-F246</f>
        <v>160</v>
      </c>
      <c r="L246" s="132">
        <f>K246/F246</f>
        <v>0.2831858407079646</v>
      </c>
      <c r="M246" s="127" t="s">
        <v>546</v>
      </c>
      <c r="N246" s="133">
        <v>45169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G246" s="54"/>
      <c r="AI246" s="37"/>
      <c r="AL246" s="54"/>
    </row>
    <row r="247" spans="1:38" ht="12.75" customHeight="1">
      <c r="A247" s="226">
        <v>193</v>
      </c>
      <c r="B247" s="227">
        <v>45167</v>
      </c>
      <c r="C247" s="227"/>
      <c r="D247" s="228" t="s">
        <v>808</v>
      </c>
      <c r="E247" s="229" t="s">
        <v>544</v>
      </c>
      <c r="F247" s="128">
        <v>700</v>
      </c>
      <c r="G247" s="229"/>
      <c r="H247" s="229">
        <v>950</v>
      </c>
      <c r="I247" s="230">
        <v>950</v>
      </c>
      <c r="J247" s="231" t="s">
        <v>630</v>
      </c>
      <c r="K247" s="131">
        <f>H247-F247</f>
        <v>250</v>
      </c>
      <c r="L247" s="132">
        <f>K247/F247</f>
        <v>0.35714285714285715</v>
      </c>
      <c r="M247" s="127" t="s">
        <v>546</v>
      </c>
      <c r="N247" s="133">
        <v>45261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G247" s="54"/>
      <c r="AI247" s="37"/>
      <c r="AL247" s="54"/>
    </row>
    <row r="248" spans="1:38" ht="12.75" customHeight="1">
      <c r="A248" s="173">
        <v>194</v>
      </c>
      <c r="B248" s="174">
        <v>45184</v>
      </c>
      <c r="C248" s="53"/>
      <c r="D248" s="53" t="s">
        <v>501</v>
      </c>
      <c r="E248" s="175" t="s">
        <v>544</v>
      </c>
      <c r="F248" s="51" t="s">
        <v>809</v>
      </c>
      <c r="G248" s="51"/>
      <c r="H248" s="51"/>
      <c r="I248" s="51">
        <v>480</v>
      </c>
      <c r="J248" s="51" t="s">
        <v>545</v>
      </c>
      <c r="K248" s="51"/>
      <c r="L248" s="51"/>
      <c r="M248" s="51"/>
      <c r="N248" s="51"/>
      <c r="O248" s="54"/>
      <c r="P248" s="54"/>
      <c r="R248" s="37" t="s">
        <v>846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G248" s="54"/>
      <c r="AI248" s="37"/>
      <c r="AL248" s="54"/>
    </row>
    <row r="249" spans="1:38" ht="12.75" customHeight="1">
      <c r="A249" s="226">
        <v>195</v>
      </c>
      <c r="B249" s="227">
        <v>45203</v>
      </c>
      <c r="C249" s="227"/>
      <c r="D249" s="228" t="s">
        <v>171</v>
      </c>
      <c r="E249" s="229" t="s">
        <v>544</v>
      </c>
      <c r="F249" s="128">
        <v>992.5</v>
      </c>
      <c r="G249" s="229"/>
      <c r="H249" s="229">
        <v>1198</v>
      </c>
      <c r="I249" s="230">
        <v>1198</v>
      </c>
      <c r="J249" s="231" t="s">
        <v>630</v>
      </c>
      <c r="K249" s="131">
        <f>H249-F249</f>
        <v>205.5</v>
      </c>
      <c r="L249" s="132">
        <f>K249/F249</f>
        <v>0.2070528967254408</v>
      </c>
      <c r="M249" s="127" t="s">
        <v>546</v>
      </c>
      <c r="N249" s="133">
        <v>45392</v>
      </c>
      <c r="O249" s="54"/>
      <c r="P249" s="54"/>
      <c r="R249" s="37" t="s">
        <v>846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226">
        <v>196</v>
      </c>
      <c r="B250" s="227">
        <v>45216</v>
      </c>
      <c r="C250" s="227"/>
      <c r="D250" s="228" t="s">
        <v>104</v>
      </c>
      <c r="E250" s="229" t="s">
        <v>544</v>
      </c>
      <c r="F250" s="128">
        <v>5425</v>
      </c>
      <c r="G250" s="229"/>
      <c r="H250" s="229">
        <v>6880</v>
      </c>
      <c r="I250" s="230">
        <v>6870</v>
      </c>
      <c r="J250" s="231" t="s">
        <v>630</v>
      </c>
      <c r="K250" s="131">
        <f>H250-F250</f>
        <v>1455</v>
      </c>
      <c r="L250" s="132">
        <f>K250/F250</f>
        <v>0.26820276497695855</v>
      </c>
      <c r="M250" s="127" t="s">
        <v>546</v>
      </c>
      <c r="N250" s="133">
        <v>45342</v>
      </c>
      <c r="O250" s="54"/>
      <c r="P250" s="54"/>
      <c r="R250" s="37" t="s">
        <v>846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6">
        <v>197</v>
      </c>
      <c r="B251" s="227">
        <v>45216</v>
      </c>
      <c r="C251" s="227"/>
      <c r="D251" s="228" t="s">
        <v>810</v>
      </c>
      <c r="E251" s="229" t="s">
        <v>544</v>
      </c>
      <c r="F251" s="128">
        <v>1090</v>
      </c>
      <c r="G251" s="229"/>
      <c r="H251" s="229">
        <v>1415</v>
      </c>
      <c r="I251" s="230">
        <v>1415</v>
      </c>
      <c r="J251" s="231" t="s">
        <v>630</v>
      </c>
      <c r="K251" s="131">
        <f>H251-F251</f>
        <v>325</v>
      </c>
      <c r="L251" s="132">
        <f>K251/F251</f>
        <v>0.29816513761467889</v>
      </c>
      <c r="M251" s="127" t="s">
        <v>546</v>
      </c>
      <c r="N251" s="133">
        <v>45282</v>
      </c>
      <c r="O251" s="54"/>
      <c r="P251" s="54"/>
      <c r="R251" s="37" t="s">
        <v>846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6">
        <v>198</v>
      </c>
      <c r="B252" s="227">
        <v>45236</v>
      </c>
      <c r="C252" s="227"/>
      <c r="D252" s="228" t="s">
        <v>813</v>
      </c>
      <c r="E252" s="229" t="s">
        <v>544</v>
      </c>
      <c r="F252" s="128">
        <v>1270</v>
      </c>
      <c r="G252" s="229"/>
      <c r="H252" s="229">
        <v>1613</v>
      </c>
      <c r="I252" s="230">
        <v>1613</v>
      </c>
      <c r="J252" s="231" t="s">
        <v>630</v>
      </c>
      <c r="K252" s="131">
        <f>H252-F252</f>
        <v>343</v>
      </c>
      <c r="L252" s="132">
        <f>K252/F252</f>
        <v>0.27007874015748029</v>
      </c>
      <c r="M252" s="127" t="s">
        <v>546</v>
      </c>
      <c r="N252" s="133">
        <v>45246</v>
      </c>
      <c r="O252" s="54"/>
      <c r="P252" s="54"/>
      <c r="R252" s="37" t="s">
        <v>846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6">
        <v>199</v>
      </c>
      <c r="B253" s="227">
        <v>45251</v>
      </c>
      <c r="C253" s="227"/>
      <c r="D253" s="228" t="s">
        <v>814</v>
      </c>
      <c r="E253" s="229" t="s">
        <v>544</v>
      </c>
      <c r="F253" s="128">
        <v>807.5</v>
      </c>
      <c r="G253" s="229"/>
      <c r="H253" s="229">
        <v>1490</v>
      </c>
      <c r="I253" s="230">
        <v>1490</v>
      </c>
      <c r="J253" s="231" t="s">
        <v>630</v>
      </c>
      <c r="K253" s="131">
        <f>H253-F253</f>
        <v>682.5</v>
      </c>
      <c r="L253" s="132">
        <f>K253/F253</f>
        <v>0.84520123839009287</v>
      </c>
      <c r="M253" s="127" t="s">
        <v>546</v>
      </c>
      <c r="N253" s="133">
        <v>45479</v>
      </c>
      <c r="O253" s="54"/>
      <c r="P253" s="54"/>
      <c r="R253" s="37" t="s">
        <v>846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173">
        <v>200</v>
      </c>
      <c r="B254" s="174">
        <v>45254</v>
      </c>
      <c r="C254" s="53"/>
      <c r="D254" s="53" t="s">
        <v>813</v>
      </c>
      <c r="E254" s="175" t="s">
        <v>544</v>
      </c>
      <c r="F254" s="51" t="s">
        <v>815</v>
      </c>
      <c r="G254" s="51"/>
      <c r="H254" s="51"/>
      <c r="I254" s="51">
        <v>1806</v>
      </c>
      <c r="J254" s="51" t="s">
        <v>545</v>
      </c>
      <c r="K254" s="51"/>
      <c r="L254" s="51"/>
      <c r="M254" s="51"/>
      <c r="N254" s="51"/>
      <c r="O254" s="54"/>
      <c r="P254" s="54"/>
      <c r="R254" s="37" t="s">
        <v>846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26">
        <v>201</v>
      </c>
      <c r="B255" s="227">
        <v>45265</v>
      </c>
      <c r="C255" s="227"/>
      <c r="D255" s="228" t="s">
        <v>502</v>
      </c>
      <c r="E255" s="229" t="s">
        <v>544</v>
      </c>
      <c r="F255" s="128">
        <v>435</v>
      </c>
      <c r="G255" s="229"/>
      <c r="H255" s="229">
        <v>558</v>
      </c>
      <c r="I255" s="230">
        <v>558</v>
      </c>
      <c r="J255" s="231" t="s">
        <v>630</v>
      </c>
      <c r="K255" s="131">
        <f>H255-F255</f>
        <v>123</v>
      </c>
      <c r="L255" s="132">
        <f>K255/F255</f>
        <v>0.28275862068965518</v>
      </c>
      <c r="M255" s="127" t="s">
        <v>546</v>
      </c>
      <c r="N255" s="133">
        <v>45378</v>
      </c>
      <c r="O255" s="54"/>
      <c r="P255" s="54"/>
      <c r="R255" s="37" t="s">
        <v>846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6">
        <v>202</v>
      </c>
      <c r="B256" s="227">
        <v>45272</v>
      </c>
      <c r="C256" s="227"/>
      <c r="D256" s="228" t="s">
        <v>816</v>
      </c>
      <c r="E256" s="229" t="s">
        <v>544</v>
      </c>
      <c r="F256" s="128">
        <v>4225</v>
      </c>
      <c r="G256" s="229"/>
      <c r="H256" s="229">
        <v>5512</v>
      </c>
      <c r="I256" s="230">
        <v>5512</v>
      </c>
      <c r="J256" s="231" t="s">
        <v>630</v>
      </c>
      <c r="K256" s="131">
        <f>H256-F256</f>
        <v>1287</v>
      </c>
      <c r="L256" s="132">
        <f>K256/F256</f>
        <v>0.30461538461538462</v>
      </c>
      <c r="M256" s="127" t="s">
        <v>546</v>
      </c>
      <c r="N256" s="133">
        <v>45329</v>
      </c>
      <c r="O256" s="54"/>
      <c r="P256" s="54"/>
      <c r="R256" s="37" t="s">
        <v>846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6">
        <v>203</v>
      </c>
      <c r="B257" s="227">
        <v>45292</v>
      </c>
      <c r="C257" s="227"/>
      <c r="D257" s="228" t="s">
        <v>308</v>
      </c>
      <c r="E257" s="229" t="s">
        <v>544</v>
      </c>
      <c r="F257" s="128">
        <v>3670</v>
      </c>
      <c r="G257" s="229"/>
      <c r="H257" s="229">
        <v>4909</v>
      </c>
      <c r="I257" s="230">
        <v>4909</v>
      </c>
      <c r="J257" s="231" t="s">
        <v>630</v>
      </c>
      <c r="K257" s="131">
        <f>H257-F257</f>
        <v>1239</v>
      </c>
      <c r="L257" s="132">
        <f>K257/F257</f>
        <v>0.33760217983651225</v>
      </c>
      <c r="M257" s="127" t="s">
        <v>546</v>
      </c>
      <c r="N257" s="133">
        <v>45516</v>
      </c>
      <c r="O257" s="54"/>
      <c r="P257" s="54"/>
      <c r="R257" s="37" t="s">
        <v>846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173">
        <v>204</v>
      </c>
      <c r="B258" s="174">
        <v>45294</v>
      </c>
      <c r="C258" s="53"/>
      <c r="D258" s="53" t="s">
        <v>500</v>
      </c>
      <c r="E258" s="175" t="s">
        <v>544</v>
      </c>
      <c r="F258" s="51" t="s">
        <v>817</v>
      </c>
      <c r="G258" s="51"/>
      <c r="H258" s="51"/>
      <c r="I258" s="51">
        <v>1080</v>
      </c>
      <c r="J258" s="51" t="s">
        <v>545</v>
      </c>
      <c r="K258" s="51"/>
      <c r="L258" s="51"/>
      <c r="M258" s="51"/>
      <c r="N258" s="51"/>
      <c r="O258" s="54"/>
      <c r="P258" s="54"/>
      <c r="R258" s="37" t="s">
        <v>846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3">
        <v>205</v>
      </c>
      <c r="B259" s="174">
        <v>45315</v>
      </c>
      <c r="C259" s="53"/>
      <c r="D259" s="53" t="s">
        <v>309</v>
      </c>
      <c r="E259" s="175" t="s">
        <v>544</v>
      </c>
      <c r="F259" s="51" t="s">
        <v>819</v>
      </c>
      <c r="G259" s="51"/>
      <c r="H259" s="51"/>
      <c r="I259" s="51">
        <v>2077</v>
      </c>
      <c r="J259" s="51" t="s">
        <v>545</v>
      </c>
      <c r="K259" s="51"/>
      <c r="L259" s="51"/>
      <c r="M259" s="51"/>
      <c r="N259" s="51"/>
      <c r="O259" s="54"/>
      <c r="P259" s="54"/>
      <c r="R259" s="37" t="s">
        <v>846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3">
        <v>206</v>
      </c>
      <c r="B260" s="174">
        <v>45320</v>
      </c>
      <c r="C260" s="53"/>
      <c r="D260" s="53" t="s">
        <v>820</v>
      </c>
      <c r="E260" s="175" t="s">
        <v>544</v>
      </c>
      <c r="F260" s="51" t="s">
        <v>821</v>
      </c>
      <c r="G260" s="51"/>
      <c r="H260" s="51"/>
      <c r="I260" s="51">
        <v>2906</v>
      </c>
      <c r="J260" s="51" t="s">
        <v>545</v>
      </c>
      <c r="K260" s="51"/>
      <c r="L260" s="51"/>
      <c r="M260" s="51"/>
      <c r="N260" s="51"/>
      <c r="O260" s="54"/>
      <c r="P260" s="54"/>
      <c r="R260" s="37" t="s">
        <v>846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6">
        <v>207</v>
      </c>
      <c r="B261" s="227">
        <v>45331</v>
      </c>
      <c r="C261" s="227"/>
      <c r="D261" s="228" t="s">
        <v>498</v>
      </c>
      <c r="E261" s="229" t="s">
        <v>544</v>
      </c>
      <c r="F261" s="128">
        <v>3270</v>
      </c>
      <c r="G261" s="229"/>
      <c r="H261" s="229">
        <v>4096</v>
      </c>
      <c r="I261" s="230">
        <v>4096</v>
      </c>
      <c r="J261" s="231" t="s">
        <v>630</v>
      </c>
      <c r="K261" s="131">
        <f>H261-F261</f>
        <v>826</v>
      </c>
      <c r="L261" s="132">
        <f>K261/F261</f>
        <v>0.25259938837920487</v>
      </c>
      <c r="M261" s="127" t="s">
        <v>546</v>
      </c>
      <c r="N261" s="133">
        <v>45377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73">
        <v>208</v>
      </c>
      <c r="B262" s="174">
        <v>45345</v>
      </c>
      <c r="C262" s="53"/>
      <c r="D262" s="53" t="s">
        <v>59</v>
      </c>
      <c r="E262" s="175" t="s">
        <v>544</v>
      </c>
      <c r="F262" s="51" t="s">
        <v>836</v>
      </c>
      <c r="G262" s="51"/>
      <c r="H262" s="51"/>
      <c r="I262" s="51">
        <v>2627</v>
      </c>
      <c r="J262" s="51" t="s">
        <v>545</v>
      </c>
      <c r="K262" s="51"/>
      <c r="L262" s="51"/>
      <c r="M262" s="51"/>
      <c r="N262" s="53"/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6">
        <v>209</v>
      </c>
      <c r="B263" s="227">
        <v>45356</v>
      </c>
      <c r="C263" s="227"/>
      <c r="D263" s="228" t="s">
        <v>808</v>
      </c>
      <c r="E263" s="229" t="s">
        <v>544</v>
      </c>
      <c r="F263" s="128">
        <v>925</v>
      </c>
      <c r="G263" s="229"/>
      <c r="H263" s="229">
        <v>1170</v>
      </c>
      <c r="I263" s="230">
        <v>1170</v>
      </c>
      <c r="J263" s="231" t="s">
        <v>630</v>
      </c>
      <c r="K263" s="131">
        <f>H263-F263</f>
        <v>245</v>
      </c>
      <c r="L263" s="132">
        <f>K263/F263</f>
        <v>0.26486486486486488</v>
      </c>
      <c r="M263" s="127" t="s">
        <v>546</v>
      </c>
      <c r="N263" s="133">
        <v>45435</v>
      </c>
      <c r="O263" s="54"/>
      <c r="P263" s="54"/>
      <c r="R263" s="37" t="s">
        <v>846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6">
        <v>210</v>
      </c>
      <c r="B264" s="227">
        <v>45372</v>
      </c>
      <c r="C264" s="227"/>
      <c r="D264" s="228" t="s">
        <v>474</v>
      </c>
      <c r="E264" s="229" t="s">
        <v>544</v>
      </c>
      <c r="F264" s="128">
        <v>2910</v>
      </c>
      <c r="G264" s="229"/>
      <c r="H264" s="229">
        <v>3696</v>
      </c>
      <c r="I264" s="230">
        <v>3696</v>
      </c>
      <c r="J264" s="231" t="s">
        <v>630</v>
      </c>
      <c r="K264" s="131">
        <f>H264-F264</f>
        <v>786</v>
      </c>
      <c r="L264" s="132">
        <f>K264/F264</f>
        <v>0.27010309278350514</v>
      </c>
      <c r="M264" s="127" t="s">
        <v>546</v>
      </c>
      <c r="N264" s="133">
        <v>45412</v>
      </c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6">
        <v>211</v>
      </c>
      <c r="B265" s="227">
        <v>45387</v>
      </c>
      <c r="C265" s="227"/>
      <c r="D265" s="228" t="s">
        <v>504</v>
      </c>
      <c r="E265" s="229" t="s">
        <v>544</v>
      </c>
      <c r="F265" s="128">
        <v>735</v>
      </c>
      <c r="G265" s="229"/>
      <c r="H265" s="229">
        <v>938</v>
      </c>
      <c r="I265" s="230">
        <v>938</v>
      </c>
      <c r="J265" s="231" t="s">
        <v>630</v>
      </c>
      <c r="K265" s="131">
        <f>H265-F265</f>
        <v>203</v>
      </c>
      <c r="L265" s="132">
        <f>K265/F265</f>
        <v>0.27619047619047621</v>
      </c>
      <c r="M265" s="127" t="s">
        <v>546</v>
      </c>
      <c r="N265" s="133">
        <v>45449</v>
      </c>
      <c r="O265" s="54"/>
      <c r="P265" s="54"/>
      <c r="R265" s="37" t="s">
        <v>846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3">
        <v>212</v>
      </c>
      <c r="B266" s="174">
        <v>45407</v>
      </c>
      <c r="C266" s="53"/>
      <c r="D266" s="53" t="s">
        <v>810</v>
      </c>
      <c r="E266" s="175" t="s">
        <v>544</v>
      </c>
      <c r="F266" s="51" t="s">
        <v>839</v>
      </c>
      <c r="G266" s="51"/>
      <c r="H266" s="51"/>
      <c r="I266" s="51">
        <v>1675</v>
      </c>
      <c r="J266" s="51" t="s">
        <v>545</v>
      </c>
      <c r="K266" s="51"/>
      <c r="L266" s="51"/>
      <c r="M266" s="51"/>
      <c r="N266" s="53"/>
      <c r="O266" s="54"/>
      <c r="P266" s="54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6">
        <v>213</v>
      </c>
      <c r="B267" s="227">
        <v>45426</v>
      </c>
      <c r="C267" s="227"/>
      <c r="D267" s="228" t="s">
        <v>787</v>
      </c>
      <c r="E267" s="229" t="s">
        <v>544</v>
      </c>
      <c r="F267" s="128">
        <v>485</v>
      </c>
      <c r="G267" s="229"/>
      <c r="H267" s="229">
        <v>617</v>
      </c>
      <c r="I267" s="230">
        <v>617</v>
      </c>
      <c r="J267" s="231" t="s">
        <v>630</v>
      </c>
      <c r="K267" s="131">
        <f>H267-F267</f>
        <v>132</v>
      </c>
      <c r="L267" s="132">
        <f>K267/F267</f>
        <v>0.27216494845360822</v>
      </c>
      <c r="M267" s="127" t="s">
        <v>546</v>
      </c>
      <c r="N267" s="133">
        <v>45481</v>
      </c>
      <c r="O267" s="54"/>
      <c r="P267" s="54"/>
      <c r="R267" s="37" t="s">
        <v>846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6">
        <v>214</v>
      </c>
      <c r="B268" s="227">
        <v>45448</v>
      </c>
      <c r="C268" s="227"/>
      <c r="D268" s="228" t="s">
        <v>734</v>
      </c>
      <c r="E268" s="229" t="s">
        <v>544</v>
      </c>
      <c r="F268" s="128">
        <v>385</v>
      </c>
      <c r="G268" s="229"/>
      <c r="H268" s="229">
        <v>505</v>
      </c>
      <c r="I268" s="230">
        <v>505</v>
      </c>
      <c r="J268" s="231" t="s">
        <v>630</v>
      </c>
      <c r="K268" s="131">
        <f>H268-F268</f>
        <v>120</v>
      </c>
      <c r="L268" s="132">
        <f>K268/F268</f>
        <v>0.31168831168831168</v>
      </c>
      <c r="M268" s="127" t="s">
        <v>546</v>
      </c>
      <c r="N268" s="133">
        <v>45469</v>
      </c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6">
        <v>215</v>
      </c>
      <c r="B269" s="227">
        <v>45464</v>
      </c>
      <c r="C269" s="227"/>
      <c r="D269" s="228" t="s">
        <v>892</v>
      </c>
      <c r="E269" s="229" t="s">
        <v>544</v>
      </c>
      <c r="F269" s="128">
        <v>321</v>
      </c>
      <c r="G269" s="229"/>
      <c r="H269" s="229">
        <v>440</v>
      </c>
      <c r="I269" s="230">
        <v>412</v>
      </c>
      <c r="J269" s="231" t="s">
        <v>630</v>
      </c>
      <c r="K269" s="131">
        <f>H269-F269</f>
        <v>119</v>
      </c>
      <c r="L269" s="132">
        <f>K269/F269</f>
        <v>0.37071651090342678</v>
      </c>
      <c r="M269" s="127" t="s">
        <v>546</v>
      </c>
      <c r="N269" s="133">
        <v>45498</v>
      </c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3">
        <v>216</v>
      </c>
      <c r="B270" s="174">
        <v>45475</v>
      </c>
      <c r="C270" s="53"/>
      <c r="D270" s="53" t="s">
        <v>888</v>
      </c>
      <c r="E270" s="175" t="s">
        <v>544</v>
      </c>
      <c r="F270" s="51" t="s">
        <v>889</v>
      </c>
      <c r="G270" s="51"/>
      <c r="H270" s="51"/>
      <c r="I270" s="51">
        <v>426</v>
      </c>
      <c r="J270" s="51" t="s">
        <v>545</v>
      </c>
      <c r="K270" s="51"/>
      <c r="L270" s="51"/>
      <c r="M270" s="51"/>
      <c r="N270" s="53"/>
      <c r="O270" s="54"/>
      <c r="P270" s="54"/>
      <c r="R270" s="37" t="s">
        <v>846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3">
        <v>217</v>
      </c>
      <c r="B271" s="174">
        <v>45504</v>
      </c>
      <c r="C271" s="53"/>
      <c r="D271" s="53" t="s">
        <v>906</v>
      </c>
      <c r="E271" s="175" t="s">
        <v>544</v>
      </c>
      <c r="F271" s="51" t="s">
        <v>907</v>
      </c>
      <c r="G271" s="51"/>
      <c r="H271" s="51"/>
      <c r="I271" s="51">
        <v>1765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847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5" customHeight="1">
      <c r="A272" s="173"/>
      <c r="B272" s="174"/>
      <c r="C272" s="53"/>
      <c r="D272" s="53"/>
      <c r="E272" s="175"/>
      <c r="F272" s="51"/>
      <c r="G272" s="51"/>
      <c r="H272" s="51"/>
      <c r="I272" s="51"/>
      <c r="J272" s="51"/>
      <c r="K272" s="51"/>
      <c r="L272" s="51"/>
      <c r="M272" s="51"/>
      <c r="N272" s="53"/>
      <c r="O272" s="54"/>
      <c r="P272" s="54"/>
      <c r="R272" s="37" t="s">
        <v>846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B273" s="176" t="s">
        <v>785</v>
      </c>
      <c r="F273" s="54"/>
      <c r="G273" s="54"/>
      <c r="H273" s="54"/>
      <c r="I273" s="54"/>
      <c r="J273" s="37"/>
      <c r="K273" s="54"/>
      <c r="L273" s="54"/>
      <c r="M273" s="54"/>
      <c r="O273" s="54"/>
      <c r="P273" s="54"/>
      <c r="R273" s="37" t="s">
        <v>846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7"/>
      <c r="B274" s="287" t="s">
        <v>891</v>
      </c>
      <c r="F274" s="54"/>
      <c r="G274" s="54"/>
      <c r="H274" s="54"/>
      <c r="I274" s="54"/>
      <c r="J274" s="37"/>
      <c r="K274" s="54"/>
      <c r="L274" s="54"/>
      <c r="M274" s="54"/>
      <c r="O274" s="54"/>
      <c r="P274" s="54"/>
      <c r="R274" s="37" t="s">
        <v>847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7"/>
      <c r="F275" s="54"/>
      <c r="G275" s="54"/>
      <c r="H275" s="54"/>
      <c r="I275" s="54"/>
      <c r="J275" s="37"/>
      <c r="K275" s="54"/>
      <c r="L275" s="54"/>
      <c r="M275" s="54"/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51"/>
      <c r="F276" s="54"/>
      <c r="G276" s="54"/>
      <c r="H276" s="54"/>
      <c r="I276" s="54"/>
      <c r="J276" s="37"/>
      <c r="K276" s="54"/>
      <c r="L276" s="54"/>
      <c r="M276" s="54"/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F277" s="54"/>
      <c r="G277" s="54"/>
      <c r="H277" s="54"/>
      <c r="I277" s="54"/>
      <c r="J277" s="37"/>
      <c r="K277" s="54"/>
      <c r="L277" s="54"/>
      <c r="M277" s="54"/>
      <c r="O277" s="54"/>
      <c r="P277" s="54"/>
      <c r="R277" s="43" t="s">
        <v>847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43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43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43" t="s">
        <v>847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54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54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</row>
    <row r="321" spans="6:18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</row>
    <row r="322" spans="6:18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</row>
    <row r="323" spans="6:18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18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18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18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18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18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18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18" ht="12.75" customHeight="1">
      <c r="F330" s="54"/>
      <c r="G330" s="54"/>
      <c r="H330" s="54"/>
      <c r="I330" s="54"/>
      <c r="J330" s="37"/>
      <c r="K330" s="54"/>
      <c r="L330" s="54"/>
      <c r="M330" s="54"/>
      <c r="O330" s="37"/>
    </row>
    <row r="331" spans="6:18" ht="12.75" customHeight="1">
      <c r="F331" s="54"/>
      <c r="G331" s="54"/>
      <c r="H331" s="54"/>
      <c r="I331" s="54"/>
      <c r="J331" s="37"/>
      <c r="K331" s="54"/>
      <c r="L331" s="54"/>
      <c r="M331" s="54"/>
      <c r="O331" s="37"/>
    </row>
    <row r="332" spans="6:18" ht="12.75" customHeight="1">
      <c r="F332" s="54"/>
      <c r="G332" s="54"/>
      <c r="H332" s="54"/>
      <c r="I332" s="54"/>
      <c r="J332" s="37"/>
      <c r="K332" s="54"/>
      <c r="L332" s="54"/>
      <c r="M332" s="54"/>
      <c r="O332" s="37"/>
    </row>
    <row r="333" spans="6:18" ht="12.75" customHeight="1">
      <c r="F333" s="54"/>
      <c r="G333" s="54"/>
      <c r="H333" s="54"/>
      <c r="I333" s="54"/>
      <c r="J333" s="37"/>
      <c r="K333" s="54"/>
      <c r="L333" s="54"/>
      <c r="M333" s="54"/>
      <c r="O333" s="37"/>
    </row>
    <row r="334" spans="6:18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18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18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5" customHeight="1">
      <c r="F449" s="54"/>
      <c r="G449" s="54"/>
      <c r="H449" s="54"/>
      <c r="I449" s="54"/>
      <c r="J449" s="37"/>
      <c r="K449" s="54"/>
      <c r="L449" s="54"/>
      <c r="M449" s="54"/>
      <c r="O449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zoomScale="70" zoomScaleNormal="70" workbookViewId="0"/>
  </sheetViews>
  <sheetFormatPr defaultRowHeight="13.8"/>
  <cols>
    <col min="3" max="3" width="0" hidden="1" customWidth="1"/>
    <col min="4" max="4" width="30.5546875" bestFit="1" customWidth="1"/>
    <col min="6" max="6" width="13.88671875" customWidth="1"/>
    <col min="8" max="8" width="11.8867187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4" max="14" width="14.33203125" customWidth="1"/>
    <col min="15" max="15" width="14" customWidth="1"/>
    <col min="16" max="16" width="14.88671875" bestFit="1" customWidth="1"/>
  </cols>
  <sheetData>
    <row r="1" spans="1:38" ht="14.25" customHeight="1">
      <c r="A1" s="191"/>
      <c r="B1" s="191"/>
      <c r="C1" s="191"/>
      <c r="D1" s="191"/>
      <c r="E1" s="192"/>
      <c r="F1" s="192"/>
      <c r="G1" s="54"/>
      <c r="H1" s="54"/>
      <c r="I1" s="54"/>
      <c r="J1" s="54"/>
      <c r="K1" s="54"/>
      <c r="L1" s="54"/>
      <c r="M1" s="54"/>
      <c r="N1" s="54"/>
      <c r="O1" s="54"/>
      <c r="P1" s="54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12.75" customHeight="1">
      <c r="A2" s="114" t="s">
        <v>557</v>
      </c>
      <c r="B2" s="114"/>
      <c r="C2" s="114"/>
      <c r="D2" s="114"/>
      <c r="E2" s="192"/>
      <c r="F2" s="192"/>
      <c r="G2" s="54"/>
      <c r="H2" s="54"/>
      <c r="I2" s="54"/>
      <c r="J2" s="54"/>
      <c r="K2" s="54"/>
      <c r="L2" s="54"/>
      <c r="M2" s="54"/>
      <c r="N2" s="54"/>
      <c r="O2" s="54"/>
      <c r="P2" s="54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38.25" customHeight="1">
      <c r="A3" s="305" t="s">
        <v>16</v>
      </c>
      <c r="B3" s="305" t="s">
        <v>520</v>
      </c>
      <c r="C3" s="305"/>
      <c r="D3" s="306" t="s">
        <v>531</v>
      </c>
      <c r="E3" s="305" t="s">
        <v>532</v>
      </c>
      <c r="F3" s="305" t="s">
        <v>533</v>
      </c>
      <c r="G3" s="305" t="s">
        <v>553</v>
      </c>
      <c r="H3" s="305" t="s">
        <v>535</v>
      </c>
      <c r="I3" s="188" t="s">
        <v>536</v>
      </c>
      <c r="J3" s="307" t="s">
        <v>537</v>
      </c>
      <c r="K3" s="189" t="s">
        <v>558</v>
      </c>
      <c r="L3" s="308" t="s">
        <v>539</v>
      </c>
      <c r="M3" s="309" t="s">
        <v>559</v>
      </c>
      <c r="N3" s="305" t="s">
        <v>560</v>
      </c>
      <c r="O3" s="188" t="s">
        <v>541</v>
      </c>
      <c r="P3" s="310" t="s">
        <v>542</v>
      </c>
      <c r="Q3" s="224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" customHeight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</row>
    <row r="5" spans="1:38" ht="12.75" customHeight="1">
      <c r="A5" s="178"/>
      <c r="B5" s="225"/>
      <c r="C5" s="222"/>
      <c r="D5" s="222"/>
      <c r="E5" s="178"/>
      <c r="F5" s="178"/>
      <c r="G5" s="178"/>
      <c r="H5" s="178"/>
      <c r="I5" s="180"/>
      <c r="J5" s="180"/>
      <c r="K5" s="178"/>
      <c r="L5" s="181"/>
      <c r="M5" s="266"/>
      <c r="N5" s="178"/>
      <c r="O5" s="180"/>
      <c r="P5" s="225"/>
      <c r="Q5" s="221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116"/>
      <c r="AK5" s="116"/>
      <c r="AL5" s="116"/>
    </row>
    <row r="6" spans="1:38" s="261" customFormat="1" ht="15" customHeight="1">
      <c r="A6" s="260"/>
      <c r="B6" s="221"/>
      <c r="C6" s="262"/>
      <c r="D6" s="262"/>
      <c r="E6" s="260"/>
      <c r="F6" s="260"/>
      <c r="G6" s="260"/>
      <c r="H6" s="260"/>
      <c r="I6" s="263"/>
      <c r="J6" s="263"/>
      <c r="K6" s="260"/>
      <c r="L6" s="264"/>
      <c r="M6" s="265"/>
      <c r="N6" s="260"/>
      <c r="O6" s="263"/>
      <c r="P6" s="221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</row>
    <row r="7" spans="1:38" ht="12.75" customHeight="1">
      <c r="A7" s="116"/>
      <c r="B7" s="117"/>
      <c r="C7" s="115"/>
      <c r="D7" s="115"/>
      <c r="E7" s="116"/>
      <c r="F7" s="116"/>
      <c r="G7" s="116"/>
      <c r="H7" s="118"/>
      <c r="I7" s="118"/>
      <c r="J7" s="118"/>
      <c r="K7" s="115"/>
      <c r="L7" s="116"/>
      <c r="M7" s="116"/>
      <c r="N7" s="116"/>
      <c r="O7" s="118"/>
      <c r="P7" s="118"/>
      <c r="Q7" s="118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116"/>
      <c r="AK7" s="116"/>
      <c r="AL7" s="116"/>
    </row>
    <row r="8" spans="1:38">
      <c r="A8" s="321" t="s">
        <v>561</v>
      </c>
      <c r="B8" s="321"/>
      <c r="C8" s="321"/>
      <c r="D8" s="321"/>
      <c r="E8" s="322"/>
      <c r="F8" s="323"/>
      <c r="G8" s="323"/>
      <c r="H8" s="323"/>
      <c r="I8" s="323"/>
      <c r="J8" s="193"/>
      <c r="K8" s="192"/>
      <c r="L8" s="192"/>
      <c r="M8" s="192"/>
      <c r="N8" s="193"/>
      <c r="O8" s="193"/>
      <c r="P8" s="37"/>
      <c r="Q8" s="37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37"/>
      <c r="AK8" s="37"/>
      <c r="AL8" s="37"/>
    </row>
    <row r="9" spans="1:38" ht="40.200000000000003">
      <c r="A9" s="305" t="s">
        <v>16</v>
      </c>
      <c r="B9" s="305" t="s">
        <v>520</v>
      </c>
      <c r="C9" s="305"/>
      <c r="D9" s="306" t="s">
        <v>531</v>
      </c>
      <c r="E9" s="305" t="s">
        <v>532</v>
      </c>
      <c r="F9" s="305" t="s">
        <v>533</v>
      </c>
      <c r="G9" s="305" t="s">
        <v>553</v>
      </c>
      <c r="H9" s="305" t="s">
        <v>535</v>
      </c>
      <c r="I9" s="305" t="s">
        <v>536</v>
      </c>
      <c r="J9" s="188" t="s">
        <v>537</v>
      </c>
      <c r="K9" s="188" t="s">
        <v>562</v>
      </c>
      <c r="L9" s="308" t="s">
        <v>539</v>
      </c>
      <c r="M9" s="309" t="s">
        <v>559</v>
      </c>
      <c r="N9" s="305" t="s">
        <v>560</v>
      </c>
      <c r="O9" s="305" t="s">
        <v>541</v>
      </c>
      <c r="P9" s="306" t="s">
        <v>542</v>
      </c>
      <c r="Q9" s="221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37"/>
      <c r="AK9" s="37"/>
      <c r="AL9" s="37"/>
    </row>
    <row r="10" spans="1:38" ht="12.75" customHeight="1">
      <c r="A10" s="298">
        <v>1</v>
      </c>
      <c r="B10" s="314">
        <v>45513</v>
      </c>
      <c r="C10" s="315"/>
      <c r="D10" s="315" t="s">
        <v>941</v>
      </c>
      <c r="E10" s="298" t="s">
        <v>555</v>
      </c>
      <c r="F10" s="298">
        <v>285</v>
      </c>
      <c r="G10" s="298">
        <v>180</v>
      </c>
      <c r="H10" s="298">
        <v>202.5</v>
      </c>
      <c r="I10" s="299" t="s">
        <v>942</v>
      </c>
      <c r="J10" s="311" t="s">
        <v>943</v>
      </c>
      <c r="K10" s="288">
        <f>H10-F10</f>
        <v>-82.5</v>
      </c>
      <c r="L10" s="312">
        <v>50</v>
      </c>
      <c r="M10" s="313">
        <f t="shared" ref="M10:M12" si="0">(K10*N10)-L10</f>
        <v>-1287.5</v>
      </c>
      <c r="N10" s="288">
        <v>15</v>
      </c>
      <c r="O10" s="311" t="s">
        <v>556</v>
      </c>
      <c r="P10" s="314">
        <v>45513</v>
      </c>
      <c r="Q10" s="221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116"/>
      <c r="AK10" s="116"/>
      <c r="AL10" s="116"/>
    </row>
    <row r="11" spans="1:38" ht="12.75" customHeight="1">
      <c r="A11" s="242">
        <v>2</v>
      </c>
      <c r="B11" s="316">
        <v>45517</v>
      </c>
      <c r="C11" s="317"/>
      <c r="D11" s="317" t="s">
        <v>1000</v>
      </c>
      <c r="E11" s="242" t="s">
        <v>555</v>
      </c>
      <c r="F11" s="242">
        <v>175</v>
      </c>
      <c r="G11" s="242">
        <v>100</v>
      </c>
      <c r="H11" s="242">
        <v>265</v>
      </c>
      <c r="I11" s="243">
        <v>280</v>
      </c>
      <c r="J11" s="318" t="s">
        <v>1001</v>
      </c>
      <c r="K11" s="241">
        <f>H11-F11</f>
        <v>90</v>
      </c>
      <c r="L11" s="319">
        <v>50</v>
      </c>
      <c r="M11" s="320">
        <f t="shared" si="0"/>
        <v>1300</v>
      </c>
      <c r="N11" s="241">
        <v>15</v>
      </c>
      <c r="O11" s="318" t="s">
        <v>546</v>
      </c>
      <c r="P11" s="316">
        <v>45517</v>
      </c>
      <c r="Q11" s="221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38" ht="12.75" customHeight="1">
      <c r="A12" s="298">
        <v>3</v>
      </c>
      <c r="B12" s="314">
        <v>45518</v>
      </c>
      <c r="C12" s="315"/>
      <c r="D12" s="315" t="s">
        <v>1005</v>
      </c>
      <c r="E12" s="298" t="s">
        <v>555</v>
      </c>
      <c r="F12" s="298">
        <v>92.5</v>
      </c>
      <c r="G12" s="298">
        <v>45</v>
      </c>
      <c r="H12" s="298">
        <v>70</v>
      </c>
      <c r="I12" s="299">
        <v>265</v>
      </c>
      <c r="J12" s="311" t="s">
        <v>1006</v>
      </c>
      <c r="K12" s="288">
        <f>H12-F12</f>
        <v>-22.5</v>
      </c>
      <c r="L12" s="312">
        <v>50</v>
      </c>
      <c r="M12" s="313">
        <f t="shared" si="0"/>
        <v>-387.5</v>
      </c>
      <c r="N12" s="288">
        <v>15</v>
      </c>
      <c r="O12" s="311" t="s">
        <v>556</v>
      </c>
      <c r="P12" s="314">
        <v>45518</v>
      </c>
      <c r="Q12" s="221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38" s="237" customFormat="1" ht="12.75" customHeight="1">
      <c r="A13" s="277"/>
      <c r="B13" s="278"/>
      <c r="C13" s="279"/>
      <c r="D13" s="279"/>
      <c r="E13" s="277"/>
      <c r="F13" s="277"/>
      <c r="G13" s="277"/>
      <c r="H13" s="277"/>
      <c r="I13" s="280"/>
      <c r="J13" s="280"/>
      <c r="K13" s="277"/>
      <c r="L13" s="281"/>
      <c r="M13" s="282"/>
      <c r="N13" s="277"/>
      <c r="O13" s="280"/>
      <c r="P13" s="278"/>
      <c r="Q13" s="233"/>
      <c r="R13" s="54"/>
      <c r="S13" s="54"/>
      <c r="T13" s="37"/>
      <c r="U13" s="54"/>
      <c r="V13" s="37"/>
      <c r="W13" s="54"/>
      <c r="X13" s="37"/>
      <c r="Y13" s="54"/>
      <c r="Z13" s="37"/>
      <c r="AA13" s="54"/>
      <c r="AB13" s="37"/>
      <c r="AC13" s="54"/>
      <c r="AD13" s="37"/>
      <c r="AE13" s="54"/>
      <c r="AF13" s="37"/>
      <c r="AG13" s="236"/>
      <c r="AH13" s="234"/>
      <c r="AI13" s="234"/>
      <c r="AJ13" s="235"/>
      <c r="AK13" s="235"/>
      <c r="AL13" s="235"/>
    </row>
    <row r="14" spans="1:38" ht="12.75" customHeight="1">
      <c r="A14" s="191"/>
      <c r="B14" s="191"/>
      <c r="C14" s="191"/>
      <c r="D14" s="191"/>
      <c r="E14" s="192"/>
      <c r="F14" s="19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4.2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2024-08-14T19:42:24Z</dcterms:modified>
</cp:coreProperties>
</file>