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7"/>
  <c r="K28"/>
  <c r="M28" s="1"/>
  <c r="L66"/>
  <c r="K66"/>
  <c r="M66" s="1"/>
  <c r="L65"/>
  <c r="K65"/>
  <c r="L80"/>
  <c r="K80"/>
  <c r="K93"/>
  <c r="M93" s="1"/>
  <c r="L64"/>
  <c r="K64"/>
  <c r="L63"/>
  <c r="K63"/>
  <c r="L62"/>
  <c r="K62"/>
  <c r="L54"/>
  <c r="K54"/>
  <c r="M54" s="1"/>
  <c r="L52"/>
  <c r="K52"/>
  <c r="L23"/>
  <c r="K23"/>
  <c r="K92"/>
  <c r="M92" s="1"/>
  <c r="L53"/>
  <c r="K53"/>
  <c r="L56"/>
  <c r="K56"/>
  <c r="L60"/>
  <c r="K60"/>
  <c r="L79"/>
  <c r="K79"/>
  <c r="L57"/>
  <c r="K57"/>
  <c r="L78"/>
  <c r="M78" s="1"/>
  <c r="L51"/>
  <c r="M65" l="1"/>
  <c r="M23"/>
  <c r="M52"/>
  <c r="M63"/>
  <c r="M57"/>
  <c r="M62"/>
  <c r="M80"/>
  <c r="M64"/>
  <c r="M53"/>
  <c r="M79"/>
  <c r="M56"/>
  <c r="M60"/>
  <c r="K51"/>
  <c r="M51" s="1"/>
  <c r="K88"/>
  <c r="M88" s="1"/>
  <c r="L55"/>
  <c r="K55"/>
  <c r="M55" l="1"/>
  <c r="L11"/>
  <c r="K11"/>
  <c r="L18"/>
  <c r="K18"/>
  <c r="L19"/>
  <c r="K19"/>
  <c r="L49"/>
  <c r="K49"/>
  <c r="L43"/>
  <c r="K43"/>
  <c r="L42"/>
  <c r="K42"/>
  <c r="L20"/>
  <c r="K20"/>
  <c r="L47"/>
  <c r="K47"/>
  <c r="M20" l="1"/>
  <c r="M19"/>
  <c r="M47"/>
  <c r="M43"/>
  <c r="M11"/>
  <c r="M18"/>
  <c r="M49"/>
  <c r="M42"/>
  <c r="L13"/>
  <c r="K13"/>
  <c r="L17"/>
  <c r="K17"/>
  <c r="L50"/>
  <c r="K50"/>
  <c r="L45"/>
  <c r="K45"/>
  <c r="L46"/>
  <c r="K46"/>
  <c r="L41"/>
  <c r="K41"/>
  <c r="L40"/>
  <c r="K40"/>
  <c r="M41" l="1"/>
  <c r="M17"/>
  <c r="M50"/>
  <c r="M46"/>
  <c r="M13"/>
  <c r="M45"/>
  <c r="M40"/>
  <c r="L44"/>
  <c r="K44"/>
  <c r="L16"/>
  <c r="K16"/>
  <c r="M44" l="1"/>
  <c r="M16"/>
  <c r="L14" l="1"/>
  <c r="K14"/>
  <c r="M14" l="1"/>
  <c r="L10"/>
  <c r="L12"/>
  <c r="K12"/>
  <c r="K10"/>
  <c r="M10" l="1"/>
  <c r="M12"/>
  <c r="K259" l="1"/>
  <c r="L259" s="1"/>
  <c r="M7" l="1"/>
  <c r="F247" l="1"/>
  <c r="K248"/>
  <c r="L248" s="1"/>
  <c r="K239"/>
  <c r="L239" s="1"/>
  <c r="K242"/>
  <c r="L242" s="1"/>
  <c r="K250" l="1"/>
  <c r="L250" s="1"/>
  <c r="F241"/>
  <c r="F240"/>
  <c r="F238"/>
  <c r="K238" s="1"/>
  <c r="L238" s="1"/>
  <c r="F218"/>
  <c r="F170"/>
  <c r="K249" l="1"/>
  <c r="L249" s="1"/>
  <c r="K247"/>
  <c r="L247" s="1"/>
  <c r="K253"/>
  <c r="L253" s="1"/>
  <c r="K254"/>
  <c r="L254" s="1"/>
  <c r="K246"/>
  <c r="L246" s="1"/>
  <c r="K256"/>
  <c r="L256" s="1"/>
  <c r="K252"/>
  <c r="L252" s="1"/>
  <c r="K245" l="1"/>
  <c r="L245" s="1"/>
  <c r="K234"/>
  <c r="L234" s="1"/>
  <c r="K236"/>
  <c r="L236" s="1"/>
  <c r="K233"/>
  <c r="L233" s="1"/>
  <c r="K235"/>
  <c r="L235" s="1"/>
  <c r="K164"/>
  <c r="L164" s="1"/>
  <c r="K217"/>
  <c r="L217" s="1"/>
  <c r="K231"/>
  <c r="L231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K218"/>
  <c r="L218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K166"/>
  <c r="L166" s="1"/>
  <c r="K165"/>
  <c r="L165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D7" i="6"/>
  <c r="K6" i="4"/>
  <c r="K6" i="3"/>
  <c r="L6" i="2"/>
</calcChain>
</file>

<file path=xl/sharedStrings.xml><?xml version="1.0" encoding="utf-8"?>
<sst xmlns="http://schemas.openxmlformats.org/spreadsheetml/2006/main" count="7457" uniqueCount="3804">
  <si>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</si>
  <si>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</si>
  <si>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</si>
  <si>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</si>
  <si>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</si>
  <si>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</si>
  <si>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</si>
  <si>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</si>
  <si>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</si>
  <si>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</si>
  <si>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</si>
  <si>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</si>
  <si>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</si>
  <si>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</si>
  <si>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</si>
  <si>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</si>
  <si>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</si>
  <si>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</si>
  <si>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</si>
  <si>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</si>
  <si>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</si>
  <si>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</si>
  <si>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</si>
  <si>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</si>
  <si>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</si>
  <si>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</si>
  <si>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</si>
  <si>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</si>
  <si>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</si>
  <si>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</si>
  <si>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</si>
  <si>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</si>
  <si>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</si>
  <si>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</si>
  <si>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</si>
  <si>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</si>
  <si>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</si>
  <si>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</si>
  <si>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</si>
  <si>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</si>
  <si>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</si>
  <si>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</si>
  <si>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</si>
  <si>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</si>
  <si>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</si>
  <si>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</si>
  <si>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</si>
  <si>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</si>
  <si>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</si>
  <si>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</si>
  <si>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</si>
  <si>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</si>
  <si>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</si>
  <si>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</si>
  <si>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</si>
  <si>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</si>
  <si>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</si>
  <si>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</si>
  <si>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</si>
  <si>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</si>
  <si>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</si>
  <si>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</si>
  <si>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</si>
  <si>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</si>
  <si>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</si>
  <si>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</si>
  <si>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</si>
  <si>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</si>
  <si>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</si>
  <si>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</si>
  <si>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</si>
  <si>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</si>
  <si>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</si>
  <si>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</si>
  <si>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</si>
  <si>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</si>
  <si>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</si>
  <si>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</si>
  <si>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</si>
  <si>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</si>
  <si>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</si>
  <si>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</si>
  <si>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</si>
  <si>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</si>
  <si>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</si>
  <si>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</si>
  <si>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</si>
  <si>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</si>
  <si>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</si>
  <si>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</si>
  <si>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</si>
  <si>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</si>
  <si>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</si>
  <si>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</si>
  <si>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</si>
  <si>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</si>
  <si>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</si>
  <si>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</si>
  <si>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</si>
  <si>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</si>
  <si>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</si>
  <si>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</si>
  <si>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</si>
  <si>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</si>
  <si>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</si>
  <si>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</si>
  <si>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</si>
  <si>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</si>
  <si>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</si>
  <si>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</si>
  <si>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</si>
  <si>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</si>
  <si>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</si>
  <si>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</si>
  <si>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</si>
  <si>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</si>
  <si>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</si>
  <si>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</si>
  <si>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</si>
  <si>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</si>
  <si>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</si>
  <si>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</si>
  <si>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</si>
  <si>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</si>
  <si>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</si>
  <si>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</si>
  <si>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</si>
  <si>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</si>
  <si>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</si>
  <si>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</si>
  <si>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</si>
  <si>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</si>
  <si>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</si>
  <si>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</si>
  <si>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</si>
  <si>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</si>
  <si>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</si>
  <si>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</si>
  <si>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</si>
  <si>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</si>
  <si>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</si>
  <si>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</si>
  <si>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</si>
  <si>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</si>
  <si>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</si>
  <si>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</si>
  <si>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</si>
  <si>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</si>
  <si>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</si>
  <si>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</si>
  <si>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</si>
  <si>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</si>
  <si>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</si>
  <si>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</si>
  <si>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</si>
  <si>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</si>
  <si>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</si>
  <si>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</si>
  <si>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</si>
  <si>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</si>
  <si>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</si>
  <si>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</si>
  <si>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</si>
  <si>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</si>
  <si>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</si>
  <si>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</si>
  <si>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</si>
  <si>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</si>
  <si>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</si>
  <si>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</si>
  <si>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</si>
  <si>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</si>
  <si>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</si>
  <si>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</si>
  <si>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</si>
  <si>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</si>
  <si>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</si>
  <si>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</si>
  <si>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</si>
  <si>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</si>
  <si>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</si>
  <si>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</si>
  <si>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</si>
  <si>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</si>
  <si>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</si>
  <si>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</si>
  <si>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</si>
  <si>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</si>
  <si>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</si>
  <si>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</si>
  <si>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</si>
  <si>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</si>
  <si>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</si>
  <si>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</si>
  <si>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</si>
  <si>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</si>
  <si>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</si>
  <si>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</si>
  <si>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</si>
  <si>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</si>
  <si>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</si>
  <si>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</si>
  <si>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</si>
  <si>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</si>
  <si>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</si>
  <si>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</si>
  <si>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</si>
  <si>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</si>
  <si>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</si>
  <si>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</si>
  <si>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</si>
  <si>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</si>
  <si>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</si>
  <si>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</si>
  <si>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</si>
  <si>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</si>
  <si>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</si>
  <si>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</si>
  <si>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</si>
  <si>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</si>
  <si>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</si>
  <si>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</si>
  <si>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</si>
  <si>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</si>
  <si>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</si>
  <si>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</si>
  <si>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</si>
  <si>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</si>
  <si>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</si>
  <si>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</si>
  <si>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</si>
  <si>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</si>
  <si>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</si>
  <si>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</si>
  <si>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</si>
  <si>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</si>
  <si>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</si>
  <si>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</si>
  <si>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</si>
  <si>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</si>
  <si>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</si>
  <si>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</si>
  <si>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</si>
  <si>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</si>
  <si>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</si>
  <si>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</si>
  <si>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</si>
  <si>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</si>
  <si>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</si>
  <si>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</si>
  <si>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</si>
  <si>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</si>
  <si>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</si>
  <si>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</si>
  <si>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</si>
  <si>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</si>
  <si>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</si>
  <si>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</si>
  <si>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</si>
  <si>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</si>
  <si>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</si>
  <si>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</si>
  <si>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</si>
  <si>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</si>
  <si>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</si>
  <si>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</si>
  <si>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</si>
  <si>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</si>
  <si>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</si>
  <si>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</si>
  <si>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</si>
  <si>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</si>
  <si>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</si>
  <si>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</si>
  <si>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</si>
  <si>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</si>
  <si>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</si>
  <si>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</si>
  <si>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</si>
  <si>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</si>
  <si>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</si>
  <si>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</si>
  <si>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</si>
  <si>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</si>
  <si>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</si>
  <si>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</si>
  <si>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</si>
  <si>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</si>
  <si>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</si>
  <si>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</si>
  <si>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</si>
  <si>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</si>
  <si>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</si>
  <si>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</si>
  <si>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</si>
  <si>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</si>
  <si>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</si>
  <si>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</si>
  <si>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</si>
  <si>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</si>
  <si>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</si>
  <si>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</si>
  <si>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</si>
  <si>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</si>
  <si>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</si>
  <si>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</si>
  <si>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</si>
  <si>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</si>
  <si>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</si>
  <si>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</si>
  <si>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</si>
  <si>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</si>
  <si>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</si>
  <si>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</si>
  <si>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</si>
  <si>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</si>
  <si>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</si>
  <si>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</si>
  <si>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</si>
  <si>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</si>
  <si>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</si>
  <si>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</si>
  <si>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</si>
  <si>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</si>
  <si>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</si>
  <si>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</si>
  <si>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</si>
  <si>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</si>
  <si>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</si>
  <si>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</si>
  <si>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</si>
  <si>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</si>
  <si>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</si>
  <si>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</si>
  <si>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</si>
  <si>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</si>
  <si>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</si>
  <si>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</si>
  <si>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</si>
  <si>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</si>
  <si>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</si>
  <si>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</si>
  <si>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</si>
  <si>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</si>
  <si>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</si>
  <si>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</si>
  <si>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</si>
  <si>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</si>
  <si>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</si>
  <si>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</si>
  <si>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</si>
  <si>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</si>
  <si>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</si>
  <si>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</si>
  <si>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</si>
  <si>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</si>
  <si>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</si>
  <si>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</si>
  <si>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</si>
  <si>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</si>
  <si>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</si>
  <si>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</si>
  <si>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</si>
  <si>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</si>
  <si>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</si>
  <si>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</si>
  <si>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</si>
  <si>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</si>
  <si>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</si>
  <si>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</si>
  <si>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</si>
  <si>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</si>
  <si>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</si>
  <si>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</si>
  <si>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</si>
  <si>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</si>
  <si>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</si>
  <si>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</si>
  <si>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</si>
  <si>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</si>
  <si>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</si>
  <si>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</si>
  <si>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</si>
  <si>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</si>
  <si>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</si>
  <si>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</si>
  <si>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</si>
  <si>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</si>
  <si>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</si>
  <si>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</si>
  <si>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</si>
  <si>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</si>
  <si>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</si>
  <si>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</si>
  <si>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</si>
  <si>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</si>
  <si>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</si>
  <si>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</si>
  <si>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</si>
  <si>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</si>
  <si>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</si>
  <si>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</si>
  <si>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</si>
  <si>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</si>
  <si>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</si>
  <si>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</si>
  <si>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</si>
  <si>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</si>
  <si>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</si>
  <si>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</si>
  <si>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</si>
  <si>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</si>
  <si>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</si>
  <si>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</si>
  <si>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</si>
  <si>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</si>
  <si>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</si>
  <si>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</si>
  <si>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</si>
  <si>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</si>
  <si>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</si>
  <si>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</si>
  <si>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</si>
  <si>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</si>
  <si>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</si>
  <si>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</si>
  <si>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</si>
  <si>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</si>
  <si>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</si>
  <si>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</si>
  <si>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</si>
  <si>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</si>
  <si>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</si>
  <si>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</si>
  <si>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</si>
  <si>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</si>
  <si>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</si>
  <si>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</si>
  <si>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</si>
  <si>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</si>
  <si>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</si>
  <si>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</si>
  <si>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</si>
  <si>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</si>
  <si>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</si>
  <si>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</si>
  <si>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</si>
  <si>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</si>
  <si>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</si>
  <si>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</si>
  <si>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</si>
  <si>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</si>
  <si>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</si>
  <si>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</si>
  <si>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</si>
  <si>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</si>
  <si>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</si>
  <si>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</si>
  <si>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</si>
  <si>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</si>
  <si>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</si>
  <si>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</si>
  <si>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</si>
  <si>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</si>
  <si>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</si>
  <si>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</si>
  <si>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</si>
  <si>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</si>
  <si>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</si>
  <si>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</si>
  <si>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</si>
  <si>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</si>
  <si>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</si>
  <si>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</si>
  <si>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</si>
  <si>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</si>
  <si>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</si>
  <si>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</si>
  <si>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</si>
  <si>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</si>
  <si>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</si>
  <si>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</si>
  <si>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</si>
  <si>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</si>
  <si>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</si>
  <si>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</si>
  <si>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</si>
  <si>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</si>
  <si>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</si>
  <si>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</si>
  <si>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</si>
  <si>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</si>
  <si>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</si>
  <si>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</si>
  <si>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</si>
  <si>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</si>
  <si>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</si>
  <si>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</si>
  <si>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</si>
  <si>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</si>
  <si>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</si>
  <si>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</si>
  <si>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</si>
  <si>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</si>
  <si>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</si>
  <si>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</si>
  <si>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</si>
  <si>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</si>
  <si>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</si>
  <si>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</si>
  <si>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</si>
  <si>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</si>
  <si>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</si>
  <si>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</si>
  <si>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</si>
  <si>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</si>
  <si>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</si>
  <si>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</si>
  <si>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</si>
  <si>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</si>
  <si>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</si>
  <si>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</si>
  <si>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</si>
  <si>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</si>
  <si>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</si>
  <si>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</si>
  <si>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</si>
  <si>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</si>
  <si>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</si>
  <si>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</si>
  <si>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</si>
  <si>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</si>
  <si>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</si>
  <si>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</si>
  <si>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</si>
  <si>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</si>
  <si>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</si>
  <si>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</si>
  <si>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</si>
  <si>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</si>
  <si>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</si>
  <si>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</si>
  <si>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</si>
  <si>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</si>
  <si>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</si>
  <si>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</si>
  <si>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</si>
  <si>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</si>
  <si>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</si>
  <si>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</si>
  <si>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</si>
  <si>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</si>
  <si>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</si>
  <si>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</si>
  <si>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</si>
  <si>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</si>
  <si>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</si>
  <si>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</si>
  <si>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</si>
  <si>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</si>
  <si>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</si>
  <si>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</si>
  <si>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</si>
  <si>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</si>
  <si>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</si>
  <si>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</si>
  <si>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</si>
  <si>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</si>
  <si>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</si>
  <si>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</si>
  <si>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</si>
  <si>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</si>
  <si>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</si>
  <si>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</si>
  <si>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</si>
  <si>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</si>
  <si>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</si>
  <si>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</si>
  <si>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</si>
  <si>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</si>
  <si>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</si>
  <si>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</si>
  <si>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</si>
  <si>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</si>
  <si>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</si>
  <si>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</si>
  <si>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</si>
  <si>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</si>
  <si>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</si>
  <si>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</si>
  <si>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</si>
  <si>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</si>
  <si>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</si>
  <si>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</si>
  <si>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</si>
  <si>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</si>
  <si>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</si>
  <si>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</si>
  <si>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</si>
  <si>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</si>
  <si>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</si>
  <si>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</si>
  <si>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</si>
  <si>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</si>
  <si>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</si>
  <si>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</si>
  <si>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</si>
  <si>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</si>
  <si>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</si>
  <si>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</si>
  <si>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</si>
  <si>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</si>
  <si>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</si>
  <si>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</si>
  <si>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</si>
  <si>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</si>
  <si>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</si>
  <si>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</si>
  <si>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</si>
  <si>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</si>
  <si>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</si>
  <si>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</si>
  <si>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</si>
  <si>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</si>
  <si>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</si>
  <si>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</si>
  <si>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</si>
  <si>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</si>
  <si>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</si>
  <si>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</si>
  <si>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</si>
  <si>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</si>
  <si>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</si>
  <si>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</si>
  <si>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</si>
  <si>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</si>
  <si>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</si>
  <si>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</si>
  <si>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</si>
  <si>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</si>
  <si>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</si>
  <si>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</si>
  <si>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</si>
  <si>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</si>
  <si>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</si>
  <si>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</si>
  <si>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</si>
  <si>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</si>
  <si>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</si>
  <si>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</si>
  <si>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</si>
  <si>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</si>
  <si>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</si>
  <si>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</si>
  <si>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</si>
  <si>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</si>
  <si>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</si>
  <si>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</si>
  <si>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</si>
  <si>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</si>
  <si>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</si>
  <si>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</si>
  <si>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</si>
  <si>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</si>
  <si>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</si>
  <si>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</si>
  <si>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</si>
  <si>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</si>
  <si>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</si>
  <si>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</si>
  <si>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</si>
  <si>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</si>
  <si>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</si>
  <si>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</si>
  <si>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</si>
  <si>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</si>
  <si>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</si>
  <si>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</si>
  <si>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</si>
  <si>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</si>
  <si>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</si>
  <si>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</si>
  <si>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</si>
  <si>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</si>
  <si>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</si>
  <si>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</si>
  <si>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</si>
  <si>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</si>
  <si>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</si>
  <si>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</si>
  <si>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</si>
  <si>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</si>
  <si>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</si>
  <si>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</si>
  <si>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</si>
  <si>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</si>
  <si>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</si>
  <si>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</si>
  <si>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</si>
  <si>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</si>
  <si>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</si>
  <si>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</si>
  <si>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</si>
  <si>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</si>
  <si>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</si>
  <si>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</si>
  <si>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</si>
  <si>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</si>
  <si>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</si>
  <si>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</si>
  <si>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</si>
  <si>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</si>
  <si>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</si>
  <si>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</si>
  <si>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</si>
  <si>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</si>
  <si>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</si>
  <si>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</si>
  <si>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</si>
  <si>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</si>
  <si>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</si>
  <si>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</si>
  <si>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</si>
  <si>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</si>
  <si>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</si>
  <si>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</si>
  <si>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</si>
  <si>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</si>
  <si>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</si>
  <si>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</si>
  <si>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</si>
  <si>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</si>
  <si>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</si>
  <si>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</si>
  <si>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</si>
  <si>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</si>
  <si>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</si>
  <si>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</si>
  <si>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</si>
  <si>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</si>
  <si>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</si>
  <si>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</si>
  <si>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</si>
  <si>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</si>
  <si>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</si>
  <si>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</si>
  <si>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</si>
  <si>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</si>
  <si>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</si>
  <si>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</si>
  <si>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</si>
  <si>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</si>
  <si>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</si>
  <si>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</si>
  <si>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</si>
  <si>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</si>
  <si>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</si>
  <si>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</si>
  <si>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</si>
  <si>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</si>
  <si>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</si>
  <si>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</si>
  <si>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</si>
  <si>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</si>
  <si>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</si>
  <si>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</si>
  <si>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</si>
  <si>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</si>
  <si>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</si>
  <si>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</si>
  <si>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</si>
  <si>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</si>
  <si>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</si>
  <si>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</si>
  <si>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</si>
  <si>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</si>
  <si>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</si>
  <si>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</si>
  <si>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</si>
  <si>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</si>
  <si>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</si>
  <si>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</si>
  <si>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</si>
  <si>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</si>
  <si>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</si>
  <si>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</si>
  <si>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</si>
  <si>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</si>
  <si>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</si>
  <si>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</si>
  <si>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</si>
  <si>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</si>
  <si>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</si>
  <si>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</si>
  <si>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</si>
  <si>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</si>
  <si>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</si>
  <si>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</si>
  <si>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</si>
  <si>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</si>
  <si>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</si>
  <si>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</si>
  <si>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</si>
  <si>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</si>
  <si>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</si>
  <si>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</si>
  <si>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</si>
  <si>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</si>
  <si>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</si>
  <si>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</si>
  <si>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</si>
  <si>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</si>
  <si>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</si>
  <si>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</si>
  <si>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</si>
  <si>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</si>
  <si>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</si>
  <si>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</si>
  <si>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</si>
  <si>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</si>
  <si>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</si>
  <si>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</si>
  <si>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</si>
  <si>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</si>
  <si>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</si>
  <si>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</si>
  <si>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</si>
  <si>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</si>
  <si>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</si>
  <si>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</si>
  <si>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</si>
  <si>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</si>
  <si>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</si>
  <si>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</si>
  <si>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</si>
  <si>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</si>
  <si>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</si>
  <si>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</si>
  <si>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</si>
  <si>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</si>
  <si>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</si>
  <si>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</si>
  <si>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</si>
  <si>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</si>
  <si>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</si>
  <si>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</si>
  <si>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</si>
  <si>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</si>
  <si>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</si>
  <si>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</si>
  <si>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</si>
  <si>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</si>
  <si>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</si>
  <si>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</si>
  <si>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</si>
  <si>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</si>
  <si>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</si>
  <si>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</si>
  <si>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</si>
  <si>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</si>
  <si>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</si>
  <si>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</si>
  <si>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</si>
  <si>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</si>
  <si>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</si>
  <si>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</si>
  <si>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</si>
  <si>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</si>
  <si>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</si>
  <si>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</si>
  <si>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</si>
  <si>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</si>
  <si>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</si>
  <si>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</si>
  <si>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</si>
  <si>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</si>
  <si>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</si>
  <si>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</si>
  <si>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</si>
  <si>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</si>
  <si>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</si>
  <si>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</si>
  <si>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</si>
  <si>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</si>
  <si>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</si>
  <si>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</si>
  <si>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</si>
  <si>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</si>
  <si>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</si>
  <si>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</si>
  <si>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</si>
  <si>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</si>
  <si>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</si>
  <si>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</si>
  <si>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</si>
  <si>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</si>
  <si>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</si>
  <si>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</si>
  <si>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</si>
  <si>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</si>
  <si>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</si>
  <si>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</si>
  <si>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</si>
  <si>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</si>
  <si>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</si>
  <si>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</si>
  <si>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</si>
  <si>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</si>
  <si>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</si>
  <si>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</si>
  <si>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</si>
  <si>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</si>
  <si>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</si>
  <si>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</si>
  <si>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</si>
  <si>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</si>
  <si>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</si>
  <si>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</si>
  <si>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</si>
  <si>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</si>
  <si>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</si>
  <si>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</si>
  <si>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</si>
  <si>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</si>
  <si>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</si>
  <si>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</si>
  <si>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</si>
  <si>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</si>
  <si>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</si>
  <si>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</si>
  <si>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</si>
  <si>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</si>
  <si>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</si>
  <si>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</si>
  <si>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</si>
  <si>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</si>
  <si>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</si>
  <si>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</si>
  <si>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</si>
  <si>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</si>
  <si>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</si>
  <si>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</si>
  <si>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</si>
  <si>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</si>
  <si>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</si>
  <si>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</si>
  <si>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</si>
  <si>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</si>
  <si>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</si>
  <si>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</si>
  <si>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</si>
  <si>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</si>
  <si>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</si>
  <si>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</si>
  <si>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</si>
  <si>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</si>
  <si>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</si>
  <si>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</si>
  <si>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</si>
  <si>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</si>
  <si>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</si>
  <si>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</si>
  <si>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</si>
  <si>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</si>
  <si>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</si>
  <si>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</si>
  <si>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</si>
  <si>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</si>
  <si>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</si>
  <si>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</si>
  <si>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</si>
  <si>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</si>
  <si>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</si>
  <si>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</si>
  <si>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</si>
  <si>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</si>
  <si>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</si>
  <si>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</si>
  <si>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</si>
  <si>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</si>
  <si>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</si>
  <si>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</si>
  <si>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</si>
  <si>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</si>
  <si>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</si>
  <si>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</si>
  <si>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</si>
  <si>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</si>
  <si>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</si>
  <si>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</si>
  <si>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</si>
  <si>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</si>
  <si>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</si>
  <si>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</si>
  <si>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</si>
  <si>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</si>
  <si>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</si>
  <si>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</si>
  <si>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</si>
  <si>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</si>
  <si>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</si>
  <si>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</si>
  <si>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</si>
  <si>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</si>
  <si>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</si>
  <si>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</si>
  <si>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</si>
  <si>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</si>
  <si>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</si>
  <si>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</si>
  <si>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</si>
  <si>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</si>
  <si>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</si>
  <si>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</si>
  <si>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</si>
  <si>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</si>
  <si>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</si>
  <si>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</si>
  <si>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</si>
  <si>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</si>
  <si>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</si>
  <si>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</si>
  <si>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</si>
  <si>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</si>
  <si>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</si>
  <si>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</si>
  <si>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</si>
  <si>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</si>
  <si>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</si>
  <si>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</si>
  <si>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</si>
  <si>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</si>
  <si>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</si>
  <si>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</si>
  <si>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</si>
  <si>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</si>
  <si>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</si>
  <si>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</si>
  <si>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</si>
  <si>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</si>
  <si>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</si>
  <si>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</si>
  <si>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</si>
  <si>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</si>
  <si>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</si>
  <si>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</si>
  <si>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</si>
  <si>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</si>
  <si>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</si>
  <si>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</si>
  <si>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</si>
  <si>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</si>
  <si>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</si>
  <si>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</si>
  <si>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</si>
  <si>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</si>
  <si>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</si>
  <si>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</si>
  <si>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</si>
  <si>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</si>
  <si>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</si>
  <si>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</si>
  <si>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</si>
  <si>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</si>
  <si>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</si>
  <si>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</si>
  <si>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</si>
  <si>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</si>
  <si>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</si>
  <si>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</si>
  <si>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</si>
  <si>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</si>
  <si>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</si>
  <si>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</si>
  <si>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</si>
  <si>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</si>
  <si>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</si>
  <si>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</si>
  <si>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</si>
  <si>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</si>
  <si>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</si>
  <si>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</si>
  <si>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</si>
  <si>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</si>
  <si>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</si>
  <si>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</si>
  <si>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</si>
  <si>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</si>
  <si>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</si>
  <si>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</si>
  <si>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</si>
  <si>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</si>
  <si>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</si>
  <si>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</si>
  <si>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</si>
  <si>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</si>
  <si>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</si>
  <si>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</si>
  <si>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</si>
  <si>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</si>
  <si>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</si>
  <si>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</si>
  <si>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</si>
  <si>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</si>
  <si>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</si>
  <si>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</si>
  <si>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</si>
  <si>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</si>
  <si>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</si>
  <si>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</si>
  <si>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</si>
  <si>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</si>
  <si>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</si>
  <si>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</si>
  <si>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</si>
  <si>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</si>
  <si>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</si>
  <si>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</si>
  <si>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</si>
  <si>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</si>
  <si>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</si>
  <si>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</si>
  <si>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</si>
  <si>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</si>
  <si>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</si>
  <si>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</si>
  <si>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</si>
  <si>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</si>
  <si>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</si>
  <si>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</si>
  <si>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</si>
  <si>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</si>
  <si>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</si>
  <si>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</si>
  <si>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</si>
  <si>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</si>
  <si>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</si>
  <si>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</si>
  <si>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</si>
  <si>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</si>
  <si>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</si>
  <si>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</si>
  <si>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</si>
  <si>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</si>
  <si>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</si>
  <si>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</si>
  <si>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</si>
  <si>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</si>
  <si>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</si>
  <si>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</si>
  <si>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</si>
  <si>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</si>
  <si>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</si>
  <si>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</si>
  <si>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</si>
  <si>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</si>
  <si>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</si>
  <si>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</si>
  <si>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</si>
  <si>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</si>
  <si>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</si>
  <si>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</si>
  <si>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</si>
  <si>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</si>
  <si>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</si>
  <si>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</si>
  <si>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</si>
  <si>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</si>
  <si>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</si>
  <si>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</si>
  <si>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</si>
  <si>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</si>
  <si>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</si>
  <si>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</si>
  <si>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</si>
  <si>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</si>
  <si>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</si>
  <si>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</si>
  <si>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</si>
  <si>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</si>
  <si>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</si>
  <si>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</si>
  <si>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</si>
  <si>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</si>
  <si>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</si>
  <si>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</si>
  <si>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</si>
  <si>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</si>
  <si>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</si>
  <si>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</si>
  <si>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</si>
  <si>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</si>
  <si>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</si>
  <si>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</si>
  <si>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</si>
  <si>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</si>
  <si>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</si>
  <si>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</si>
  <si>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</si>
  <si>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</si>
  <si>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</si>
  <si>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</si>
  <si>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</si>
  <si>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</si>
  <si>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</si>
  <si>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</si>
  <si>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</si>
  <si>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</si>
  <si>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</si>
  <si>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</si>
  <si>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</si>
  <si>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</si>
  <si>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</si>
  <si>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</si>
  <si>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</si>
  <si>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</si>
  <si>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</si>
  <si>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</si>
  <si>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</si>
  <si>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</si>
  <si>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</si>
  <si>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</si>
  <si>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</si>
  <si>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</si>
  <si>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</si>
  <si>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</si>
  <si>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</si>
  <si>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</si>
  <si>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</si>
  <si>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</si>
  <si>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</si>
  <si>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</si>
  <si>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</si>
  <si>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</si>
  <si>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</si>
  <si>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</si>
  <si>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</si>
  <si>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</si>
  <si>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</si>
  <si>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</si>
  <si>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</si>
  <si>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</si>
  <si>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</si>
  <si>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</si>
  <si>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</si>
  <si>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</si>
  <si>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</si>
  <si>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</si>
  <si>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</si>
  <si>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</si>
  <si>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</si>
  <si>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</si>
  <si>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</si>
  <si>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</si>
  <si>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</si>
  <si>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</si>
  <si>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</si>
  <si>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</si>
  <si>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</si>
  <si>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</si>
  <si>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</si>
  <si>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</si>
  <si>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</si>
  <si>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</si>
  <si>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</si>
  <si>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</si>
  <si>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</si>
  <si>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</si>
  <si>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</si>
  <si>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</si>
  <si>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</si>
  <si>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</si>
  <si>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</si>
  <si>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</si>
  <si>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</si>
  <si>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</si>
  <si>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</si>
  <si>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</si>
  <si>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</si>
  <si>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</si>
  <si>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</si>
  <si>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</si>
  <si>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</si>
  <si>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</si>
  <si>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</si>
  <si>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</si>
  <si>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</si>
  <si>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</si>
  <si>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</si>
  <si>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</si>
  <si>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</si>
  <si>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</si>
  <si>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</si>
  <si>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</si>
  <si>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</si>
  <si>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</si>
  <si>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</si>
  <si>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</si>
  <si>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</si>
  <si>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</si>
  <si>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</si>
  <si>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</si>
  <si>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</si>
  <si>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</si>
  <si>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</si>
  <si>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</si>
  <si>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</si>
  <si>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</si>
  <si>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</si>
  <si>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</si>
  <si>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</si>
  <si>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</si>
  <si>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</si>
  <si>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</si>
  <si>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</si>
  <si>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</si>
  <si>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</si>
  <si>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</si>
  <si>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</si>
  <si>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</si>
  <si>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</si>
  <si>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</si>
  <si>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</si>
  <si>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</si>
  <si>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</si>
  <si>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</si>
  <si>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</si>
  <si>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</si>
  <si>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</si>
  <si>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</si>
  <si>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</si>
  <si>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</si>
  <si>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</si>
  <si>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</si>
  <si>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</si>
  <si>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</si>
  <si>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</si>
  <si>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</si>
  <si>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</si>
  <si>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</si>
  <si>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</si>
  <si>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</si>
  <si>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</si>
  <si>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</si>
  <si>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</si>
  <si>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</si>
  <si>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</si>
  <si>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</si>
  <si>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</si>
  <si>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</si>
  <si>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</si>
  <si>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</si>
  <si>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</si>
  <si>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</si>
  <si>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</si>
  <si>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</si>
  <si>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</si>
  <si>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</si>
  <si>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</si>
  <si>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</si>
  <si>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</si>
  <si>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</si>
  <si>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</si>
  <si>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</si>
  <si>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</si>
  <si>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</si>
  <si>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</si>
  <si>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</si>
  <si>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</si>
  <si>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</si>
  <si>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</si>
  <si>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</si>
  <si>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</si>
  <si>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</si>
  <si>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</si>
  <si>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</si>
  <si>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</si>
  <si>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</si>
  <si>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</si>
  <si>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</si>
  <si>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</si>
  <si>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</si>
  <si>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</si>
  <si>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</si>
  <si>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</si>
  <si>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</si>
  <si>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</si>
  <si>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</si>
  <si>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</si>
  <si>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</si>
  <si>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</si>
  <si>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</si>
  <si>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</si>
  <si>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</si>
  <si>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</si>
  <si>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</si>
  <si>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</si>
  <si>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</si>
  <si>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</si>
  <si>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</si>
  <si>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</si>
  <si>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</si>
  <si>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</si>
  <si>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</si>
  <si>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</si>
  <si>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</si>
  <si>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</si>
  <si>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</si>
  <si>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</si>
  <si>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</si>
  <si>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</si>
  <si>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</si>
  <si>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</si>
  <si>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</si>
  <si>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</si>
  <si>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</si>
  <si>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</si>
  <si>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</si>
  <si>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</si>
  <si>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</si>
  <si>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</si>
  <si>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</si>
  <si>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</si>
  <si>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</si>
  <si>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</si>
  <si>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</si>
  <si>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</si>
  <si>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</si>
  <si>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</si>
  <si>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</si>
  <si>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</si>
  <si>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</si>
  <si>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</si>
  <si>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</si>
  <si>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</si>
  <si>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</si>
  <si>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</si>
  <si>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</si>
  <si>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</si>
  <si>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</si>
  <si>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</si>
  <si>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</si>
  <si>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</si>
  <si>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</si>
  <si>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</si>
  <si>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</si>
  <si>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</si>
  <si>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</si>
  <si>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</si>
  <si>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</si>
  <si>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</si>
  <si>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</si>
  <si>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</si>
  <si>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</si>
  <si>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</si>
  <si>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</si>
  <si>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</si>
  <si>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</si>
  <si>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</si>
  <si>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</si>
  <si>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</si>
  <si>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</si>
  <si>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</si>
  <si>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</si>
  <si>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</si>
  <si>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</si>
  <si>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</si>
  <si>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</si>
  <si>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</si>
  <si>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</si>
  <si>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</si>
  <si>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</si>
  <si>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</si>
  <si>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</si>
  <si>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</si>
  <si>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</si>
  <si>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</si>
  <si>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</si>
  <si>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</si>
  <si>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</si>
  <si>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</si>
  <si>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</si>
  <si>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</si>
  <si>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</si>
  <si>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</si>
  <si>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</si>
  <si>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</si>
  <si>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</si>
  <si>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</si>
  <si>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</si>
  <si>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</si>
  <si>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</si>
  <si>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</si>
  <si>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</si>
  <si>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</si>
  <si>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</si>
  <si>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</si>
  <si>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</si>
  <si>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</si>
  <si>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</si>
  <si>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</si>
  <si>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</si>
  <si>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</si>
  <si>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</si>
  <si>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</si>
  <si>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</si>
  <si>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</si>
  <si>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</si>
  <si>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</si>
  <si>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</si>
  <si>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</si>
  <si>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</si>
  <si>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</si>
  <si>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</si>
  <si>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</si>
  <si>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</si>
  <si>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</si>
  <si>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</si>
  <si>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</si>
  <si>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</si>
  <si>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</si>
  <si>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</si>
  <si>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</si>
  <si>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</si>
  <si>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</si>
  <si>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</si>
  <si>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</si>
  <si>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</si>
  <si>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</si>
  <si>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</si>
  <si>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</si>
  <si>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</si>
  <si>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</si>
  <si>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</si>
  <si>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</si>
  <si>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</si>
  <si>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</si>
  <si>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</si>
  <si>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</si>
  <si>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</si>
  <si>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</si>
  <si>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</si>
  <si>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</si>
  <si>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</si>
  <si>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</si>
  <si>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</si>
  <si>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</si>
  <si>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</si>
  <si>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</si>
  <si>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</si>
  <si>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</si>
  <si>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</si>
  <si>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</si>
  <si>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</si>
  <si>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</si>
  <si>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</si>
  <si>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</si>
  <si>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</si>
  <si>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</si>
  <si>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</si>
  <si>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</si>
  <si>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</si>
  <si>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</si>
  <si>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</si>
  <si>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</si>
  <si>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</si>
  <si>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</si>
  <si>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</si>
  <si>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</si>
  <si>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</si>
  <si>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</si>
  <si>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</si>
  <si>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</si>
  <si>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</si>
  <si>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</si>
  <si>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</si>
  <si>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</si>
  <si>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</si>
  <si>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</si>
  <si>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</si>
  <si>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</si>
  <si>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</si>
  <si>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</si>
  <si>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</si>
  <si>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</si>
  <si>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</si>
  <si>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</si>
  <si>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</si>
  <si>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</si>
  <si>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</si>
  <si>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</si>
  <si>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</si>
  <si>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</si>
  <si>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</si>
  <si>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</si>
  <si>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</si>
  <si>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</si>
  <si>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</si>
  <si>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</si>
  <si>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</si>
  <si>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</si>
  <si>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</si>
  <si>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</si>
  <si>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</si>
  <si>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</si>
  <si>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</si>
  <si>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</si>
  <si>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</si>
  <si>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</si>
  <si>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</si>
  <si>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</si>
  <si>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</si>
  <si>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</si>
  <si>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</si>
  <si>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</si>
  <si>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</si>
  <si>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</si>
  <si>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</si>
  <si>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</si>
  <si>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</si>
  <si>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</si>
  <si>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</si>
  <si>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</si>
  <si>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</si>
  <si>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</si>
  <si>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</si>
  <si>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</si>
  <si>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</si>
  <si>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</si>
  <si>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</si>
  <si>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</si>
  <si>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</si>
  <si>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</si>
  <si>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</si>
  <si>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</si>
  <si>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</si>
  <si>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</si>
  <si>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</si>
  <si>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</si>
  <si>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</si>
  <si>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</si>
  <si>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</si>
  <si>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</si>
  <si>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</si>
  <si>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</si>
  <si>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</si>
  <si>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</si>
  <si>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</si>
  <si>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</si>
  <si>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</si>
  <si>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</si>
  <si>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</si>
  <si>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</si>
  <si>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</si>
  <si>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</si>
  <si>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</si>
  <si>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</si>
  <si>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</si>
  <si>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</si>
  <si>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</si>
  <si>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</si>
  <si>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</si>
  <si>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</si>
  <si>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</si>
  <si>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</si>
  <si>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</si>
  <si>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</si>
  <si>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</si>
  <si>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</si>
  <si>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</si>
  <si>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</si>
  <si>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</si>
  <si>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</si>
  <si>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</si>
  <si>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</si>
  <si>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</si>
  <si>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</si>
  <si>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</si>
  <si>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</si>
  <si>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</si>
  <si>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</si>
  <si>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</si>
  <si>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</si>
  <si>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</si>
  <si>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</si>
  <si>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</si>
  <si>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</si>
  <si>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</si>
  <si>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</si>
  <si>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</si>
  <si>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</si>
  <si>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</si>
  <si>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</si>
  <si>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</si>
  <si>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</si>
  <si>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</si>
  <si>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</si>
  <si>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</si>
  <si>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</si>
  <si>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</si>
  <si>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</si>
  <si>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</si>
  <si>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</si>
  <si>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</si>
  <si>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</si>
  <si>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</si>
  <si>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</si>
  <si>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</si>
  <si>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</si>
  <si>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</si>
  <si>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</si>
  <si>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</si>
  <si>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</si>
  <si>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</si>
  <si>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</si>
  <si>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</si>
  <si>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</si>
  <si>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</si>
  <si>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</si>
  <si>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</si>
  <si>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</si>
  <si>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</si>
  <si>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</si>
  <si>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</si>
  <si>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</si>
  <si>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</si>
  <si>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</si>
  <si>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</si>
  <si>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</si>
  <si>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</si>
  <si>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</si>
  <si>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</si>
  <si>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</si>
  <si>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</si>
  <si>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</si>
  <si>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</si>
  <si>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</si>
  <si>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</si>
  <si>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</si>
  <si>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</si>
  <si>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</si>
  <si>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</si>
  <si>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</si>
  <si>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</si>
  <si>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</si>
  <si>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</si>
  <si>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</si>
  <si>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</si>
  <si>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</si>
  <si>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</si>
  <si>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</si>
  <si>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</si>
  <si>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</si>
  <si>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</si>
  <si>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</si>
  <si>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</si>
  <si>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</si>
  <si>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</si>
  <si>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</si>
  <si>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</si>
  <si>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</si>
  <si>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</si>
  <si>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</si>
  <si>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</si>
  <si>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</si>
  <si>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</si>
  <si>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</si>
  <si>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</si>
  <si>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</si>
  <si>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</si>
  <si>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</si>
  <si>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</si>
  <si>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</si>
  <si>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</si>
  <si>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</si>
  <si>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</si>
  <si>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</si>
  <si>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</si>
  <si>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</si>
  <si>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</si>
  <si>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</si>
  <si>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</si>
  <si>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</si>
  <si>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</si>
  <si>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</si>
  <si>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</si>
  <si>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</si>
  <si>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</si>
  <si>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</si>
  <si>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</si>
  <si>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</si>
  <si>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</si>
  <si>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</si>
  <si>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</si>
  <si>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</si>
  <si>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</si>
  <si>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</si>
  <si>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</si>
  <si>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</si>
  <si>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</si>
  <si>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</si>
  <si>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</si>
  <si>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</si>
  <si>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</si>
  <si>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</si>
  <si>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</si>
  <si>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</si>
  <si>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</si>
  <si>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</si>
  <si>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</si>
  <si>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</si>
  <si>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</si>
  <si>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</si>
  <si>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</si>
  <si>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</si>
  <si>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</si>
  <si>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</si>
  <si>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</si>
  <si>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</si>
  <si>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</si>
  <si>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</si>
  <si>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</si>
  <si>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</si>
  <si>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</si>
  <si>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</si>
  <si>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</si>
  <si>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</si>
  <si>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</si>
  <si>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</si>
  <si>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</si>
  <si>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</si>
  <si>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</si>
  <si>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</si>
  <si>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</si>
  <si>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</si>
  <si>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</si>
  <si>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</si>
  <si>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</si>
  <si>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</si>
  <si>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</si>
  <si>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</si>
  <si>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</si>
  <si>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</si>
  <si>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</si>
  <si>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</si>
  <si>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</si>
  <si>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</si>
  <si>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</si>
  <si>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</si>
  <si>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</si>
  <si>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</si>
  <si>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</si>
  <si>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</si>
  <si>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</si>
  <si>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</si>
  <si>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</si>
  <si>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</si>
  <si>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</si>
  <si>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</si>
  <si>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</si>
  <si>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</si>
  <si>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</si>
  <si>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</si>
  <si>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</si>
  <si>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</si>
  <si>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</si>
  <si>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</si>
  <si>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</si>
  <si>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</si>
  <si>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</si>
  <si>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</si>
  <si>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</si>
  <si>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</si>
  <si>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</si>
  <si>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</si>
  <si>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</si>
  <si>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</si>
  <si>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</si>
  <si>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</si>
  <si>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</si>
  <si>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</si>
  <si>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</si>
  <si>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</si>
  <si>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</si>
  <si>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</si>
  <si>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</si>
  <si>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</si>
  <si>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</si>
  <si>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</si>
  <si>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</si>
  <si>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</si>
  <si>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</si>
  <si>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</si>
  <si>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</si>
  <si>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</si>
  <si>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</si>
  <si>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</si>
  <si>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</si>
  <si>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</si>
  <si>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</si>
  <si>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</si>
  <si>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</si>
  <si>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</si>
  <si>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</si>
  <si>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</si>
  <si>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</si>
  <si>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</si>
  <si>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</si>
  <si>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</si>
  <si>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</si>
  <si>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</si>
  <si>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</si>
  <si>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</si>
  <si>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</si>
  <si>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</si>
  <si>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</si>
  <si>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</si>
  <si>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</si>
  <si>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</si>
  <si>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</si>
  <si>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</si>
  <si>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</si>
  <si>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</si>
  <si>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</si>
  <si>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</si>
  <si>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</si>
  <si>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</si>
  <si>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</si>
  <si>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</si>
  <si>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</si>
  <si>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</si>
  <si>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</si>
  <si>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</si>
  <si>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</si>
  <si>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</si>
  <si>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</si>
  <si>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</si>
  <si>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</si>
  <si>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</si>
  <si>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</si>
  <si>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</si>
  <si>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</si>
  <si>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</si>
  <si>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</si>
  <si>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</si>
  <si>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</si>
  <si>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</si>
  <si>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</si>
  <si>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</si>
  <si>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</si>
  <si>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</si>
  <si>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</si>
  <si>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</si>
  <si>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</si>
  <si>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</si>
  <si>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</si>
  <si>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</si>
  <si>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</si>
  <si>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</si>
  <si>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</si>
  <si>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</si>
  <si>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</si>
  <si>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</si>
  <si>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</si>
  <si>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</si>
  <si>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</si>
  <si>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</si>
  <si>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</si>
  <si>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</si>
  <si>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</si>
  <si>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</si>
  <si>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</si>
  <si>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</si>
  <si>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</si>
  <si>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</si>
  <si>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</si>
  <si>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</si>
  <si>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</si>
  <si>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</si>
  <si>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</si>
  <si>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</si>
  <si>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</si>
  <si>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</si>
  <si>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</si>
  <si>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</si>
  <si>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</si>
  <si>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</si>
  <si>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</si>
  <si>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</si>
  <si>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</si>
  <si>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</si>
  <si>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</si>
  <si>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</si>
  <si>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</si>
  <si>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</si>
  <si>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</si>
  <si>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</si>
  <si>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</si>
  <si>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</si>
  <si>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</si>
  <si>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</si>
  <si>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</si>
  <si>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</si>
  <si>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</si>
  <si>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</si>
  <si>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</si>
  <si>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</si>
  <si>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</si>
  <si>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</si>
  <si>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</si>
  <si>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</si>
  <si>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</si>
  <si>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</si>
  <si>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</si>
  <si>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</si>
  <si>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</si>
  <si>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</si>
  <si>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</si>
  <si>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</si>
  <si>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</si>
  <si>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</si>
  <si>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</si>
  <si>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</si>
  <si>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</si>
  <si>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</si>
  <si>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</si>
  <si>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</si>
  <si>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</si>
  <si>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</si>
  <si>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</si>
  <si>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</si>
  <si>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</si>
  <si>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</si>
  <si>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</si>
  <si>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</si>
  <si>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</si>
  <si>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</si>
  <si>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</si>
  <si>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</si>
  <si>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</si>
  <si>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</si>
  <si>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</si>
  <si>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</si>
  <si>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</si>
  <si>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</si>
  <si>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</si>
  <si>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</si>
  <si>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</si>
  <si>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</si>
  <si>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</si>
  <si>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</si>
  <si>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</si>
  <si>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</si>
  <si>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</si>
  <si>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</si>
  <si>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</si>
  <si>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</si>
  <si>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</si>
  <si>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</si>
  <si>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</si>
  <si>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</si>
  <si>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</si>
  <si>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</si>
  <si>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</si>
  <si>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</si>
  <si>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</si>
  <si>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</si>
  <si>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</si>
  <si>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</si>
  <si>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</si>
  <si>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</si>
  <si>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</si>
  <si>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</si>
  <si>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</si>
  <si>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</si>
  <si>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</si>
  <si>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</si>
  <si>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</si>
  <si>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</si>
  <si>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</si>
  <si>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</si>
  <si>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</si>
  <si>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</si>
  <si>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</si>
  <si>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</si>
  <si>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</si>
  <si>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</si>
  <si>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</si>
  <si>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</si>
  <si>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</si>
  <si>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</si>
  <si>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</si>
  <si>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</si>
  <si>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</si>
  <si>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</si>
  <si>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</si>
  <si>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</si>
  <si>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</si>
  <si>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</si>
  <si>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</si>
  <si>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</si>
  <si>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</si>
  <si>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</si>
  <si>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</si>
  <si>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</si>
  <si>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</si>
  <si>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</si>
  <si>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</si>
  <si>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</si>
  <si>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</si>
  <si>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</si>
  <si>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</si>
  <si>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</si>
  <si>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</si>
  <si>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</si>
  <si>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</si>
  <si>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</si>
  <si>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</si>
  <si>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</si>
  <si>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</si>
  <si>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</si>
  <si>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</si>
  <si>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</si>
  <si>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</si>
  <si>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</si>
  <si>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</si>
  <si>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</si>
  <si>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</si>
  <si>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</si>
  <si>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</si>
  <si>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</si>
  <si>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</si>
  <si>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</si>
  <si>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</si>
  <si>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</si>
  <si>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</si>
  <si>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</si>
  <si>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</si>
  <si>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</si>
  <si>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</si>
  <si>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</si>
  <si>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</si>
  <si>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</si>
  <si>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</si>
  <si>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</si>
  <si>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</si>
  <si>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</si>
  <si>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</si>
  <si>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</si>
  <si>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</si>
  <si>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</si>
  <si>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</si>
  <si>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</si>
  <si>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</si>
  <si>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</si>
  <si>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</si>
  <si>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</si>
  <si>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</si>
  <si>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</si>
  <si>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</si>
  <si>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</si>
  <si>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</si>
  <si>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</si>
  <si>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</si>
  <si>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</si>
  <si>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</si>
  <si>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</si>
  <si>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</si>
  <si>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</si>
  <si>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</si>
  <si>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</si>
  <si>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</si>
  <si>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</si>
  <si>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</si>
  <si>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</si>
  <si>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</si>
  <si>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</si>
  <si>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</si>
  <si>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</si>
  <si>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</si>
  <si>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</si>
  <si>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</si>
  <si>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</si>
  <si>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</si>
  <si>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</si>
  <si>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</si>
  <si>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</si>
  <si>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</si>
  <si>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</si>
  <si>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</si>
  <si>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</si>
  <si>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</si>
  <si>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</si>
  <si>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</si>
  <si>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</si>
  <si>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</si>
  <si>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</si>
  <si>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</si>
  <si>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</si>
  <si>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</si>
  <si>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</si>
  <si>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</si>
  <si>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</si>
  <si>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</si>
  <si>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</si>
  <si>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</si>
  <si>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</si>
  <si>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</si>
  <si>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</si>
  <si>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</si>
  <si>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</si>
  <si>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</si>
  <si>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</si>
  <si>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</si>
  <si>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</si>
  <si>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</si>
  <si>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</si>
  <si>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</si>
  <si>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</si>
  <si>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</si>
  <si>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</si>
  <si>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</si>
  <si>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</si>
  <si>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</si>
  <si>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</si>
  <si>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</si>
  <si>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</si>
  <si>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</si>
  <si>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</si>
  <si>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</si>
  <si>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</si>
  <si>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</si>
  <si>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</si>
  <si>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</si>
  <si>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</si>
  <si>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</si>
  <si>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</si>
  <si>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</si>
  <si>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</si>
  <si>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</si>
  <si>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</si>
  <si>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</si>
  <si>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</si>
  <si>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</si>
  <si>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</si>
  <si>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</si>
  <si>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</si>
  <si>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</si>
  <si>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</si>
  <si>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</si>
  <si>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</si>
  <si>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</si>
  <si>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</si>
  <si>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</si>
  <si>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</si>
  <si>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</si>
  <si>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</si>
  <si>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</si>
  <si>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</si>
  <si>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</si>
  <si>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</si>
  <si>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</si>
  <si>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</si>
  <si>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</si>
  <si>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</si>
  <si>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</si>
  <si>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</si>
  <si>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</si>
  <si>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</si>
  <si>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</si>
  <si>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</si>
  <si>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</si>
  <si>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</si>
  <si>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</si>
  <si>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</si>
  <si>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</si>
  <si>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</si>
  <si>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</si>
  <si>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</si>
  <si>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</si>
  <si>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</si>
  <si>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</si>
  <si>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</si>
  <si>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</si>
  <si>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</si>
  <si>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</si>
  <si>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</si>
  <si>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</si>
  <si>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</si>
  <si>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</si>
  <si>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</si>
  <si>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</si>
  <si>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</si>
  <si>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</si>
  <si>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</si>
  <si>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</si>
  <si>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</si>
  <si>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</si>
  <si>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</si>
  <si>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</si>
  <si>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</si>
  <si>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</si>
  <si>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</si>
  <si>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</si>
  <si>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</si>
  <si>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</si>
  <si>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</si>
  <si>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</si>
  <si>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</si>
  <si>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</si>
  <si>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</si>
  <si>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</si>
  <si>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</si>
  <si>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</si>
  <si>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</si>
  <si>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</si>
  <si>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</si>
  <si>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</si>
  <si>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</si>
  <si>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</si>
  <si>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</si>
  <si>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</si>
  <si>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</si>
  <si>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</si>
  <si>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</si>
  <si>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</si>
  <si>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</si>
  <si>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</si>
  <si>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</si>
  <si>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</si>
  <si>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</si>
  <si>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</si>
  <si>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</si>
  <si>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</si>
  <si>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</si>
  <si>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</si>
  <si>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</si>
  <si>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</si>
  <si>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</si>
  <si>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</si>
  <si>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</si>
  <si>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</si>
  <si>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</si>
  <si>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</si>
  <si>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</si>
  <si>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</si>
  <si>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</si>
  <si>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</si>
  <si>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</si>
  <si>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</si>
  <si>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</si>
  <si>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</si>
  <si>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</si>
  <si>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</si>
  <si>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</si>
  <si>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</si>
  <si>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</si>
  <si>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</si>
  <si>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</si>
  <si>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</si>
  <si>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</si>
  <si>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</si>
  <si>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</si>
  <si>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</si>
  <si>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</si>
  <si>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</si>
  <si>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</si>
  <si>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</si>
  <si>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</si>
  <si>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</si>
  <si>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</si>
  <si>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</si>
  <si>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</si>
  <si>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</si>
  <si>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</si>
  <si>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</si>
  <si>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</si>
  <si>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</si>
  <si>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</si>
  <si>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</si>
  <si>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</si>
  <si>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</si>
  <si>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</si>
  <si>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</si>
  <si>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</si>
  <si>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</si>
  <si>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</si>
  <si>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</si>
  <si>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</si>
  <si>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</si>
  <si>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</si>
  <si>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</si>
  <si>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</si>
  <si>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</si>
  <si>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</si>
  <si>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</si>
  <si>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</si>
  <si>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</si>
  <si>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</si>
  <si>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</si>
  <si>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</si>
  <si>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</si>
  <si>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</si>
  <si>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</si>
  <si>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</si>
  <si>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</si>
  <si>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</si>
  <si>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</si>
  <si>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</si>
  <si>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</si>
  <si>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</si>
  <si>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</si>
  <si>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</si>
  <si>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</si>
  <si>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</si>
  <si>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</si>
  <si>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</si>
  <si>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</si>
  <si>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</si>
  <si>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</si>
  <si>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</si>
  <si>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</si>
  <si>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</si>
  <si>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</si>
  <si>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</si>
  <si>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</si>
  <si>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</si>
  <si>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</si>
  <si>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</si>
  <si>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</si>
  <si>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</si>
  <si>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</si>
  <si>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</si>
  <si>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</si>
  <si>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</si>
  <si>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</si>
  <si>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</si>
  <si>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</si>
  <si>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</si>
  <si>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</si>
  <si>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</si>
  <si>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</si>
  <si>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</si>
  <si>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</si>
  <si>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</si>
  <si>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</si>
  <si>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</si>
  <si>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</si>
  <si>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</si>
  <si>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</si>
  <si>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</si>
  <si>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</si>
  <si>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</si>
  <si>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</si>
  <si>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</si>
  <si>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</si>
  <si>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</si>
  <si>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</si>
  <si>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</si>
  <si>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</si>
  <si>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</si>
  <si>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</si>
  <si>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</si>
  <si>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</si>
  <si>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</si>
  <si>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</si>
  <si>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</si>
  <si>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</si>
  <si>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</si>
  <si>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</si>
  <si>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</si>
  <si>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</si>
  <si>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</si>
  <si>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</si>
  <si>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</si>
  <si>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</si>
  <si>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</si>
  <si>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</si>
  <si>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</si>
  <si>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</si>
  <si>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</si>
  <si>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</si>
  <si>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</si>
  <si>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</si>
  <si>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</si>
  <si>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</si>
  <si>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</si>
  <si>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</si>
  <si>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</si>
  <si>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</si>
  <si>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</si>
  <si>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</si>
  <si>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</si>
  <si>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</si>
  <si>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</si>
  <si>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</si>
  <si>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</si>
  <si>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</si>
  <si>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</si>
  <si>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</si>
  <si>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</si>
  <si>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</si>
  <si>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</si>
  <si>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</si>
  <si>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</si>
  <si>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</si>
  <si>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</si>
  <si>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</si>
  <si>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</si>
  <si>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</si>
  <si>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</si>
  <si>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</si>
  <si>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</si>
  <si>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</si>
  <si>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</si>
  <si>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</si>
  <si>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</si>
  <si>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</si>
  <si>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</si>
  <si>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</si>
  <si>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</si>
  <si>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</si>
  <si>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</si>
  <si>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</si>
  <si>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</si>
  <si>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</si>
  <si>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</si>
  <si>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</si>
  <si>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</si>
  <si>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</si>
  <si>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</si>
  <si>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</si>
  <si>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</si>
  <si>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</si>
  <si>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</si>
  <si>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</si>
  <si>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</si>
  <si>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</si>
  <si>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</si>
  <si>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</si>
  <si>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</si>
  <si>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</si>
  <si>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</si>
  <si>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</si>
  <si>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</si>
  <si>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</si>
  <si>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</si>
  <si>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</si>
  <si>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</si>
  <si>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</si>
  <si>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</si>
  <si>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</si>
  <si>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</si>
  <si>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</si>
  <si>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</si>
  <si>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</si>
  <si>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</si>
  <si>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</si>
  <si>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</si>
  <si>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</si>
  <si>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</si>
  <si>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</si>
  <si>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</si>
  <si>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</si>
  <si>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</si>
  <si>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</si>
  <si>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</si>
  <si>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</si>
  <si>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</si>
  <si>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</si>
  <si>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</si>
  <si>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</si>
  <si>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</si>
  <si>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</si>
  <si>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</si>
  <si>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</si>
  <si>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</si>
  <si>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</si>
  <si>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</si>
  <si>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</si>
  <si>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</si>
  <si>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</si>
  <si>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</si>
  <si>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</si>
  <si>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</si>
  <si>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</si>
  <si>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</si>
  <si>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</si>
  <si>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</si>
  <si>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</si>
  <si>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</si>
  <si>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</si>
  <si>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</si>
  <si>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</si>
  <si>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</si>
  <si>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</si>
  <si>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</si>
  <si>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</si>
  <si>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</si>
  <si>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</si>
  <si>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</si>
  <si>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</si>
  <si>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</si>
  <si>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</si>
  <si>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</si>
  <si>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</si>
  <si>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</si>
  <si>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</si>
  <si>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</si>
  <si>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</si>
  <si>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</si>
  <si>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</si>
  <si>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</si>
  <si>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</si>
  <si>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</si>
  <si>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</si>
  <si>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</si>
  <si>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</si>
  <si>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</si>
  <si>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</si>
  <si>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</si>
  <si>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</si>
  <si>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</si>
  <si>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</si>
  <si>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</si>
  <si>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</si>
  <si>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</si>
  <si>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</si>
  <si>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</si>
  <si>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</si>
  <si>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</si>
  <si>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</si>
  <si>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</si>
  <si>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</si>
  <si>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</si>
  <si>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</si>
  <si>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</si>
  <si>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</si>
  <si>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</si>
  <si>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</si>
  <si>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</si>
  <si>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</si>
  <si>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</si>
  <si>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</si>
  <si>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</si>
  <si>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</si>
  <si>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</si>
  <si>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</si>
  <si>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</si>
  <si>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</si>
  <si>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</si>
  <si>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</si>
  <si>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</si>
  <si>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</si>
  <si>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</si>
  <si>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</si>
  <si>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</si>
  <si>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</si>
  <si>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</si>
  <si>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</si>
  <si>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</si>
  <si>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</si>
  <si>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</si>
  <si>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</si>
  <si>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</si>
  <si>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</si>
  <si>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</si>
  <si>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</si>
  <si>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</si>
  <si>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</si>
  <si>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</si>
  <si>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</si>
  <si>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</si>
  <si>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</si>
  <si>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</si>
  <si>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</si>
  <si>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</si>
  <si>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</si>
  <si>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</si>
  <si>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</si>
  <si>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</si>
  <si>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</si>
  <si>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</si>
  <si>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</si>
  <si>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</si>
  <si>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</si>
  <si>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</si>
  <si>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</si>
  <si>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</si>
  <si>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</si>
  <si>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</si>
  <si>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</si>
  <si>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</si>
  <si>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</si>
  <si>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</si>
  <si>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</si>
  <si>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</si>
  <si>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</si>
  <si>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</si>
  <si>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</si>
  <si>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</si>
  <si>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</si>
  <si>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</si>
  <si>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</si>
  <si>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</si>
  <si>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</si>
  <si>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</si>
  <si>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</si>
  <si>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</si>
  <si>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</si>
  <si>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</si>
  <si>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</si>
  <si>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</si>
  <si>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</si>
  <si>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</si>
  <si>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</si>
  <si>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</si>
  <si>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</si>
  <si>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</si>
  <si>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</si>
  <si>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</si>
  <si>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</si>
  <si>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</si>
  <si>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</si>
  <si>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</si>
  <si>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</si>
  <si>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</si>
  <si>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</si>
  <si>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</si>
  <si>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</si>
  <si>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</si>
  <si>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</si>
  <si>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</si>
  <si>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</si>
  <si>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</si>
  <si>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</si>
  <si>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</si>
  <si>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</si>
  <si>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</si>
  <si>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</si>
  <si>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</si>
  <si>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</si>
  <si>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</si>
  <si>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</si>
  <si>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</si>
  <si>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</si>
  <si>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</si>
  <si>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</si>
  <si>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</si>
  <si>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</si>
  <si>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</si>
  <si>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</si>
  <si>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</si>
  <si>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</si>
  <si>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</si>
  <si>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</si>
  <si>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</si>
  <si>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</si>
  <si>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</si>
  <si>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</si>
  <si>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</si>
  <si>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</si>
  <si>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</si>
  <si>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</si>
  <si>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</si>
  <si>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</si>
  <si>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</si>
  <si>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</si>
  <si>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</si>
  <si>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</si>
  <si>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</si>
  <si>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</si>
  <si>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</si>
  <si>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</si>
  <si>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</si>
  <si>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</si>
  <si>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</si>
  <si>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</si>
  <si>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</si>
  <si>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</si>
  <si>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</si>
  <si>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</si>
  <si>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</si>
  <si>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</si>
  <si>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</si>
  <si>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</si>
  <si>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</si>
  <si>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</si>
  <si>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</si>
  <si>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</si>
  <si>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</si>
  <si>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</si>
  <si>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</si>
  <si>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</si>
  <si>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</si>
  <si>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</si>
  <si>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</si>
  <si>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</si>
  <si>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</si>
  <si>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</si>
  <si>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</si>
  <si>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</si>
  <si>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</si>
  <si>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</si>
  <si>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</si>
  <si>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</si>
  <si>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</si>
  <si>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</si>
  <si>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</si>
  <si>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</si>
  <si>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</si>
  <si>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</si>
  <si>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</si>
  <si>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</si>
  <si>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</si>
  <si>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</si>
  <si>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</si>
  <si>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</si>
  <si>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</si>
  <si>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</si>
  <si>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</si>
  <si>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</si>
  <si>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</si>
  <si>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</si>
  <si>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</si>
  <si>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</si>
  <si>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</si>
  <si>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</si>
  <si>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</si>
  <si>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</si>
  <si>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</si>
  <si>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</si>
  <si>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</si>
  <si>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</si>
  <si>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</si>
  <si>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</si>
  <si>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</si>
  <si>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</si>
  <si>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</si>
  <si>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</si>
  <si>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</si>
  <si>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</si>
  <si>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</si>
  <si>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</si>
  <si>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</si>
  <si>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</si>
  <si>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</si>
  <si>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</si>
  <si>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</si>
  <si>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</si>
  <si>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</si>
  <si>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</si>
  <si>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</si>
  <si>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</si>
  <si>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</si>
  <si>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</si>
  <si>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</si>
  <si>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</si>
  <si>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</si>
  <si>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</si>
  <si>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</si>
  <si>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</si>
  <si>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</si>
  <si>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</si>
  <si>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</si>
  <si>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</si>
  <si>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</si>
  <si>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</si>
  <si>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</si>
  <si>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</si>
  <si>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</si>
  <si>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</si>
  <si>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</si>
  <si>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</si>
  <si>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</si>
  <si>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</si>
  <si>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</si>
  <si>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</si>
  <si>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</si>
  <si>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</si>
  <si>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</si>
  <si>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</si>
  <si>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</si>
  <si>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</si>
  <si>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</si>
  <si>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</si>
  <si>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</si>
  <si>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</si>
  <si>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</si>
  <si>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</si>
  <si>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</si>
  <si>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</si>
  <si>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</si>
  <si>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</si>
  <si>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</si>
  <si>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</si>
  <si>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</si>
  <si>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</si>
  <si>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</si>
  <si>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</si>
  <si>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</si>
  <si>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</si>
  <si>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</si>
  <si>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</si>
  <si>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</si>
  <si>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</si>
  <si>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</si>
  <si>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</si>
  <si>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</si>
  <si>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</si>
  <si>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</si>
  <si>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</si>
  <si>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</si>
  <si>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</si>
  <si>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</si>
  <si>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</si>
  <si>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</si>
  <si>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</si>
  <si>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</si>
  <si>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</si>
  <si>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</si>
  <si>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</si>
  <si>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</si>
  <si>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</si>
  <si>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</si>
  <si>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</si>
  <si>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</si>
  <si>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</si>
  <si>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</si>
  <si>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</si>
  <si>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</si>
  <si>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</si>
  <si>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</si>
  <si>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</si>
  <si>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</si>
  <si>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</si>
  <si>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</si>
  <si>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</si>
  <si>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</si>
  <si>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</si>
  <si>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</si>
  <si>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</si>
  <si>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</si>
  <si>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</si>
  <si>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</si>
  <si>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</si>
  <si>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</si>
  <si>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</si>
  <si>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</si>
  <si>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</si>
  <si>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</si>
  <si>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</si>
  <si>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</si>
  <si>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</si>
  <si>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</si>
  <si>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</si>
  <si>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</si>
  <si>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</si>
  <si>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</si>
  <si>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</si>
  <si>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</si>
  <si>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</si>
  <si>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</si>
  <si>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</si>
  <si>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</si>
  <si>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</si>
  <si>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</si>
  <si>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</si>
  <si>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</si>
  <si>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</si>
  <si>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</si>
  <si>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</si>
  <si>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</si>
  <si>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</si>
  <si>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</si>
  <si>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</si>
  <si>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</si>
  <si>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</si>
  <si>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</si>
  <si>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</si>
  <si>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</si>
  <si>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</si>
  <si>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</si>
  <si>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</si>
  <si>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</si>
  <si>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</si>
  <si>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</si>
  <si>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</si>
  <si>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</si>
  <si>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</si>
  <si>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</si>
  <si>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</si>
  <si>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</si>
  <si>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</si>
  <si>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</si>
  <si>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</si>
  <si>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</si>
  <si>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</si>
  <si>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</si>
  <si>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</si>
  <si>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</si>
  <si>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</si>
  <si>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</si>
  <si>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</si>
  <si>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</si>
  <si>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</si>
  <si>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</si>
  <si>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</si>
  <si>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</si>
  <si>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</si>
  <si>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</si>
  <si>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</si>
  <si>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</si>
  <si>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</si>
  <si>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</si>
  <si>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</si>
  <si>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</si>
  <si>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</si>
  <si>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</si>
  <si>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</si>
  <si>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</si>
  <si>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</si>
  <si>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</si>
  <si>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</si>
  <si>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</si>
  <si>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</si>
  <si>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</si>
  <si>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</si>
  <si>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</si>
  <si>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</si>
  <si>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</si>
  <si>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</si>
  <si>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</si>
  <si>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</si>
  <si>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</si>
  <si>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</si>
  <si>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</si>
  <si>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</si>
  <si>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</si>
  <si>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</si>
  <si>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</si>
  <si>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</si>
  <si>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</si>
  <si>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</si>
  <si>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</si>
  <si>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</si>
  <si>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</si>
  <si>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</si>
  <si>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</si>
  <si>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</si>
  <si>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</si>
  <si>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</si>
  <si>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</si>
  <si>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</si>
  <si>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</si>
  <si>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</si>
  <si>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</si>
  <si>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</si>
  <si>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</si>
  <si>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</si>
  <si>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</si>
  <si>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</si>
  <si>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</si>
  <si>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</si>
  <si>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</si>
  <si>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</si>
  <si>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</si>
  <si>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</si>
  <si>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</si>
  <si>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</si>
  <si>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</si>
  <si>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</si>
  <si>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</si>
  <si>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</si>
  <si>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</si>
  <si>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</si>
  <si>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</si>
  <si>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</si>
  <si>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</si>
  <si>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</si>
  <si>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</si>
  <si>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</si>
  <si>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</si>
  <si>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</si>
  <si>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</si>
  <si>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</si>
  <si>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</si>
  <si>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</si>
  <si>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</si>
  <si>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</si>
  <si>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</si>
  <si>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</si>
  <si>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</si>
  <si>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</si>
  <si>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</si>
  <si>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</si>
  <si>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</si>
  <si>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</si>
  <si>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</si>
  <si>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</si>
  <si>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</si>
  <si>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</si>
  <si>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</si>
  <si>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</si>
  <si>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</si>
  <si>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</si>
  <si>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</si>
  <si>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</si>
  <si>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</si>
  <si>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</si>
  <si>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</si>
  <si>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</si>
  <si>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</si>
  <si>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</si>
  <si>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</si>
  <si>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</si>
  <si>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</si>
  <si>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</si>
  <si>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</si>
  <si>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</si>
  <si>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</si>
  <si>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</si>
  <si>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</si>
  <si>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</si>
  <si>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</si>
  <si>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</si>
  <si>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</si>
  <si>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</si>
  <si>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</si>
  <si>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</si>
  <si>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</si>
  <si>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</si>
  <si>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</si>
  <si>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</si>
  <si>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</si>
  <si>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</si>
  <si>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</si>
  <si>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</si>
  <si>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</si>
  <si>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</si>
  <si>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</si>
  <si>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</si>
  <si>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</si>
  <si>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</si>
  <si>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</si>
  <si>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</si>
  <si>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</si>
  <si>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</si>
  <si>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</si>
  <si>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</si>
  <si>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</si>
  <si>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</si>
  <si>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</si>
  <si>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</si>
  <si>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</si>
  <si>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</si>
  <si>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</si>
  <si>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</si>
  <si>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</si>
  <si>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</si>
  <si>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</si>
  <si>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</si>
  <si>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</si>
  <si>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</si>
  <si>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</si>
  <si>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</si>
  <si>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</si>
  <si>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</si>
  <si>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</si>
  <si>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</si>
  <si>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</si>
  <si>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</si>
  <si>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</si>
  <si>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</si>
  <si>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</si>
  <si>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</si>
  <si>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</si>
  <si>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</si>
  <si>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</si>
  <si>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</si>
  <si>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</si>
  <si>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</si>
  <si>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</si>
  <si>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</si>
  <si>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</si>
  <si>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</si>
  <si>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</si>
  <si>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</si>
  <si>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</si>
  <si>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</si>
  <si>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</si>
  <si>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</si>
  <si>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</si>
  <si>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</si>
  <si>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</si>
  <si>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</si>
  <si>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</si>
  <si>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</si>
  <si>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</si>
  <si>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</si>
  <si>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</si>
  <si>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</si>
  <si>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</si>
  <si>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</si>
  <si>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</si>
  <si>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</si>
  <si>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</si>
  <si>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</si>
  <si>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</si>
  <si>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</si>
  <si>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</si>
  <si>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</si>
  <si>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</si>
  <si>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</si>
  <si>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</si>
  <si>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</si>
  <si>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</si>
  <si>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</si>
  <si>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</si>
  <si>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</si>
  <si>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</si>
  <si>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</si>
  <si>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</si>
  <si>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</si>
  <si>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</si>
  <si>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</si>
  <si>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</si>
  <si>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</si>
  <si>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</si>
  <si>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</si>
  <si>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</si>
  <si>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</si>
  <si>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</si>
  <si>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</si>
  <si>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</si>
  <si>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</si>
  <si>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</si>
  <si>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</si>
  <si>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</si>
  <si>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</si>
  <si>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</si>
  <si>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</si>
  <si>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</si>
  <si>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</si>
  <si>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</si>
  <si>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</si>
  <si>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</si>
  <si>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</si>
  <si>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</si>
  <si>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</si>
  <si>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</si>
  <si>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</si>
  <si>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</si>
  <si>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</si>
  <si>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</si>
  <si>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</si>
  <si>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</si>
  <si>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</si>
  <si>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</si>
  <si>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</si>
  <si>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</si>
  <si>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</si>
  <si>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</si>
  <si>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</si>
  <si>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</si>
  <si>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</si>
  <si>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</si>
  <si>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</si>
  <si>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</si>
  <si>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</si>
  <si>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</si>
  <si>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</si>
  <si>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</si>
  <si>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</si>
  <si>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</si>
  <si>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</si>
  <si>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</si>
  <si>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</si>
  <si>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</si>
  <si>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</si>
  <si>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</si>
  <si>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</si>
  <si>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</si>
  <si>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</si>
  <si>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</si>
  <si>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</si>
  <si>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</si>
  <si>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</si>
  <si>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</si>
  <si>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</si>
  <si>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</si>
  <si>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</si>
  <si>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</si>
  <si>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</si>
  <si>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</si>
  <si>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</si>
  <si>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</si>
  <si>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</si>
  <si>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</si>
  <si>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</si>
  <si>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</si>
  <si>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</si>
  <si>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</si>
  <si>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</si>
  <si>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</si>
  <si>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</si>
  <si>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</si>
  <si>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</si>
  <si>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</si>
  <si>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</si>
  <si>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</si>
  <si>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</si>
  <si>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</si>
  <si>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</si>
  <si>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</si>
  <si>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</si>
  <si>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</si>
  <si>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</si>
  <si>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</si>
  <si>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</si>
  <si>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</si>
  <si>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</si>
  <si>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</si>
  <si>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</si>
  <si>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</si>
  <si>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</si>
  <si>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</si>
  <si>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</si>
  <si>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</si>
  <si>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</si>
  <si>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</si>
  <si>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</si>
  <si>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</si>
  <si>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</si>
  <si>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</si>
  <si>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</si>
  <si>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</si>
  <si>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</si>
  <si>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</si>
  <si>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</si>
  <si>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</si>
  <si>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</si>
  <si>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</si>
  <si>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</si>
  <si>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</si>
  <si>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</si>
  <si>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</si>
  <si>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</si>
  <si>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</si>
  <si>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</si>
  <si>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</si>
  <si>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</si>
  <si>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</si>
  <si>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</si>
  <si>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</si>
  <si>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</si>
  <si>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</si>
  <si>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</si>
  <si>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</si>
  <si>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</si>
  <si>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</si>
  <si>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</si>
  <si>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</si>
  <si>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</si>
  <si>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</si>
  <si>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</si>
  <si>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</si>
  <si>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</si>
  <si>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</si>
  <si>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</si>
  <si>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</si>
  <si>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</si>
  <si>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</si>
  <si>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</si>
  <si>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</si>
  <si>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</si>
  <si>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</si>
  <si>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</si>
  <si>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</si>
  <si>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</si>
  <si>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</si>
  <si>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</si>
  <si>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</si>
  <si>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</si>
  <si>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</si>
  <si>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</si>
  <si>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</si>
  <si>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</si>
  <si>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</si>
  <si>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</si>
  <si>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</si>
  <si>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</si>
  <si>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</si>
  <si>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</si>
  <si>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</si>
  <si>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</si>
  <si>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</si>
  <si>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</si>
  <si>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</si>
  <si>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</si>
  <si>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</si>
  <si>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</si>
  <si>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</si>
  <si>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</si>
  <si>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</si>
  <si>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</si>
  <si>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</si>
  <si>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</si>
  <si>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</si>
  <si>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</si>
  <si>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</si>
  <si>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</si>
  <si>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</si>
  <si>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</si>
  <si>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</si>
  <si>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</si>
  <si>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</si>
  <si>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</si>
  <si>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</si>
  <si>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</si>
  <si>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</si>
  <si>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</si>
  <si>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</si>
  <si>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</si>
  <si>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</si>
  <si>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</si>
  <si>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</si>
  <si>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</si>
  <si>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</si>
  <si>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</si>
  <si>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</si>
  <si>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</si>
  <si>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</si>
  <si>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</si>
  <si>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</si>
  <si>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</si>
  <si>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</si>
  <si>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</si>
  <si>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</si>
  <si>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</si>
  <si>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</si>
  <si>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</si>
  <si>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</si>
  <si>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</si>
  <si>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</si>
  <si>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</si>
  <si>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</si>
  <si>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</si>
  <si>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</si>
  <si>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</si>
  <si>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</si>
  <si>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</si>
  <si>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</si>
  <si>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</si>
  <si>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</si>
  <si>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</si>
  <si>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</si>
  <si>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</si>
  <si>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</si>
  <si>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</si>
  <si>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</si>
  <si>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</si>
  <si>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</si>
  <si>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</si>
  <si>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</si>
  <si>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</si>
  <si>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</si>
  <si>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</si>
  <si>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</si>
  <si>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</si>
  <si>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</si>
  <si>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</si>
  <si>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</si>
  <si>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</si>
  <si>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</si>
  <si>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</si>
  <si>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</si>
  <si>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</si>
  <si>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</si>
  <si>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</si>
  <si>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</si>
  <si>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</si>
  <si>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</si>
  <si>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</si>
  <si>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</si>
  <si>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</si>
  <si>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</si>
  <si>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</si>
  <si>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</si>
  <si>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</si>
  <si>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</si>
  <si>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</si>
  <si>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</si>
  <si>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</si>
  <si>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</si>
  <si>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</si>
  <si>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</si>
  <si>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</si>
  <si>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</si>
  <si>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</si>
  <si>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</si>
  <si>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</si>
  <si>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</si>
  <si>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</si>
  <si>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</si>
  <si>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</si>
  <si>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</si>
  <si>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</si>
  <si>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</si>
  <si>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</si>
  <si>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</si>
  <si>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</si>
  <si>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</si>
  <si>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</si>
  <si>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</si>
  <si>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</si>
  <si>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</si>
  <si>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</si>
  <si>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</si>
  <si>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</si>
  <si>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</si>
  <si>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</si>
  <si>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</si>
  <si>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</si>
  <si>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</si>
  <si>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</si>
  <si>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</si>
  <si>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</si>
  <si>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</si>
  <si>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</si>
  <si>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</si>
  <si>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</si>
  <si>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</si>
  <si>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</si>
  <si>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</si>
  <si>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</si>
  <si>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</si>
  <si>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</si>
  <si>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</si>
  <si>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</si>
  <si>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</si>
  <si>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</si>
  <si>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</si>
  <si>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</si>
  <si>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</si>
  <si>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</si>
  <si>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</si>
  <si>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</si>
  <si>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</si>
  <si>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</si>
  <si>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</si>
  <si>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</si>
  <si>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</si>
  <si>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</si>
  <si>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</si>
  <si>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</si>
  <si>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</si>
  <si>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</si>
  <si>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</si>
  <si>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</si>
  <si>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</si>
  <si>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</si>
  <si>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</si>
  <si>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</si>
  <si>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</si>
  <si>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</si>
  <si>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</si>
  <si>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</si>
  <si>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</si>
  <si>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</si>
  <si>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</si>
  <si>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</si>
  <si>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</si>
  <si>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</si>
  <si>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</si>
  <si>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</si>
  <si>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</si>
  <si>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</si>
  <si>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</si>
  <si>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</si>
  <si>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</si>
  <si>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</si>
  <si>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</si>
  <si>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</si>
  <si>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</si>
  <si>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</si>
  <si>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</si>
  <si>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</si>
  <si>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</si>
  <si>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</si>
  <si>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</si>
  <si>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</si>
  <si>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</si>
  <si>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</si>
  <si>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</si>
  <si>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</si>
  <si>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</si>
  <si>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</si>
  <si>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</si>
  <si>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</si>
  <si>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</si>
  <si>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</si>
  <si>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</si>
  <si>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</si>
  <si>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</si>
  <si>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</si>
  <si>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</si>
  <si>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</si>
  <si>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</si>
  <si>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</si>
  <si>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</si>
  <si>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</si>
  <si>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</si>
  <si>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</si>
  <si>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</si>
  <si>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</si>
  <si>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</si>
  <si>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</si>
  <si>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</si>
  <si>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</si>
  <si>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</si>
  <si>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</si>
  <si>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</si>
  <si>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</si>
  <si>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</si>
  <si>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</si>
  <si>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</si>
  <si>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</si>
  <si>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</si>
  <si>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</si>
  <si>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</si>
  <si>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</si>
  <si>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</si>
  <si>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</si>
  <si>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</si>
  <si>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</si>
  <si>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</si>
  <si>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</si>
  <si>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</si>
  <si>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</si>
  <si>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</si>
  <si>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</si>
  <si>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</si>
  <si>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</si>
  <si>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</si>
  <si>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</si>
  <si>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</si>
  <si>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</si>
  <si>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</si>
  <si>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</si>
  <si>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</si>
  <si>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</si>
  <si>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</si>
  <si>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</si>
  <si>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</si>
  <si>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</si>
  <si>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</si>
  <si>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</si>
  <si>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</si>
  <si>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</si>
  <si>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</si>
  <si>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</si>
  <si>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</si>
  <si>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</si>
  <si>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</si>
  <si>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</si>
  <si>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</si>
  <si>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</si>
  <si>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</si>
  <si>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</si>
  <si>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</si>
  <si>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</si>
  <si>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</si>
  <si>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</si>
  <si>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</si>
  <si>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</si>
  <si>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</si>
  <si>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</si>
  <si>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</si>
  <si>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</si>
  <si>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</si>
  <si>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1780-1800</t>
  </si>
  <si>
    <t>1950-2000</t>
  </si>
  <si>
    <t>3960-3990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</si>
  <si>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</si>
  <si>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</si>
  <si>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</si>
  <si>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</si>
  <si>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</si>
  <si>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</si>
  <si>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</si>
  <si>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</si>
  <si>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</si>
  <si>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</si>
  <si>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</si>
  <si>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</si>
  <si>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ALEXANDER</t>
  </si>
  <si>
    <t>KAHAR NIKLESH KANAIYABHAI</t>
  </si>
  <si>
    <t>1400-1420</t>
  </si>
  <si>
    <t>253-254</t>
  </si>
  <si>
    <t>265-270</t>
  </si>
  <si>
    <t>2250-2260</t>
  </si>
  <si>
    <t>Profit of Rs.20/-</t>
  </si>
  <si>
    <t>Profit of Rs.25.5/-</t>
  </si>
  <si>
    <t>Profit of Rs.54/-</t>
  </si>
  <si>
    <t>555-560</t>
  </si>
  <si>
    <t>395-397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</si>
  <si>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</si>
  <si>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</si>
  <si>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</si>
  <si>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</si>
  <si>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</si>
  <si>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</si>
  <si>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Part Profit of Rs.38/-</t>
  </si>
  <si>
    <t>1200-1206</t>
  </si>
  <si>
    <t>1300-1320</t>
  </si>
  <si>
    <t>A</t>
  </si>
  <si>
    <t>Profit of Rs.11.5/-</t>
  </si>
  <si>
    <t>VMV</t>
  </si>
  <si>
    <t>DEVISANJAYBHANDARI</t>
  </si>
  <si>
    <t>SATIN-RE</t>
  </si>
  <si>
    <t>Satin Creditcare RE</t>
  </si>
  <si>
    <t>TRISHASHNA HOLDINGS &amp; INVESTMENTS PRIVATE LIMITED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</si>
  <si>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</si>
  <si>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</si>
  <si>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</si>
  <si>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</si>
  <si>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</si>
  <si>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</si>
  <si>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</si>
  <si>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</si>
  <si>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</si>
  <si>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</si>
  <si>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</si>
  <si>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374-378</t>
  </si>
  <si>
    <t>420-430</t>
  </si>
  <si>
    <t>197.5-198.5</t>
  </si>
  <si>
    <t>218-220</t>
  </si>
  <si>
    <t>410-415</t>
  </si>
  <si>
    <t>370-360</t>
  </si>
  <si>
    <t>2650-2600</t>
  </si>
  <si>
    <t>ROXY</t>
  </si>
  <si>
    <t>VEENA RANJITH</t>
  </si>
  <si>
    <t>CG Power &amp; Ind. Sol. Ltd.</t>
  </si>
  <si>
    <t>L&amp;T FINANCE LIMITED</t>
  </si>
  <si>
    <t>255-250</t>
  </si>
  <si>
    <t>Profit of Rs.1/-</t>
  </si>
  <si>
    <t>CENTURYTEXT</t>
  </si>
  <si>
    <t>325-330</t>
  </si>
  <si>
    <t>424-427</t>
  </si>
  <si>
    <t>1355-1365</t>
  </si>
  <si>
    <t>1500-1530</t>
  </si>
  <si>
    <t>MARUTI AUG FUT</t>
  </si>
  <si>
    <t>6720-6730</t>
  </si>
  <si>
    <t>6550-6500</t>
  </si>
  <si>
    <t>Loss of Rs.140/-</t>
  </si>
  <si>
    <t>ACML</t>
  </si>
  <si>
    <t>MONOTYPE INDIA LIMITED</t>
  </si>
  <si>
    <t>BLUE DAIMOND PROPERTIES PRIVATE LIMITED</t>
  </si>
  <si>
    <t>CHANDRIMA</t>
  </si>
  <si>
    <t>SAURIN JAYANTILAL SHAH</t>
  </si>
  <si>
    <t>HINDEVER</t>
  </si>
  <si>
    <t>ORIGIN ENGINEERS PRIVATE LIMITED</t>
  </si>
  <si>
    <t>R K S DISTRIBUTORS PRIVATE LIMITED</t>
  </si>
  <si>
    <t>SAWARNBHUMI VANIJYA PVT LTD</t>
  </si>
  <si>
    <t>MOHIT KHULLAR</t>
  </si>
  <si>
    <t>HITECHWIND</t>
  </si>
  <si>
    <t>HEMALBEN SANJAY SHAH</t>
  </si>
  <si>
    <t>KDLL</t>
  </si>
  <si>
    <t>ANJALI RAVI KHARWAD</t>
  </si>
  <si>
    <t>PRIYANKA VIJAYKUMAR SHARMA</t>
  </si>
  <si>
    <t>NIRAJ RAJNIKANT SHAH</t>
  </si>
  <si>
    <t>MANJU GAGGAR</t>
  </si>
  <si>
    <t>INDUSIND BANK LIMITED</t>
  </si>
  <si>
    <t>NIDL</t>
  </si>
  <si>
    <t>MADHUBEN KANAIYALAL PAGRANI</t>
  </si>
  <si>
    <t>BHAVESH DHIRAJLAL TANNA</t>
  </si>
  <si>
    <t>ONTIC</t>
  </si>
  <si>
    <t>HEMLATABEN MAHAVIRBHAI TIWARI</t>
  </si>
  <si>
    <t>KARAN BHARATBHAI KAHAR</t>
  </si>
  <si>
    <t>JYOTIKA DEEPAK SHENOY</t>
  </si>
  <si>
    <t>TOWER RESEARCH CAPITAL MARKETS INDIA PRIVATE LIMITED</t>
  </si>
  <si>
    <t>ADROIT FINANCIAL SERVICES PRIVATE LIMITED</t>
  </si>
  <si>
    <t>YASH MANISH MEHTA</t>
  </si>
  <si>
    <t>SINGULARITY HOLDINGS LIMITED</t>
  </si>
  <si>
    <t>Cords Cable Industries Li</t>
  </si>
  <si>
    <t>YOGESH KUMAR GAWANDE</t>
  </si>
  <si>
    <t>Hind Rectifiers Limited</t>
  </si>
  <si>
    <t>SWAPNIL MEHTA</t>
  </si>
  <si>
    <t>Maan Aluminium Limited</t>
  </si>
  <si>
    <t>VANDANA GUPTA</t>
  </si>
  <si>
    <t>MARSHALL</t>
  </si>
  <si>
    <t>Marshall Machines Ltd</t>
  </si>
  <si>
    <t>MADIVALAMMA RAMESH  VANDAL</t>
  </si>
  <si>
    <t>MGEL</t>
  </si>
  <si>
    <t>Mangalam Global Ent Ltd</t>
  </si>
  <si>
    <t>CHANDRAGUPT PRAKASH  MANGAL</t>
  </si>
  <si>
    <t>LINKAGE SECURITIES PRIVATE LIMITED</t>
  </si>
  <si>
    <t>VADODARIA  ROOPA  RAJENDRAKUMAR</t>
  </si>
  <si>
    <t>Rushil Decor Limited</t>
  </si>
  <si>
    <t>ASPIRE EMERGING FUND</t>
  </si>
  <si>
    <t>SUPREMEENG</t>
  </si>
  <si>
    <t>Supreme Engineering Ltd</t>
  </si>
  <si>
    <t>SANJAY R CHOWDHARI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</si>
</sst>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57" t="s">
        <v>16</v>
      </c>
      <c r="B9" s="559" t="s">
        <v>17</v>
      </c>
      <c r="C9" s="559" t="s">
        <v>18</v>
      </c>
      <c r="D9" s="274" t="s">
        <v>19</v>
      </c>
      <c r="E9" s="274" t="s">
        <v>20</v>
      </c>
      <c r="F9" s="554" t="s">
        <v>21</v>
      </c>
      <c r="G9" s="555"/>
      <c r="H9" s="556"/>
      <c r="I9" s="554" t="s">
        <v>22</v>
      </c>
      <c r="J9" s="555"/>
      <c r="K9" s="556"/>
      <c r="L9" s="274"/>
      <c r="M9" s="281"/>
      <c r="N9" s="281"/>
      <c r="O9" s="281"/>
    </row>
    <row r="10" spans="1:15" ht="59.25" customHeight="1">
      <c r="A10" s="558"/>
      <c r="B10" s="560" t="s">
        <v>17</v>
      </c>
      <c r="C10" s="560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21734</v>
      </c>
      <c r="E11" s="303">
        <v>21684.333333333332</v>
      </c>
      <c r="F11" s="315">
        <v>21443.666666666664</v>
      </c>
      <c r="G11" s="315">
        <v>21153.333333333332</v>
      </c>
      <c r="H11" s="315">
        <v>20912.666666666664</v>
      </c>
      <c r="I11" s="315">
        <v>21974.666666666664</v>
      </c>
      <c r="J11" s="315">
        <v>22215.333333333328</v>
      </c>
      <c r="K11" s="315">
        <v>22505.666666666664</v>
      </c>
      <c r="L11" s="302">
        <v>21925</v>
      </c>
      <c r="M11" s="302">
        <v>21394</v>
      </c>
      <c r="N11" s="319">
        <v>1499275</v>
      </c>
      <c r="O11" s="320">
        <v>-7.0663712014380681E-2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11268.2</v>
      </c>
      <c r="E12" s="316">
        <v>11235.183333333334</v>
      </c>
      <c r="F12" s="317">
        <v>11188.366666666669</v>
      </c>
      <c r="G12" s="317">
        <v>11108.533333333335</v>
      </c>
      <c r="H12" s="317">
        <v>11061.716666666669</v>
      </c>
      <c r="I12" s="317">
        <v>11315.016666666668</v>
      </c>
      <c r="J12" s="317">
        <v>11361.833333333334</v>
      </c>
      <c r="K12" s="317">
        <v>11441.666666666668</v>
      </c>
      <c r="L12" s="304">
        <v>11282</v>
      </c>
      <c r="M12" s="304">
        <v>11155.35</v>
      </c>
      <c r="N12" s="319">
        <v>11373900</v>
      </c>
      <c r="O12" s="320">
        <v>3.8990355017443053E-3</v>
      </c>
    </row>
    <row r="13" spans="1:15" ht="15">
      <c r="A13" s="277">
        <v>3</v>
      </c>
      <c r="B13" s="390" t="s">
        <v>37</v>
      </c>
      <c r="C13" s="277" t="s">
        <v>38</v>
      </c>
      <c r="D13" s="316">
        <v>1390.6</v>
      </c>
      <c r="E13" s="316">
        <v>1388.8666666666668</v>
      </c>
      <c r="F13" s="317">
        <v>1377.7333333333336</v>
      </c>
      <c r="G13" s="317">
        <v>1364.8666666666668</v>
      </c>
      <c r="H13" s="317">
        <v>1353.7333333333336</v>
      </c>
      <c r="I13" s="317">
        <v>1401.7333333333336</v>
      </c>
      <c r="J13" s="317">
        <v>1412.8666666666668</v>
      </c>
      <c r="K13" s="317">
        <v>1425.7333333333336</v>
      </c>
      <c r="L13" s="304">
        <v>1400</v>
      </c>
      <c r="M13" s="304">
        <v>1376</v>
      </c>
      <c r="N13" s="319">
        <v>2573000</v>
      </c>
      <c r="O13" s="320">
        <v>-1.3584319813700757E-3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198.25</v>
      </c>
      <c r="E14" s="316">
        <v>198.79999999999998</v>
      </c>
      <c r="F14" s="317">
        <v>195.79999999999995</v>
      </c>
      <c r="G14" s="317">
        <v>193.34999999999997</v>
      </c>
      <c r="H14" s="317">
        <v>190.34999999999994</v>
      </c>
      <c r="I14" s="317">
        <v>201.24999999999997</v>
      </c>
      <c r="J14" s="317">
        <v>204.25000000000003</v>
      </c>
      <c r="K14" s="317">
        <v>206.7</v>
      </c>
      <c r="L14" s="304">
        <v>201.8</v>
      </c>
      <c r="M14" s="304">
        <v>196.35</v>
      </c>
      <c r="N14" s="319">
        <v>18804000</v>
      </c>
      <c r="O14" s="320">
        <v>1.9960945975265786E-2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357.85</v>
      </c>
      <c r="E15" s="316">
        <v>354.8</v>
      </c>
      <c r="F15" s="317">
        <v>350.85</v>
      </c>
      <c r="G15" s="317">
        <v>343.85</v>
      </c>
      <c r="H15" s="317">
        <v>339.90000000000003</v>
      </c>
      <c r="I15" s="317">
        <v>361.8</v>
      </c>
      <c r="J15" s="317">
        <v>365.74999999999994</v>
      </c>
      <c r="K15" s="317">
        <v>372.75</v>
      </c>
      <c r="L15" s="304">
        <v>358.75</v>
      </c>
      <c r="M15" s="304">
        <v>347.8</v>
      </c>
      <c r="N15" s="319">
        <v>29197500</v>
      </c>
      <c r="O15" s="320">
        <v>-2.0507562163547808E-3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756.85</v>
      </c>
      <c r="E16" s="316">
        <v>753.75</v>
      </c>
      <c r="F16" s="317">
        <v>747.1</v>
      </c>
      <c r="G16" s="317">
        <v>737.35</v>
      </c>
      <c r="H16" s="317">
        <v>730.7</v>
      </c>
      <c r="I16" s="317">
        <v>763.5</v>
      </c>
      <c r="J16" s="317">
        <v>770.15000000000009</v>
      </c>
      <c r="K16" s="317">
        <v>779.9</v>
      </c>
      <c r="L16" s="304">
        <v>760.4</v>
      </c>
      <c r="M16" s="304">
        <v>744</v>
      </c>
      <c r="N16" s="319">
        <v>1225000</v>
      </c>
      <c r="O16" s="320">
        <v>5.7471264367816091E-3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220.25</v>
      </c>
      <c r="E17" s="316">
        <v>220.76666666666665</v>
      </c>
      <c r="F17" s="317">
        <v>218.1333333333333</v>
      </c>
      <c r="G17" s="317">
        <v>216.01666666666665</v>
      </c>
      <c r="H17" s="317">
        <v>213.3833333333333</v>
      </c>
      <c r="I17" s="317">
        <v>222.8833333333333</v>
      </c>
      <c r="J17" s="317">
        <v>225.51666666666662</v>
      </c>
      <c r="K17" s="317">
        <v>227.6333333333333</v>
      </c>
      <c r="L17" s="304">
        <v>223.4</v>
      </c>
      <c r="M17" s="304">
        <v>218.65</v>
      </c>
      <c r="N17" s="319">
        <v>17526000</v>
      </c>
      <c r="O17" s="320">
        <v>-1.0259917920656635E-3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1710.15</v>
      </c>
      <c r="E18" s="316">
        <v>1709.4166666666667</v>
      </c>
      <c r="F18" s="317">
        <v>1689.8833333333334</v>
      </c>
      <c r="G18" s="317">
        <v>1669.6166666666668</v>
      </c>
      <c r="H18" s="317">
        <v>1650.0833333333335</v>
      </c>
      <c r="I18" s="317">
        <v>1729.6833333333334</v>
      </c>
      <c r="J18" s="317">
        <v>1749.2166666666667</v>
      </c>
      <c r="K18" s="317">
        <v>1769.4833333333333</v>
      </c>
      <c r="L18" s="304">
        <v>1728.95</v>
      </c>
      <c r="M18" s="304">
        <v>1689.15</v>
      </c>
      <c r="N18" s="319">
        <v>968000</v>
      </c>
      <c r="O18" s="320">
        <v>-2.0738492665655032E-2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129.80000000000001</v>
      </c>
      <c r="E19" s="316">
        <v>130.48333333333335</v>
      </c>
      <c r="F19" s="317">
        <v>128.2166666666667</v>
      </c>
      <c r="G19" s="317">
        <v>126.63333333333335</v>
      </c>
      <c r="H19" s="317">
        <v>124.3666666666667</v>
      </c>
      <c r="I19" s="317">
        <v>132.06666666666669</v>
      </c>
      <c r="J19" s="317">
        <v>134.33333333333334</v>
      </c>
      <c r="K19" s="317">
        <v>135.91666666666669</v>
      </c>
      <c r="L19" s="304">
        <v>132.75</v>
      </c>
      <c r="M19" s="304">
        <v>128.9</v>
      </c>
      <c r="N19" s="319">
        <v>15515000</v>
      </c>
      <c r="O19" s="320">
        <v>5.8346839546191244E-3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63.25</v>
      </c>
      <c r="E20" s="316">
        <v>62.75</v>
      </c>
      <c r="F20" s="317">
        <v>61.05</v>
      </c>
      <c r="G20" s="317">
        <v>58.849999999999994</v>
      </c>
      <c r="H20" s="317">
        <v>57.149999999999991</v>
      </c>
      <c r="I20" s="317">
        <v>64.95</v>
      </c>
      <c r="J20" s="317">
        <v>66.650000000000006</v>
      </c>
      <c r="K20" s="317">
        <v>68.850000000000009</v>
      </c>
      <c r="L20" s="304">
        <v>64.45</v>
      </c>
      <c r="M20" s="304">
        <v>60.55</v>
      </c>
      <c r="N20" s="319">
        <v>50985000</v>
      </c>
      <c r="O20" s="320">
        <v>-3.0297843204382061E-2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1836.95</v>
      </c>
      <c r="E21" s="316">
        <v>1827.0666666666666</v>
      </c>
      <c r="F21" s="317">
        <v>1812.4333333333332</v>
      </c>
      <c r="G21" s="317">
        <v>1787.9166666666665</v>
      </c>
      <c r="H21" s="317">
        <v>1773.2833333333331</v>
      </c>
      <c r="I21" s="317">
        <v>1851.5833333333333</v>
      </c>
      <c r="J21" s="317">
        <v>1866.2166666666665</v>
      </c>
      <c r="K21" s="317">
        <v>1890.7333333333333</v>
      </c>
      <c r="L21" s="304">
        <v>1841.7</v>
      </c>
      <c r="M21" s="304">
        <v>1802.55</v>
      </c>
      <c r="N21" s="319">
        <v>4880100</v>
      </c>
      <c r="O21" s="320">
        <v>1.4341834507700942E-2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862.2</v>
      </c>
      <c r="E22" s="316">
        <v>867.16666666666663</v>
      </c>
      <c r="F22" s="317">
        <v>851.5333333333333</v>
      </c>
      <c r="G22" s="317">
        <v>840.86666666666667</v>
      </c>
      <c r="H22" s="317">
        <v>825.23333333333335</v>
      </c>
      <c r="I22" s="317">
        <v>877.83333333333326</v>
      </c>
      <c r="J22" s="317">
        <v>893.4666666666667</v>
      </c>
      <c r="K22" s="317">
        <v>904.13333333333321</v>
      </c>
      <c r="L22" s="304">
        <v>882.8</v>
      </c>
      <c r="M22" s="304">
        <v>856.5</v>
      </c>
      <c r="N22" s="319">
        <v>13959400</v>
      </c>
      <c r="O22" s="320">
        <v>-1.594574780058651E-2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438.95</v>
      </c>
      <c r="E23" s="316">
        <v>435.43333333333339</v>
      </c>
      <c r="F23" s="317">
        <v>429.86666666666679</v>
      </c>
      <c r="G23" s="317">
        <v>420.78333333333342</v>
      </c>
      <c r="H23" s="317">
        <v>415.21666666666681</v>
      </c>
      <c r="I23" s="317">
        <v>444.51666666666677</v>
      </c>
      <c r="J23" s="317">
        <v>450.08333333333337</v>
      </c>
      <c r="K23" s="317">
        <v>459.16666666666674</v>
      </c>
      <c r="L23" s="304">
        <v>441</v>
      </c>
      <c r="M23" s="304">
        <v>426.35</v>
      </c>
      <c r="N23" s="319">
        <v>57610800</v>
      </c>
      <c r="O23" s="320">
        <v>-5.1803808616009452E-3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3120.5</v>
      </c>
      <c r="E24" s="316">
        <v>3083.0166666666664</v>
      </c>
      <c r="F24" s="317">
        <v>3032.833333333333</v>
      </c>
      <c r="G24" s="317">
        <v>2945.1666666666665</v>
      </c>
      <c r="H24" s="317">
        <v>2894.9833333333331</v>
      </c>
      <c r="I24" s="317">
        <v>3170.6833333333329</v>
      </c>
      <c r="J24" s="317">
        <v>3220.8666666666663</v>
      </c>
      <c r="K24" s="317">
        <v>3308.5333333333328</v>
      </c>
      <c r="L24" s="304">
        <v>3133.2</v>
      </c>
      <c r="M24" s="304">
        <v>2995.35</v>
      </c>
      <c r="N24" s="319">
        <v>1632000</v>
      </c>
      <c r="O24" s="320">
        <v>4.7664901299951851E-2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6297.2</v>
      </c>
      <c r="E25" s="316">
        <v>6285.3666666666659</v>
      </c>
      <c r="F25" s="317">
        <v>6231.7333333333318</v>
      </c>
      <c r="G25" s="317">
        <v>6166.2666666666655</v>
      </c>
      <c r="H25" s="317">
        <v>6112.6333333333314</v>
      </c>
      <c r="I25" s="317">
        <v>6350.8333333333321</v>
      </c>
      <c r="J25" s="317">
        <v>6404.4666666666653</v>
      </c>
      <c r="K25" s="317">
        <v>6469.9333333333325</v>
      </c>
      <c r="L25" s="304">
        <v>6339</v>
      </c>
      <c r="M25" s="304">
        <v>6219.9</v>
      </c>
      <c r="N25" s="319">
        <v>822750</v>
      </c>
      <c r="O25" s="320">
        <v>-2.7272727272727275E-3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3390.5</v>
      </c>
      <c r="E26" s="316">
        <v>3368.0333333333333</v>
      </c>
      <c r="F26" s="317">
        <v>3330.5166666666664</v>
      </c>
      <c r="G26" s="317">
        <v>3270.5333333333333</v>
      </c>
      <c r="H26" s="317">
        <v>3233.0166666666664</v>
      </c>
      <c r="I26" s="317">
        <v>3428.0166666666664</v>
      </c>
      <c r="J26" s="317">
        <v>3465.5333333333338</v>
      </c>
      <c r="K26" s="317">
        <v>3525.5166666666664</v>
      </c>
      <c r="L26" s="304">
        <v>3405.55</v>
      </c>
      <c r="M26" s="304">
        <v>3308.05</v>
      </c>
      <c r="N26" s="319">
        <v>5807000</v>
      </c>
      <c r="O26" s="320">
        <v>-3.349561020263804E-2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1304.8</v>
      </c>
      <c r="E27" s="316">
        <v>1308</v>
      </c>
      <c r="F27" s="317">
        <v>1291</v>
      </c>
      <c r="G27" s="317">
        <v>1277.2</v>
      </c>
      <c r="H27" s="317">
        <v>1260.2</v>
      </c>
      <c r="I27" s="317">
        <v>1321.8</v>
      </c>
      <c r="J27" s="317">
        <v>1338.8</v>
      </c>
      <c r="K27" s="317">
        <v>1352.6</v>
      </c>
      <c r="L27" s="304">
        <v>1325</v>
      </c>
      <c r="M27" s="304">
        <v>1294.2</v>
      </c>
      <c r="N27" s="319">
        <v>1768800</v>
      </c>
      <c r="O27" s="320">
        <v>-7.1788413098236775E-2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288.7</v>
      </c>
      <c r="E28" s="316">
        <v>288.4666666666667</v>
      </c>
      <c r="F28" s="317">
        <v>283.93333333333339</v>
      </c>
      <c r="G28" s="317">
        <v>279.16666666666669</v>
      </c>
      <c r="H28" s="317">
        <v>274.63333333333338</v>
      </c>
      <c r="I28" s="317">
        <v>293.23333333333341</v>
      </c>
      <c r="J28" s="317">
        <v>297.76666666666671</v>
      </c>
      <c r="K28" s="317">
        <v>302.53333333333342</v>
      </c>
      <c r="L28" s="304">
        <v>293</v>
      </c>
      <c r="M28" s="304">
        <v>283.7</v>
      </c>
      <c r="N28" s="319">
        <v>26404200</v>
      </c>
      <c r="O28" s="320">
        <v>-1.5899637729773246E-2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46.35</v>
      </c>
      <c r="E29" s="316">
        <v>46.199999999999996</v>
      </c>
      <c r="F29" s="317">
        <v>45.79999999999999</v>
      </c>
      <c r="G29" s="317">
        <v>45.249999999999993</v>
      </c>
      <c r="H29" s="317">
        <v>44.849999999999987</v>
      </c>
      <c r="I29" s="317">
        <v>46.749999999999993</v>
      </c>
      <c r="J29" s="317">
        <v>47.15</v>
      </c>
      <c r="K29" s="317">
        <v>47.699999999999996</v>
      </c>
      <c r="L29" s="304">
        <v>46.6</v>
      </c>
      <c r="M29" s="304">
        <v>45.65</v>
      </c>
      <c r="N29" s="319">
        <v>56391400</v>
      </c>
      <c r="O29" s="320">
        <v>2.9167274318214961E-3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1246.1500000000001</v>
      </c>
      <c r="E30" s="316">
        <v>1239.45</v>
      </c>
      <c r="F30" s="317">
        <v>1228.9000000000001</v>
      </c>
      <c r="G30" s="317">
        <v>1211.6500000000001</v>
      </c>
      <c r="H30" s="317">
        <v>1201.1000000000001</v>
      </c>
      <c r="I30" s="317">
        <v>1256.7</v>
      </c>
      <c r="J30" s="317">
        <v>1267.2499999999998</v>
      </c>
      <c r="K30" s="317">
        <v>1284.5</v>
      </c>
      <c r="L30" s="304">
        <v>1250</v>
      </c>
      <c r="M30" s="304">
        <v>1222.2</v>
      </c>
      <c r="N30" s="319">
        <v>2246750</v>
      </c>
      <c r="O30" s="320">
        <v>-4.6451914098972924E-2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111.25</v>
      </c>
      <c r="E31" s="316">
        <v>112.08333333333333</v>
      </c>
      <c r="F31" s="317">
        <v>109.31666666666666</v>
      </c>
      <c r="G31" s="317">
        <v>107.38333333333334</v>
      </c>
      <c r="H31" s="317">
        <v>104.61666666666667</v>
      </c>
      <c r="I31" s="317">
        <v>114.01666666666665</v>
      </c>
      <c r="J31" s="317">
        <v>116.78333333333333</v>
      </c>
      <c r="K31" s="317">
        <v>118.71666666666664</v>
      </c>
      <c r="L31" s="304">
        <v>114.85</v>
      </c>
      <c r="M31" s="304">
        <v>110.15</v>
      </c>
      <c r="N31" s="319">
        <v>26387200</v>
      </c>
      <c r="O31" s="320">
        <v>5.4998480704952904E-2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542.35</v>
      </c>
      <c r="E32" s="316">
        <v>542.16666666666663</v>
      </c>
      <c r="F32" s="317">
        <v>527.73333333333323</v>
      </c>
      <c r="G32" s="317">
        <v>513.11666666666656</v>
      </c>
      <c r="H32" s="317">
        <v>498.68333333333317</v>
      </c>
      <c r="I32" s="317">
        <v>556.7833333333333</v>
      </c>
      <c r="J32" s="317">
        <v>571.2166666666667</v>
      </c>
      <c r="K32" s="317">
        <v>585.83333333333337</v>
      </c>
      <c r="L32" s="304">
        <v>556.6</v>
      </c>
      <c r="M32" s="304">
        <v>527.54999999999995</v>
      </c>
      <c r="N32" s="319">
        <v>3936900</v>
      </c>
      <c r="O32" s="320">
        <v>3.2304586097490623E-2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499.15</v>
      </c>
      <c r="E33" s="316">
        <v>497.38333333333338</v>
      </c>
      <c r="F33" s="317">
        <v>490.76666666666677</v>
      </c>
      <c r="G33" s="317">
        <v>482.38333333333338</v>
      </c>
      <c r="H33" s="317">
        <v>475.76666666666677</v>
      </c>
      <c r="I33" s="317">
        <v>505.76666666666677</v>
      </c>
      <c r="J33" s="317">
        <v>512.38333333333344</v>
      </c>
      <c r="K33" s="317">
        <v>520.76666666666677</v>
      </c>
      <c r="L33" s="304">
        <v>504</v>
      </c>
      <c r="M33" s="304">
        <v>489</v>
      </c>
      <c r="N33" s="319">
        <v>6318000</v>
      </c>
      <c r="O33" s="320">
        <v>-5.6451612903225805E-2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523.20000000000005</v>
      </c>
      <c r="E34" s="316">
        <v>524.7166666666667</v>
      </c>
      <c r="F34" s="317">
        <v>516.88333333333344</v>
      </c>
      <c r="G34" s="317">
        <v>510.56666666666672</v>
      </c>
      <c r="H34" s="317">
        <v>502.73333333333346</v>
      </c>
      <c r="I34" s="317">
        <v>531.03333333333342</v>
      </c>
      <c r="J34" s="317">
        <v>538.86666666666667</v>
      </c>
      <c r="K34" s="317">
        <v>545.18333333333339</v>
      </c>
      <c r="L34" s="304">
        <v>532.54999999999995</v>
      </c>
      <c r="M34" s="304">
        <v>518.4</v>
      </c>
      <c r="N34" s="319">
        <v>97773522</v>
      </c>
      <c r="O34" s="320">
        <v>2.0498058383725197E-2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37.200000000000003</v>
      </c>
      <c r="E35" s="316">
        <v>37.183333333333337</v>
      </c>
      <c r="F35" s="317">
        <v>36.766666666666673</v>
      </c>
      <c r="G35" s="317">
        <v>36.333333333333336</v>
      </c>
      <c r="H35" s="317">
        <v>35.916666666666671</v>
      </c>
      <c r="I35" s="317">
        <v>37.616666666666674</v>
      </c>
      <c r="J35" s="317">
        <v>38.033333333333331</v>
      </c>
      <c r="K35" s="317">
        <v>38.466666666666676</v>
      </c>
      <c r="L35" s="304">
        <v>37.6</v>
      </c>
      <c r="M35" s="304">
        <v>36.75</v>
      </c>
      <c r="N35" s="319">
        <v>60711000</v>
      </c>
      <c r="O35" s="320">
        <v>-2.6926960619320095E-2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393</v>
      </c>
      <c r="E36" s="316">
        <v>394.76666666666665</v>
      </c>
      <c r="F36" s="317">
        <v>388.88333333333333</v>
      </c>
      <c r="G36" s="317">
        <v>384.76666666666665</v>
      </c>
      <c r="H36" s="317">
        <v>378.88333333333333</v>
      </c>
      <c r="I36" s="317">
        <v>398.88333333333333</v>
      </c>
      <c r="J36" s="317">
        <v>404.76666666666665</v>
      </c>
      <c r="K36" s="317">
        <v>408.88333333333333</v>
      </c>
      <c r="L36" s="304">
        <v>400.65</v>
      </c>
      <c r="M36" s="304">
        <v>390.65</v>
      </c>
      <c r="N36" s="319">
        <v>17436300</v>
      </c>
      <c r="O36" s="320">
        <v>1.7857142857142856E-2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13953.95</v>
      </c>
      <c r="E37" s="316">
        <v>13830.766666666668</v>
      </c>
      <c r="F37" s="317">
        <v>13599.933333333336</v>
      </c>
      <c r="G37" s="317">
        <v>13245.916666666668</v>
      </c>
      <c r="H37" s="317">
        <v>13015.083333333336</v>
      </c>
      <c r="I37" s="317">
        <v>14184.783333333336</v>
      </c>
      <c r="J37" s="317">
        <v>14415.616666666669</v>
      </c>
      <c r="K37" s="317">
        <v>14769.633333333337</v>
      </c>
      <c r="L37" s="304">
        <v>14061.6</v>
      </c>
      <c r="M37" s="304">
        <v>13476.75</v>
      </c>
      <c r="N37" s="319">
        <v>104200</v>
      </c>
      <c r="O37" s="320">
        <v>-2.9795158286778398E-2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409.5</v>
      </c>
      <c r="E38" s="316">
        <v>410.33333333333331</v>
      </c>
      <c r="F38" s="317">
        <v>402.31666666666661</v>
      </c>
      <c r="G38" s="317">
        <v>395.13333333333327</v>
      </c>
      <c r="H38" s="317">
        <v>387.11666666666656</v>
      </c>
      <c r="I38" s="317">
        <v>417.51666666666665</v>
      </c>
      <c r="J38" s="317">
        <v>425.53333333333342</v>
      </c>
      <c r="K38" s="317">
        <v>432.7166666666667</v>
      </c>
      <c r="L38" s="304">
        <v>418.35</v>
      </c>
      <c r="M38" s="304">
        <v>403.15</v>
      </c>
      <c r="N38" s="319">
        <v>18936000</v>
      </c>
      <c r="O38" s="320">
        <v>7.084051311506797E-3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3800.05</v>
      </c>
      <c r="E39" s="316">
        <v>3810.25</v>
      </c>
      <c r="F39" s="317">
        <v>3763.6</v>
      </c>
      <c r="G39" s="317">
        <v>3727.15</v>
      </c>
      <c r="H39" s="317">
        <v>3680.5</v>
      </c>
      <c r="I39" s="317">
        <v>3846.7</v>
      </c>
      <c r="J39" s="317">
        <v>3893.3499999999995</v>
      </c>
      <c r="K39" s="317">
        <v>3929.7999999999997</v>
      </c>
      <c r="L39" s="304">
        <v>3856.9</v>
      </c>
      <c r="M39" s="304">
        <v>3773.8</v>
      </c>
      <c r="N39" s="319">
        <v>1331000</v>
      </c>
      <c r="O39" s="320">
        <v>2.8911564625850341E-2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398.05</v>
      </c>
      <c r="E40" s="316">
        <v>397.48333333333335</v>
      </c>
      <c r="F40" s="317">
        <v>392.31666666666672</v>
      </c>
      <c r="G40" s="317">
        <v>386.58333333333337</v>
      </c>
      <c r="H40" s="317">
        <v>381.41666666666674</v>
      </c>
      <c r="I40" s="317">
        <v>403.2166666666667</v>
      </c>
      <c r="J40" s="317">
        <v>408.38333333333333</v>
      </c>
      <c r="K40" s="317">
        <v>414.11666666666667</v>
      </c>
      <c r="L40" s="304">
        <v>402.65</v>
      </c>
      <c r="M40" s="304">
        <v>391.75</v>
      </c>
      <c r="N40" s="319">
        <v>9809800</v>
      </c>
      <c r="O40" s="320">
        <v>-7.1253618347806727E-3</v>
      </c>
    </row>
    <row r="41" spans="1:15" ht="15">
      <c r="A41" s="277">
        <v>31</v>
      </c>
      <c r="B41" s="390" t="s">
        <v>54</v>
      </c>
      <c r="C41" s="277" t="s">
        <v>77</v>
      </c>
      <c r="D41" s="316">
        <v>99.9</v>
      </c>
      <c r="E41" s="316">
        <v>99.533333333333346</v>
      </c>
      <c r="F41" s="317">
        <v>98.266666666666694</v>
      </c>
      <c r="G41" s="317">
        <v>96.633333333333354</v>
      </c>
      <c r="H41" s="317">
        <v>95.366666666666703</v>
      </c>
      <c r="I41" s="317">
        <v>101.16666666666669</v>
      </c>
      <c r="J41" s="317">
        <v>102.43333333333334</v>
      </c>
      <c r="K41" s="317">
        <v>104.06666666666668</v>
      </c>
      <c r="L41" s="304">
        <v>100.8</v>
      </c>
      <c r="M41" s="304">
        <v>97.9</v>
      </c>
      <c r="N41" s="319">
        <v>12400000</v>
      </c>
      <c r="O41" s="320">
        <v>0.10075454948956947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312.89999999999998</v>
      </c>
      <c r="E42" s="316">
        <v>313.59999999999997</v>
      </c>
      <c r="F42" s="317">
        <v>307.29999999999995</v>
      </c>
      <c r="G42" s="317">
        <v>301.7</v>
      </c>
      <c r="H42" s="317">
        <v>295.39999999999998</v>
      </c>
      <c r="I42" s="317">
        <v>319.19999999999993</v>
      </c>
      <c r="J42" s="317">
        <v>325.5</v>
      </c>
      <c r="K42" s="317">
        <v>331.09999999999991</v>
      </c>
      <c r="L42" s="304">
        <v>319.89999999999998</v>
      </c>
      <c r="M42" s="304">
        <v>308</v>
      </c>
      <c r="N42" s="319">
        <v>2385600</v>
      </c>
      <c r="O42" s="320">
        <v>3.1476997578692496E-2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212.95</v>
      </c>
      <c r="E43" s="316">
        <v>215.26666666666665</v>
      </c>
      <c r="F43" s="317">
        <v>208.48333333333329</v>
      </c>
      <c r="G43" s="317">
        <v>204.01666666666665</v>
      </c>
      <c r="H43" s="317">
        <v>197.23333333333329</v>
      </c>
      <c r="I43" s="317">
        <v>219.73333333333329</v>
      </c>
      <c r="J43" s="317">
        <v>226.51666666666665</v>
      </c>
      <c r="K43" s="317">
        <v>230.98333333333329</v>
      </c>
      <c r="L43" s="304">
        <v>222.05</v>
      </c>
      <c r="M43" s="304">
        <v>210.8</v>
      </c>
      <c r="N43" s="319">
        <v>5327500</v>
      </c>
      <c r="O43" s="320">
        <v>1.2351543942992874E-2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773.85</v>
      </c>
      <c r="E44" s="316">
        <v>774.85</v>
      </c>
      <c r="F44" s="317">
        <v>765.75</v>
      </c>
      <c r="G44" s="317">
        <v>757.65</v>
      </c>
      <c r="H44" s="317">
        <v>748.55</v>
      </c>
      <c r="I44" s="317">
        <v>782.95</v>
      </c>
      <c r="J44" s="317">
        <v>792.05000000000018</v>
      </c>
      <c r="K44" s="317">
        <v>800.15000000000009</v>
      </c>
      <c r="L44" s="304">
        <v>783.95</v>
      </c>
      <c r="M44" s="304">
        <v>766.75</v>
      </c>
      <c r="N44" s="319">
        <v>13787800</v>
      </c>
      <c r="O44" s="320">
        <v>-3.2034315962398467E-2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136.55000000000001</v>
      </c>
      <c r="E45" s="316">
        <v>135.58333333333334</v>
      </c>
      <c r="F45" s="317">
        <v>133.51666666666668</v>
      </c>
      <c r="G45" s="317">
        <v>130.48333333333335</v>
      </c>
      <c r="H45" s="317">
        <v>128.41666666666669</v>
      </c>
      <c r="I45" s="317">
        <v>138.61666666666667</v>
      </c>
      <c r="J45" s="317">
        <v>140.68333333333334</v>
      </c>
      <c r="K45" s="317">
        <v>143.71666666666667</v>
      </c>
      <c r="L45" s="304">
        <v>137.65</v>
      </c>
      <c r="M45" s="304">
        <v>132.55000000000001</v>
      </c>
      <c r="N45" s="319">
        <v>33792100</v>
      </c>
      <c r="O45" s="320">
        <v>2.7103013945119207E-2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1425.45</v>
      </c>
      <c r="E46" s="316">
        <v>1419.8333333333333</v>
      </c>
      <c r="F46" s="317">
        <v>1410.6666666666665</v>
      </c>
      <c r="G46" s="317">
        <v>1395.8833333333332</v>
      </c>
      <c r="H46" s="317">
        <v>1386.7166666666665</v>
      </c>
      <c r="I46" s="317">
        <v>1434.6166666666666</v>
      </c>
      <c r="J46" s="317">
        <v>1443.7833333333331</v>
      </c>
      <c r="K46" s="317">
        <v>1458.5666666666666</v>
      </c>
      <c r="L46" s="304">
        <v>1429</v>
      </c>
      <c r="M46" s="304">
        <v>1405.05</v>
      </c>
      <c r="N46" s="319">
        <v>2785300</v>
      </c>
      <c r="O46" s="320">
        <v>-2.0192070918492983E-2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387.45</v>
      </c>
      <c r="E47" s="316">
        <v>385.18333333333339</v>
      </c>
      <c r="F47" s="317">
        <v>379.36666666666679</v>
      </c>
      <c r="G47" s="317">
        <v>371.28333333333342</v>
      </c>
      <c r="H47" s="317">
        <v>365.46666666666681</v>
      </c>
      <c r="I47" s="317">
        <v>393.26666666666677</v>
      </c>
      <c r="J47" s="317">
        <v>399.08333333333337</v>
      </c>
      <c r="K47" s="317">
        <v>407.16666666666674</v>
      </c>
      <c r="L47" s="304">
        <v>391</v>
      </c>
      <c r="M47" s="304">
        <v>377.1</v>
      </c>
      <c r="N47" s="319">
        <v>6911586</v>
      </c>
      <c r="O47" s="320">
        <v>1.7721518987341773E-2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455.8</v>
      </c>
      <c r="E48" s="316">
        <v>450.33333333333331</v>
      </c>
      <c r="F48" s="317">
        <v>442.81666666666661</v>
      </c>
      <c r="G48" s="317">
        <v>429.83333333333331</v>
      </c>
      <c r="H48" s="317">
        <v>422.31666666666661</v>
      </c>
      <c r="I48" s="317">
        <v>463.31666666666661</v>
      </c>
      <c r="J48" s="317">
        <v>470.83333333333337</v>
      </c>
      <c r="K48" s="317">
        <v>483.81666666666661</v>
      </c>
      <c r="L48" s="304">
        <v>457.85</v>
      </c>
      <c r="M48" s="304">
        <v>437.35</v>
      </c>
      <c r="N48" s="319">
        <v>2107200</v>
      </c>
      <c r="O48" s="320">
        <v>-4.5652173913043478E-2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497.15</v>
      </c>
      <c r="E49" s="316">
        <v>497.81666666666666</v>
      </c>
      <c r="F49" s="317">
        <v>491.63333333333333</v>
      </c>
      <c r="G49" s="317">
        <v>486.11666666666667</v>
      </c>
      <c r="H49" s="317">
        <v>479.93333333333334</v>
      </c>
      <c r="I49" s="317">
        <v>503.33333333333331</v>
      </c>
      <c r="J49" s="317">
        <v>509.51666666666659</v>
      </c>
      <c r="K49" s="317">
        <v>515.0333333333333</v>
      </c>
      <c r="L49" s="304">
        <v>504</v>
      </c>
      <c r="M49" s="304">
        <v>492.3</v>
      </c>
      <c r="N49" s="319">
        <v>10787500</v>
      </c>
      <c r="O49" s="320">
        <v>-8.1046659719810122E-4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3139.65</v>
      </c>
      <c r="E50" s="316">
        <v>3123.85</v>
      </c>
      <c r="F50" s="317">
        <v>3097.85</v>
      </c>
      <c r="G50" s="317">
        <v>3056.05</v>
      </c>
      <c r="H50" s="317">
        <v>3030.05</v>
      </c>
      <c r="I50" s="317">
        <v>3165.6499999999996</v>
      </c>
      <c r="J50" s="317">
        <v>3191.6499999999996</v>
      </c>
      <c r="K50" s="317">
        <v>3233.4499999999994</v>
      </c>
      <c r="L50" s="304">
        <v>3149.85</v>
      </c>
      <c r="M50" s="304">
        <v>3082.05</v>
      </c>
      <c r="N50" s="319">
        <v>3629200</v>
      </c>
      <c r="O50" s="320">
        <v>-9.9097115172869406E-4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147.65</v>
      </c>
      <c r="E51" s="316">
        <v>145.76666666666668</v>
      </c>
      <c r="F51" s="317">
        <v>143.58333333333337</v>
      </c>
      <c r="G51" s="317">
        <v>139.51666666666668</v>
      </c>
      <c r="H51" s="317">
        <v>137.33333333333337</v>
      </c>
      <c r="I51" s="317">
        <v>149.83333333333337</v>
      </c>
      <c r="J51" s="317">
        <v>152.01666666666671</v>
      </c>
      <c r="K51" s="317">
        <v>156.08333333333337</v>
      </c>
      <c r="L51" s="304">
        <v>147.94999999999999</v>
      </c>
      <c r="M51" s="304">
        <v>141.69999999999999</v>
      </c>
      <c r="N51" s="319">
        <v>26650800</v>
      </c>
      <c r="O51" s="320">
        <v>-9.8087297694948502E-3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4536.55</v>
      </c>
      <c r="E52" s="316">
        <v>4544.083333333333</v>
      </c>
      <c r="F52" s="317">
        <v>4508.1666666666661</v>
      </c>
      <c r="G52" s="317">
        <v>4479.7833333333328</v>
      </c>
      <c r="H52" s="317">
        <v>4443.8666666666659</v>
      </c>
      <c r="I52" s="317">
        <v>4572.4666666666662</v>
      </c>
      <c r="J52" s="317">
        <v>4608.3833333333323</v>
      </c>
      <c r="K52" s="317">
        <v>4636.7666666666664</v>
      </c>
      <c r="L52" s="304">
        <v>4580</v>
      </c>
      <c r="M52" s="304">
        <v>4515.7</v>
      </c>
      <c r="N52" s="319">
        <v>3297000</v>
      </c>
      <c r="O52" s="320">
        <v>-1.5747443839092469E-2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21188.9</v>
      </c>
      <c r="E53" s="316">
        <v>20914.366666666669</v>
      </c>
      <c r="F53" s="317">
        <v>20424.483333333337</v>
      </c>
      <c r="G53" s="317">
        <v>19660.066666666669</v>
      </c>
      <c r="H53" s="317">
        <v>19170.183333333338</v>
      </c>
      <c r="I53" s="317">
        <v>21678.783333333336</v>
      </c>
      <c r="J53" s="317">
        <v>22168.666666666668</v>
      </c>
      <c r="K53" s="317">
        <v>22933.083333333336</v>
      </c>
      <c r="L53" s="304">
        <v>21404.25</v>
      </c>
      <c r="M53" s="304">
        <v>20149.95</v>
      </c>
      <c r="N53" s="319">
        <v>288680</v>
      </c>
      <c r="O53" s="320">
        <v>-9.690134676448045E-2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51.75</v>
      </c>
      <c r="E54" s="316">
        <v>51.866666666666667</v>
      </c>
      <c r="F54" s="317">
        <v>51.133333333333333</v>
      </c>
      <c r="G54" s="317">
        <v>50.516666666666666</v>
      </c>
      <c r="H54" s="317">
        <v>49.783333333333331</v>
      </c>
      <c r="I54" s="317">
        <v>52.483333333333334</v>
      </c>
      <c r="J54" s="317">
        <v>53.216666666666669</v>
      </c>
      <c r="K54" s="317">
        <v>53.833333333333336</v>
      </c>
      <c r="L54" s="304">
        <v>52.6</v>
      </c>
      <c r="M54" s="304">
        <v>51.25</v>
      </c>
      <c r="N54" s="319">
        <v>12023200</v>
      </c>
      <c r="O54" s="320">
        <v>3.8071065989847717E-3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1158</v>
      </c>
      <c r="E55" s="316">
        <v>1141.3166666666666</v>
      </c>
      <c r="F55" s="317">
        <v>1119.2333333333331</v>
      </c>
      <c r="G55" s="317">
        <v>1080.4666666666665</v>
      </c>
      <c r="H55" s="317">
        <v>1058.383333333333</v>
      </c>
      <c r="I55" s="317">
        <v>1180.0833333333333</v>
      </c>
      <c r="J55" s="317">
        <v>1202.1666666666667</v>
      </c>
      <c r="K55" s="317">
        <v>1240.9333333333334</v>
      </c>
      <c r="L55" s="304">
        <v>1163.4000000000001</v>
      </c>
      <c r="M55" s="304">
        <v>1102.55</v>
      </c>
      <c r="N55" s="319">
        <v>2687300</v>
      </c>
      <c r="O55" s="320">
        <v>0.18076365393910102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164.7</v>
      </c>
      <c r="E56" s="316">
        <v>164.71666666666667</v>
      </c>
      <c r="F56" s="317">
        <v>162.43333333333334</v>
      </c>
      <c r="G56" s="317">
        <v>160.16666666666666</v>
      </c>
      <c r="H56" s="317">
        <v>157.88333333333333</v>
      </c>
      <c r="I56" s="317">
        <v>166.98333333333335</v>
      </c>
      <c r="J56" s="317">
        <v>169.26666666666671</v>
      </c>
      <c r="K56" s="317">
        <v>171.53333333333336</v>
      </c>
      <c r="L56" s="304">
        <v>167</v>
      </c>
      <c r="M56" s="304">
        <v>162.44999999999999</v>
      </c>
      <c r="N56" s="319">
        <v>12056400</v>
      </c>
      <c r="O56" s="320">
        <v>-1.4907573047107932E-3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53.05</v>
      </c>
      <c r="E57" s="316">
        <v>53</v>
      </c>
      <c r="F57" s="317">
        <v>52.2</v>
      </c>
      <c r="G57" s="317">
        <v>51.35</v>
      </c>
      <c r="H57" s="317">
        <v>50.550000000000004</v>
      </c>
      <c r="I57" s="317">
        <v>53.85</v>
      </c>
      <c r="J57" s="317">
        <v>54.65</v>
      </c>
      <c r="K57" s="317">
        <v>55.5</v>
      </c>
      <c r="L57" s="304">
        <v>53.8</v>
      </c>
      <c r="M57" s="304">
        <v>52.15</v>
      </c>
      <c r="N57" s="319">
        <v>82484000</v>
      </c>
      <c r="O57" s="320">
        <v>-2.2463987105872871E-2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98.05</v>
      </c>
      <c r="E58" s="316">
        <v>97.366666666666674</v>
      </c>
      <c r="F58" s="317">
        <v>96.233333333333348</v>
      </c>
      <c r="G58" s="317">
        <v>94.416666666666671</v>
      </c>
      <c r="H58" s="317">
        <v>93.283333333333346</v>
      </c>
      <c r="I58" s="317">
        <v>99.183333333333351</v>
      </c>
      <c r="J58" s="317">
        <v>100.31666666666668</v>
      </c>
      <c r="K58" s="317">
        <v>102.13333333333335</v>
      </c>
      <c r="L58" s="304">
        <v>98.5</v>
      </c>
      <c r="M58" s="304">
        <v>95.55</v>
      </c>
      <c r="N58" s="319">
        <v>26925400</v>
      </c>
      <c r="O58" s="320">
        <v>-5.2789699570815453E-2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479.65</v>
      </c>
      <c r="E59" s="316">
        <v>484</v>
      </c>
      <c r="F59" s="317">
        <v>464.65</v>
      </c>
      <c r="G59" s="317">
        <v>449.65</v>
      </c>
      <c r="H59" s="317">
        <v>430.29999999999995</v>
      </c>
      <c r="I59" s="317">
        <v>499</v>
      </c>
      <c r="J59" s="317">
        <v>518.35</v>
      </c>
      <c r="K59" s="317">
        <v>533.35</v>
      </c>
      <c r="L59" s="304">
        <v>503.35</v>
      </c>
      <c r="M59" s="304">
        <v>469</v>
      </c>
      <c r="N59" s="319">
        <v>6003000</v>
      </c>
      <c r="O59" s="320">
        <v>-7.8064288237371951E-2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</v>
      </c>
      <c r="E60" s="316">
        <v>21.05</v>
      </c>
      <c r="F60" s="317">
        <v>20.8</v>
      </c>
      <c r="G60" s="317">
        <v>20.6</v>
      </c>
      <c r="H60" s="317">
        <v>20.350000000000001</v>
      </c>
      <c r="I60" s="317">
        <v>21.25</v>
      </c>
      <c r="J60" s="317">
        <v>21.5</v>
      </c>
      <c r="K60" s="317">
        <v>21.7</v>
      </c>
      <c r="L60" s="304">
        <v>21.3</v>
      </c>
      <c r="M60" s="304">
        <v>20.85</v>
      </c>
      <c r="N60" s="319">
        <v>86670000</v>
      </c>
      <c r="O60" s="320">
        <v>1.1554621848739496E-2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682.9</v>
      </c>
      <c r="E61" s="316">
        <v>680.98333333333335</v>
      </c>
      <c r="F61" s="317">
        <v>672.4666666666667</v>
      </c>
      <c r="G61" s="317">
        <v>662.0333333333333</v>
      </c>
      <c r="H61" s="317">
        <v>653.51666666666665</v>
      </c>
      <c r="I61" s="317">
        <v>691.41666666666674</v>
      </c>
      <c r="J61" s="317">
        <v>699.93333333333339</v>
      </c>
      <c r="K61" s="317">
        <v>710.36666666666679</v>
      </c>
      <c r="L61" s="304">
        <v>689.5</v>
      </c>
      <c r="M61" s="304">
        <v>670.55</v>
      </c>
      <c r="N61" s="319">
        <v>4197000</v>
      </c>
      <c r="O61" s="320">
        <v>2.3883448770002386E-3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876.15</v>
      </c>
      <c r="E62" s="316">
        <v>880.66666666666663</v>
      </c>
      <c r="F62" s="317">
        <v>866.13333333333321</v>
      </c>
      <c r="G62" s="317">
        <v>856.11666666666656</v>
      </c>
      <c r="H62" s="317">
        <v>841.58333333333314</v>
      </c>
      <c r="I62" s="317">
        <v>890.68333333333328</v>
      </c>
      <c r="J62" s="317">
        <v>905.21666666666681</v>
      </c>
      <c r="K62" s="317">
        <v>915.23333333333335</v>
      </c>
      <c r="L62" s="304">
        <v>895.2</v>
      </c>
      <c r="M62" s="304">
        <v>870.65</v>
      </c>
      <c r="N62" s="319">
        <v>430300</v>
      </c>
      <c r="O62" s="320">
        <v>0.11260504201680673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624.04999999999995</v>
      </c>
      <c r="E63" s="316">
        <v>621.43333333333328</v>
      </c>
      <c r="F63" s="317">
        <v>611.71666666666658</v>
      </c>
      <c r="G63" s="317">
        <v>599.38333333333333</v>
      </c>
      <c r="H63" s="317">
        <v>589.66666666666663</v>
      </c>
      <c r="I63" s="317">
        <v>633.76666666666654</v>
      </c>
      <c r="J63" s="317">
        <v>643.48333333333323</v>
      </c>
      <c r="K63" s="317">
        <v>655.81666666666649</v>
      </c>
      <c r="L63" s="304">
        <v>631.15</v>
      </c>
      <c r="M63" s="304">
        <v>609.1</v>
      </c>
      <c r="N63" s="319">
        <v>18700750</v>
      </c>
      <c r="O63" s="320">
        <v>1.0264305876315114E-2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619.45000000000005</v>
      </c>
      <c r="E64" s="316">
        <v>616.11666666666667</v>
      </c>
      <c r="F64" s="317">
        <v>611.48333333333335</v>
      </c>
      <c r="G64" s="317">
        <v>603.51666666666665</v>
      </c>
      <c r="H64" s="317">
        <v>598.88333333333333</v>
      </c>
      <c r="I64" s="317">
        <v>624.08333333333337</v>
      </c>
      <c r="J64" s="317">
        <v>628.71666666666681</v>
      </c>
      <c r="K64" s="317">
        <v>636.68333333333339</v>
      </c>
      <c r="L64" s="304">
        <v>620.75</v>
      </c>
      <c r="M64" s="304">
        <v>608.15</v>
      </c>
      <c r="N64" s="319">
        <v>5060000</v>
      </c>
      <c r="O64" s="320">
        <v>5.1648788239968216E-3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721.8</v>
      </c>
      <c r="E65" s="316">
        <v>718.80000000000007</v>
      </c>
      <c r="F65" s="317">
        <v>714.40000000000009</v>
      </c>
      <c r="G65" s="317">
        <v>707</v>
      </c>
      <c r="H65" s="317">
        <v>702.6</v>
      </c>
      <c r="I65" s="317">
        <v>726.20000000000016</v>
      </c>
      <c r="J65" s="317">
        <v>730.6</v>
      </c>
      <c r="K65" s="317">
        <v>738.00000000000023</v>
      </c>
      <c r="L65" s="304">
        <v>723.2</v>
      </c>
      <c r="M65" s="304">
        <v>711.4</v>
      </c>
      <c r="N65" s="319">
        <v>14751800</v>
      </c>
      <c r="O65" s="320">
        <v>-1.3758891800823661E-2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1807.4</v>
      </c>
      <c r="E66" s="316">
        <v>1803.3499999999997</v>
      </c>
      <c r="F66" s="317">
        <v>1794.1499999999994</v>
      </c>
      <c r="G66" s="317">
        <v>1780.8999999999996</v>
      </c>
      <c r="H66" s="317">
        <v>1771.6999999999994</v>
      </c>
      <c r="I66" s="317">
        <v>1816.5999999999995</v>
      </c>
      <c r="J66" s="317">
        <v>1825.7999999999997</v>
      </c>
      <c r="K66" s="317">
        <v>1839.0499999999995</v>
      </c>
      <c r="L66" s="304">
        <v>1812.55</v>
      </c>
      <c r="M66" s="304">
        <v>1790.1</v>
      </c>
      <c r="N66" s="319">
        <v>28163700</v>
      </c>
      <c r="O66" s="320">
        <v>-1.8423061239426605E-2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1036.1500000000001</v>
      </c>
      <c r="E67" s="316">
        <v>1034.95</v>
      </c>
      <c r="F67" s="317">
        <v>1022.3000000000002</v>
      </c>
      <c r="G67" s="317">
        <v>1008.4500000000002</v>
      </c>
      <c r="H67" s="317">
        <v>995.8000000000003</v>
      </c>
      <c r="I67" s="317">
        <v>1048.8000000000002</v>
      </c>
      <c r="J67" s="317">
        <v>1061.4500000000003</v>
      </c>
      <c r="K67" s="317">
        <v>1075.3</v>
      </c>
      <c r="L67" s="304">
        <v>1047.5999999999999</v>
      </c>
      <c r="M67" s="304">
        <v>1021.1</v>
      </c>
      <c r="N67" s="319">
        <v>34942600</v>
      </c>
      <c r="O67" s="320">
        <v>-1.7855210475056813E-2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591.5</v>
      </c>
      <c r="E68" s="316">
        <v>591.43333333333328</v>
      </c>
      <c r="F68" s="317">
        <v>587.06666666666661</v>
      </c>
      <c r="G68" s="317">
        <v>582.63333333333333</v>
      </c>
      <c r="H68" s="317">
        <v>578.26666666666665</v>
      </c>
      <c r="I68" s="317">
        <v>595.86666666666656</v>
      </c>
      <c r="J68" s="317">
        <v>600.23333333333312</v>
      </c>
      <c r="K68" s="317">
        <v>604.66666666666652</v>
      </c>
      <c r="L68" s="304">
        <v>595.79999999999995</v>
      </c>
      <c r="M68" s="304">
        <v>587</v>
      </c>
      <c r="N68" s="319">
        <v>11387200</v>
      </c>
      <c r="O68" s="320">
        <v>-1.5408027392048697E-2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2937.15</v>
      </c>
      <c r="E69" s="316">
        <v>2898.2166666666667</v>
      </c>
      <c r="F69" s="317">
        <v>2852.5833333333335</v>
      </c>
      <c r="G69" s="317">
        <v>2768.0166666666669</v>
      </c>
      <c r="H69" s="317">
        <v>2722.3833333333337</v>
      </c>
      <c r="I69" s="317">
        <v>2982.7833333333333</v>
      </c>
      <c r="J69" s="317">
        <v>3028.4166666666665</v>
      </c>
      <c r="K69" s="317">
        <v>3112.9833333333331</v>
      </c>
      <c r="L69" s="304">
        <v>2943.85</v>
      </c>
      <c r="M69" s="304">
        <v>2813.65</v>
      </c>
      <c r="N69" s="319">
        <v>2361600</v>
      </c>
      <c r="O69" s="320">
        <v>2.3001949317738791E-2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192.75</v>
      </c>
      <c r="E70" s="316">
        <v>190.31666666666669</v>
      </c>
      <c r="F70" s="317">
        <v>186.93333333333339</v>
      </c>
      <c r="G70" s="317">
        <v>181.1166666666667</v>
      </c>
      <c r="H70" s="317">
        <v>177.73333333333341</v>
      </c>
      <c r="I70" s="317">
        <v>196.13333333333338</v>
      </c>
      <c r="J70" s="317">
        <v>199.51666666666665</v>
      </c>
      <c r="K70" s="317">
        <v>205.33333333333337</v>
      </c>
      <c r="L70" s="304">
        <v>193.7</v>
      </c>
      <c r="M70" s="304">
        <v>184.5</v>
      </c>
      <c r="N70" s="319">
        <v>29695800</v>
      </c>
      <c r="O70" s="320">
        <v>3.8496240601503758E-2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211.95</v>
      </c>
      <c r="E71" s="316">
        <v>210.54999999999998</v>
      </c>
      <c r="F71" s="317">
        <v>207.29999999999995</v>
      </c>
      <c r="G71" s="317">
        <v>202.64999999999998</v>
      </c>
      <c r="H71" s="317">
        <v>199.39999999999995</v>
      </c>
      <c r="I71" s="317">
        <v>215.19999999999996</v>
      </c>
      <c r="J71" s="317">
        <v>218.45000000000002</v>
      </c>
      <c r="K71" s="317">
        <v>223.09999999999997</v>
      </c>
      <c r="L71" s="304">
        <v>213.8</v>
      </c>
      <c r="M71" s="304">
        <v>205.9</v>
      </c>
      <c r="N71" s="319">
        <v>29870100</v>
      </c>
      <c r="O71" s="320">
        <v>2.2647439452763912E-2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2200.6</v>
      </c>
      <c r="E72" s="316">
        <v>2193.2666666666664</v>
      </c>
      <c r="F72" s="317">
        <v>2179.333333333333</v>
      </c>
      <c r="G72" s="317">
        <v>2158.0666666666666</v>
      </c>
      <c r="H72" s="317">
        <v>2144.1333333333332</v>
      </c>
      <c r="I72" s="317">
        <v>2214.5333333333328</v>
      </c>
      <c r="J72" s="317">
        <v>2228.4666666666662</v>
      </c>
      <c r="K72" s="317">
        <v>2249.7333333333327</v>
      </c>
      <c r="L72" s="304">
        <v>2207.1999999999998</v>
      </c>
      <c r="M72" s="304">
        <v>2172</v>
      </c>
      <c r="N72" s="319">
        <v>14710800</v>
      </c>
      <c r="O72" s="320">
        <v>-1.939767227932648E-2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204.05</v>
      </c>
      <c r="E73" s="316">
        <v>204.73333333333335</v>
      </c>
      <c r="F73" s="317">
        <v>198.66666666666669</v>
      </c>
      <c r="G73" s="317">
        <v>193.28333333333333</v>
      </c>
      <c r="H73" s="317">
        <v>187.21666666666667</v>
      </c>
      <c r="I73" s="317">
        <v>210.1166666666667</v>
      </c>
      <c r="J73" s="317">
        <v>216.18333333333337</v>
      </c>
      <c r="K73" s="317">
        <v>221.56666666666672</v>
      </c>
      <c r="L73" s="304">
        <v>210.8</v>
      </c>
      <c r="M73" s="304">
        <v>199.35</v>
      </c>
      <c r="N73" s="319">
        <v>14650600</v>
      </c>
      <c r="O73" s="320">
        <v>6.1306984055692793E-2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361.35</v>
      </c>
      <c r="E74" s="316">
        <v>360.7</v>
      </c>
      <c r="F74" s="317">
        <v>355.15</v>
      </c>
      <c r="G74" s="317">
        <v>348.95</v>
      </c>
      <c r="H74" s="317">
        <v>343.4</v>
      </c>
      <c r="I74" s="317">
        <v>366.9</v>
      </c>
      <c r="J74" s="317">
        <v>372.45000000000005</v>
      </c>
      <c r="K74" s="317">
        <v>378.65</v>
      </c>
      <c r="L74" s="304">
        <v>366.25</v>
      </c>
      <c r="M74" s="304">
        <v>354.5</v>
      </c>
      <c r="N74" s="319">
        <v>134678500</v>
      </c>
      <c r="O74" s="320">
        <v>-2.2338450482103287E-2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454.65</v>
      </c>
      <c r="E75" s="316">
        <v>455.93333333333334</v>
      </c>
      <c r="F75" s="317">
        <v>449.16666666666669</v>
      </c>
      <c r="G75" s="317">
        <v>443.68333333333334</v>
      </c>
      <c r="H75" s="317">
        <v>436.91666666666669</v>
      </c>
      <c r="I75" s="317">
        <v>461.41666666666669</v>
      </c>
      <c r="J75" s="317">
        <v>468.18333333333334</v>
      </c>
      <c r="K75" s="317">
        <v>473.66666666666669</v>
      </c>
      <c r="L75" s="304">
        <v>462.7</v>
      </c>
      <c r="M75" s="304">
        <v>450.45</v>
      </c>
      <c r="N75" s="319">
        <v>8766000</v>
      </c>
      <c r="O75" s="320">
        <v>-1.2837837837837839E-2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9.0500000000000007</v>
      </c>
      <c r="E76" s="316">
        <v>9</v>
      </c>
      <c r="F76" s="317">
        <v>8.9499999999999993</v>
      </c>
      <c r="G76" s="317">
        <v>8.85</v>
      </c>
      <c r="H76" s="317">
        <v>8.7999999999999989</v>
      </c>
      <c r="I76" s="317">
        <v>9.1</v>
      </c>
      <c r="J76" s="317">
        <v>9.15</v>
      </c>
      <c r="K76" s="317">
        <v>9.25</v>
      </c>
      <c r="L76" s="304">
        <v>9.0500000000000007</v>
      </c>
      <c r="M76" s="304">
        <v>8.9</v>
      </c>
      <c r="N76" s="319">
        <v>355740000</v>
      </c>
      <c r="O76" s="320">
        <v>-5.4794520547945206E-3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29.55</v>
      </c>
      <c r="E77" s="316">
        <v>29.600000000000005</v>
      </c>
      <c r="F77" s="317">
        <v>28.850000000000009</v>
      </c>
      <c r="G77" s="317">
        <v>28.150000000000002</v>
      </c>
      <c r="H77" s="317">
        <v>27.400000000000006</v>
      </c>
      <c r="I77" s="317">
        <v>30.300000000000011</v>
      </c>
      <c r="J77" s="317">
        <v>31.050000000000004</v>
      </c>
      <c r="K77" s="317">
        <v>31.750000000000014</v>
      </c>
      <c r="L77" s="304">
        <v>30.35</v>
      </c>
      <c r="M77" s="304">
        <v>28.9</v>
      </c>
      <c r="N77" s="319">
        <v>125343000</v>
      </c>
      <c r="O77" s="320">
        <v>5.0477707006369429E-2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392.95</v>
      </c>
      <c r="E78" s="316">
        <v>390.41666666666669</v>
      </c>
      <c r="F78" s="317">
        <v>386.83333333333337</v>
      </c>
      <c r="G78" s="317">
        <v>380.7166666666667</v>
      </c>
      <c r="H78" s="317">
        <v>377.13333333333338</v>
      </c>
      <c r="I78" s="317">
        <v>396.53333333333336</v>
      </c>
      <c r="J78" s="317">
        <v>400.11666666666673</v>
      </c>
      <c r="K78" s="317">
        <v>406.23333333333335</v>
      </c>
      <c r="L78" s="304">
        <v>394</v>
      </c>
      <c r="M78" s="304">
        <v>384.3</v>
      </c>
      <c r="N78" s="319">
        <v>9532875</v>
      </c>
      <c r="O78" s="320">
        <v>-3.3593532199609699E-2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1148.1500000000001</v>
      </c>
      <c r="E79" s="316">
        <v>1140.0333333333335</v>
      </c>
      <c r="F79" s="317">
        <v>1120.116666666667</v>
      </c>
      <c r="G79" s="317">
        <v>1092.0833333333335</v>
      </c>
      <c r="H79" s="317">
        <v>1072.166666666667</v>
      </c>
      <c r="I79" s="317">
        <v>1168.0666666666671</v>
      </c>
      <c r="J79" s="317">
        <v>1187.9833333333336</v>
      </c>
      <c r="K79" s="317">
        <v>1216.0166666666671</v>
      </c>
      <c r="L79" s="304">
        <v>1159.95</v>
      </c>
      <c r="M79" s="304">
        <v>1112</v>
      </c>
      <c r="N79" s="319">
        <v>2976500</v>
      </c>
      <c r="O79" s="320">
        <v>-1.0965276624023924E-2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514.25</v>
      </c>
      <c r="E80" s="316">
        <v>511.33333333333331</v>
      </c>
      <c r="F80" s="317">
        <v>506.21666666666658</v>
      </c>
      <c r="G80" s="317">
        <v>498.18333333333328</v>
      </c>
      <c r="H80" s="317">
        <v>493.06666666666655</v>
      </c>
      <c r="I80" s="317">
        <v>519.36666666666656</v>
      </c>
      <c r="J80" s="317">
        <v>524.48333333333335</v>
      </c>
      <c r="K80" s="317">
        <v>532.51666666666665</v>
      </c>
      <c r="L80" s="304">
        <v>516.45000000000005</v>
      </c>
      <c r="M80" s="304">
        <v>503.3</v>
      </c>
      <c r="N80" s="319">
        <v>30607200</v>
      </c>
      <c r="O80" s="320">
        <v>-1.0372478013450596E-2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200.5</v>
      </c>
      <c r="E81" s="316">
        <v>199.70000000000002</v>
      </c>
      <c r="F81" s="317">
        <v>197.85000000000002</v>
      </c>
      <c r="G81" s="317">
        <v>195.20000000000002</v>
      </c>
      <c r="H81" s="317">
        <v>193.35000000000002</v>
      </c>
      <c r="I81" s="317">
        <v>202.35000000000002</v>
      </c>
      <c r="J81" s="317">
        <v>204.2</v>
      </c>
      <c r="K81" s="317">
        <v>206.85000000000002</v>
      </c>
      <c r="L81" s="304">
        <v>201.55</v>
      </c>
      <c r="M81" s="304">
        <v>197.05</v>
      </c>
      <c r="N81" s="319">
        <v>12476800</v>
      </c>
      <c r="O81" s="320">
        <v>-6.4659977703455966E-3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961.35</v>
      </c>
      <c r="E82" s="316">
        <v>964.54999999999984</v>
      </c>
      <c r="F82" s="317">
        <v>953.34999999999968</v>
      </c>
      <c r="G82" s="317">
        <v>945.3499999999998</v>
      </c>
      <c r="H82" s="317">
        <v>934.14999999999964</v>
      </c>
      <c r="I82" s="317">
        <v>972.54999999999973</v>
      </c>
      <c r="J82" s="317">
        <v>983.74999999999977</v>
      </c>
      <c r="K82" s="317">
        <v>991.74999999999977</v>
      </c>
      <c r="L82" s="304">
        <v>975.75</v>
      </c>
      <c r="M82" s="304">
        <v>956.55</v>
      </c>
      <c r="N82" s="319">
        <v>44674800</v>
      </c>
      <c r="O82" s="320">
        <v>-7.464875096643472E-3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87.85</v>
      </c>
      <c r="E83" s="316">
        <v>87.100000000000009</v>
      </c>
      <c r="F83" s="317">
        <v>86.200000000000017</v>
      </c>
      <c r="G83" s="317">
        <v>84.550000000000011</v>
      </c>
      <c r="H83" s="317">
        <v>83.65000000000002</v>
      </c>
      <c r="I83" s="317">
        <v>88.750000000000014</v>
      </c>
      <c r="J83" s="317">
        <v>89.65000000000002</v>
      </c>
      <c r="K83" s="317">
        <v>91.300000000000011</v>
      </c>
      <c r="L83" s="304">
        <v>88</v>
      </c>
      <c r="M83" s="304">
        <v>85.45</v>
      </c>
      <c r="N83" s="319">
        <v>48575400</v>
      </c>
      <c r="O83" s="320">
        <v>-4.8777765375599955E-2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199.5</v>
      </c>
      <c r="E84" s="316">
        <v>199.04999999999998</v>
      </c>
      <c r="F84" s="317">
        <v>197.94999999999996</v>
      </c>
      <c r="G84" s="317">
        <v>196.39999999999998</v>
      </c>
      <c r="H84" s="317">
        <v>195.29999999999995</v>
      </c>
      <c r="I84" s="317">
        <v>200.59999999999997</v>
      </c>
      <c r="J84" s="317">
        <v>201.7</v>
      </c>
      <c r="K84" s="317">
        <v>203.24999999999997</v>
      </c>
      <c r="L84" s="304">
        <v>200.15</v>
      </c>
      <c r="M84" s="304">
        <v>197.5</v>
      </c>
      <c r="N84" s="319">
        <v>91961600</v>
      </c>
      <c r="O84" s="320">
        <v>-2.0050467162245105E-2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224.1</v>
      </c>
      <c r="E85" s="316">
        <v>221.15</v>
      </c>
      <c r="F85" s="317">
        <v>216.5</v>
      </c>
      <c r="G85" s="317">
        <v>208.9</v>
      </c>
      <c r="H85" s="317">
        <v>204.25</v>
      </c>
      <c r="I85" s="317">
        <v>228.75</v>
      </c>
      <c r="J85" s="317">
        <v>233.40000000000003</v>
      </c>
      <c r="K85" s="317">
        <v>241</v>
      </c>
      <c r="L85" s="304">
        <v>225.8</v>
      </c>
      <c r="M85" s="304">
        <v>213.55</v>
      </c>
      <c r="N85" s="319">
        <v>21510000</v>
      </c>
      <c r="O85" s="320">
        <v>6.196000987410516E-2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270.8</v>
      </c>
      <c r="E86" s="316">
        <v>268.89999999999998</v>
      </c>
      <c r="F86" s="317">
        <v>265.54999999999995</v>
      </c>
      <c r="G86" s="317">
        <v>260.29999999999995</v>
      </c>
      <c r="H86" s="317">
        <v>256.94999999999993</v>
      </c>
      <c r="I86" s="317">
        <v>274.14999999999998</v>
      </c>
      <c r="J86" s="317">
        <v>277.5</v>
      </c>
      <c r="K86" s="317">
        <v>282.75</v>
      </c>
      <c r="L86" s="304">
        <v>272.25</v>
      </c>
      <c r="M86" s="304">
        <v>263.64999999999998</v>
      </c>
      <c r="N86" s="319">
        <v>49839300</v>
      </c>
      <c r="O86" s="320">
        <v>1.0676741130091984E-2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1891.2</v>
      </c>
      <c r="E87" s="316">
        <v>1877.1000000000001</v>
      </c>
      <c r="F87" s="317">
        <v>1857.6000000000004</v>
      </c>
      <c r="G87" s="317">
        <v>1824.0000000000002</v>
      </c>
      <c r="H87" s="317">
        <v>1804.5000000000005</v>
      </c>
      <c r="I87" s="317">
        <v>1910.7000000000003</v>
      </c>
      <c r="J87" s="317">
        <v>1930.1999999999998</v>
      </c>
      <c r="K87" s="317">
        <v>1963.8000000000002</v>
      </c>
      <c r="L87" s="304">
        <v>1896.6</v>
      </c>
      <c r="M87" s="304">
        <v>1843.5</v>
      </c>
      <c r="N87" s="319">
        <v>2555000</v>
      </c>
      <c r="O87" s="320">
        <v>-3.3157792081139068E-3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1327.1</v>
      </c>
      <c r="E88" s="316">
        <v>1323.6</v>
      </c>
      <c r="F88" s="317">
        <v>1314.6</v>
      </c>
      <c r="G88" s="317">
        <v>1302.0999999999999</v>
      </c>
      <c r="H88" s="317">
        <v>1293.0999999999999</v>
      </c>
      <c r="I88" s="317">
        <v>1336.1</v>
      </c>
      <c r="J88" s="317">
        <v>1345.1</v>
      </c>
      <c r="K88" s="317">
        <v>1357.6</v>
      </c>
      <c r="L88" s="304">
        <v>1332.6</v>
      </c>
      <c r="M88" s="304">
        <v>1311.1</v>
      </c>
      <c r="N88" s="319">
        <v>8879200</v>
      </c>
      <c r="O88" s="320">
        <v>-3.0528016770755995E-2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65.349999999999994</v>
      </c>
      <c r="E89" s="316">
        <v>64.899999999999991</v>
      </c>
      <c r="F89" s="317">
        <v>64.299999999999983</v>
      </c>
      <c r="G89" s="317">
        <v>63.249999999999993</v>
      </c>
      <c r="H89" s="317">
        <v>62.649999999999984</v>
      </c>
      <c r="I89" s="317">
        <v>65.949999999999989</v>
      </c>
      <c r="J89" s="317">
        <v>66.549999999999983</v>
      </c>
      <c r="K89" s="317">
        <v>67.59999999999998</v>
      </c>
      <c r="L89" s="304">
        <v>65.5</v>
      </c>
      <c r="M89" s="304">
        <v>63.85</v>
      </c>
      <c r="N89" s="319">
        <v>29260400</v>
      </c>
      <c r="O89" s="320">
        <v>2.4036173250832935E-2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267.10000000000002</v>
      </c>
      <c r="E90" s="316">
        <v>266.90000000000003</v>
      </c>
      <c r="F90" s="317">
        <v>264.20000000000005</v>
      </c>
      <c r="G90" s="317">
        <v>261.3</v>
      </c>
      <c r="H90" s="317">
        <v>258.60000000000002</v>
      </c>
      <c r="I90" s="317">
        <v>269.80000000000007</v>
      </c>
      <c r="J90" s="317">
        <v>272.5</v>
      </c>
      <c r="K90" s="317">
        <v>275.40000000000009</v>
      </c>
      <c r="L90" s="304">
        <v>269.60000000000002</v>
      </c>
      <c r="M90" s="304">
        <v>264</v>
      </c>
      <c r="N90" s="319">
        <v>11954000</v>
      </c>
      <c r="O90" s="320">
        <v>-1.2555757475631918E-2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1003</v>
      </c>
      <c r="E91" s="316">
        <v>1001.0833333333334</v>
      </c>
      <c r="F91" s="317">
        <v>992.26666666666677</v>
      </c>
      <c r="G91" s="317">
        <v>981.53333333333342</v>
      </c>
      <c r="H91" s="317">
        <v>972.71666666666681</v>
      </c>
      <c r="I91" s="317">
        <v>1011.8166666666667</v>
      </c>
      <c r="J91" s="317">
        <v>1020.6333333333333</v>
      </c>
      <c r="K91" s="317">
        <v>1031.3666666666668</v>
      </c>
      <c r="L91" s="304">
        <v>1009.9</v>
      </c>
      <c r="M91" s="304">
        <v>990.35</v>
      </c>
      <c r="N91" s="319">
        <v>10279500</v>
      </c>
      <c r="O91" s="320">
        <v>-3.7143887486476741E-2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1005.5</v>
      </c>
      <c r="E92" s="316">
        <v>1012.5666666666666</v>
      </c>
      <c r="F92" s="317">
        <v>988.93333333333317</v>
      </c>
      <c r="G92" s="317">
        <v>972.36666666666656</v>
      </c>
      <c r="H92" s="317">
        <v>948.73333333333312</v>
      </c>
      <c r="I92" s="317">
        <v>1029.1333333333332</v>
      </c>
      <c r="J92" s="317">
        <v>1052.7666666666664</v>
      </c>
      <c r="K92" s="317">
        <v>1069.3333333333333</v>
      </c>
      <c r="L92" s="304">
        <v>1036.2</v>
      </c>
      <c r="M92" s="304">
        <v>996</v>
      </c>
      <c r="N92" s="319">
        <v>8201650</v>
      </c>
      <c r="O92" s="320">
        <v>-1.9410569105691056E-2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626.15</v>
      </c>
      <c r="E93" s="316">
        <v>625</v>
      </c>
      <c r="F93" s="317">
        <v>616.79999999999995</v>
      </c>
      <c r="G93" s="317">
        <v>607.44999999999993</v>
      </c>
      <c r="H93" s="317">
        <v>599.24999999999989</v>
      </c>
      <c r="I93" s="317">
        <v>634.35</v>
      </c>
      <c r="J93" s="317">
        <v>642.55000000000007</v>
      </c>
      <c r="K93" s="317">
        <v>651.90000000000009</v>
      </c>
      <c r="L93" s="304">
        <v>633.20000000000005</v>
      </c>
      <c r="M93" s="304">
        <v>615.65</v>
      </c>
      <c r="N93" s="319">
        <v>15272600</v>
      </c>
      <c r="O93" s="320">
        <v>1.8485668938474465E-2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132.85</v>
      </c>
      <c r="E94" s="316">
        <v>133.24999999999997</v>
      </c>
      <c r="F94" s="317">
        <v>130.79999999999995</v>
      </c>
      <c r="G94" s="317">
        <v>128.74999999999997</v>
      </c>
      <c r="H94" s="317">
        <v>126.29999999999995</v>
      </c>
      <c r="I94" s="317">
        <v>135.29999999999995</v>
      </c>
      <c r="J94" s="317">
        <v>137.74999999999994</v>
      </c>
      <c r="K94" s="317">
        <v>139.79999999999995</v>
      </c>
      <c r="L94" s="304">
        <v>135.69999999999999</v>
      </c>
      <c r="M94" s="304">
        <v>131.19999999999999</v>
      </c>
      <c r="N94" s="319">
        <v>20044080</v>
      </c>
      <c r="O94" s="320">
        <v>2.141102141102141E-2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154.65</v>
      </c>
      <c r="E95" s="316">
        <v>155.1</v>
      </c>
      <c r="F95" s="317">
        <v>152.54999999999998</v>
      </c>
      <c r="G95" s="317">
        <v>150.44999999999999</v>
      </c>
      <c r="H95" s="317">
        <v>147.89999999999998</v>
      </c>
      <c r="I95" s="317">
        <v>157.19999999999999</v>
      </c>
      <c r="J95" s="317">
        <v>159.75</v>
      </c>
      <c r="K95" s="317">
        <v>161.85</v>
      </c>
      <c r="L95" s="304">
        <v>157.65</v>
      </c>
      <c r="M95" s="304">
        <v>153</v>
      </c>
      <c r="N95" s="319">
        <v>23454000</v>
      </c>
      <c r="O95" s="320">
        <v>-2.030075187969925E-2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370.75</v>
      </c>
      <c r="E96" s="316">
        <v>368.66666666666669</v>
      </c>
      <c r="F96" s="317">
        <v>365.88333333333338</v>
      </c>
      <c r="G96" s="317">
        <v>361.01666666666671</v>
      </c>
      <c r="H96" s="317">
        <v>358.23333333333341</v>
      </c>
      <c r="I96" s="317">
        <v>373.53333333333336</v>
      </c>
      <c r="J96" s="317">
        <v>376.31666666666666</v>
      </c>
      <c r="K96" s="317">
        <v>381.18333333333334</v>
      </c>
      <c r="L96" s="304">
        <v>371.45</v>
      </c>
      <c r="M96" s="304">
        <v>363.8</v>
      </c>
      <c r="N96" s="319">
        <v>9866000</v>
      </c>
      <c r="O96" s="320">
        <v>1.1275112751127511E-2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6778.3</v>
      </c>
      <c r="E97" s="316">
        <v>6721</v>
      </c>
      <c r="F97" s="317">
        <v>6653</v>
      </c>
      <c r="G97" s="317">
        <v>6527.7</v>
      </c>
      <c r="H97" s="317">
        <v>6459.7</v>
      </c>
      <c r="I97" s="317">
        <v>6846.3</v>
      </c>
      <c r="J97" s="317">
        <v>6914.3</v>
      </c>
      <c r="K97" s="317">
        <v>7039.6</v>
      </c>
      <c r="L97" s="304">
        <v>6789</v>
      </c>
      <c r="M97" s="304">
        <v>6595.7</v>
      </c>
      <c r="N97" s="319">
        <v>2394100</v>
      </c>
      <c r="O97" s="320">
        <v>3.5913634200164427E-2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586.45000000000005</v>
      </c>
      <c r="E98" s="316">
        <v>584.40000000000009</v>
      </c>
      <c r="F98" s="317">
        <v>580.20000000000016</v>
      </c>
      <c r="G98" s="317">
        <v>573.95000000000005</v>
      </c>
      <c r="H98" s="317">
        <v>569.75000000000011</v>
      </c>
      <c r="I98" s="317">
        <v>590.6500000000002</v>
      </c>
      <c r="J98" s="317">
        <v>594.85</v>
      </c>
      <c r="K98" s="317">
        <v>601.10000000000025</v>
      </c>
      <c r="L98" s="304">
        <v>588.6</v>
      </c>
      <c r="M98" s="304">
        <v>578.15</v>
      </c>
      <c r="N98" s="319">
        <v>15855000</v>
      </c>
      <c r="O98" s="320">
        <v>-2.4380652772316162E-3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523.35</v>
      </c>
      <c r="E99" s="316">
        <v>522.93333333333339</v>
      </c>
      <c r="F99" s="317">
        <v>516.51666666666677</v>
      </c>
      <c r="G99" s="317">
        <v>509.68333333333339</v>
      </c>
      <c r="H99" s="317">
        <v>503.26666666666677</v>
      </c>
      <c r="I99" s="317">
        <v>529.76666666666677</v>
      </c>
      <c r="J99" s="317">
        <v>536.18333333333328</v>
      </c>
      <c r="K99" s="317">
        <v>543.01666666666677</v>
      </c>
      <c r="L99" s="304">
        <v>529.35</v>
      </c>
      <c r="M99" s="304">
        <v>516.1</v>
      </c>
      <c r="N99" s="319">
        <v>2364700</v>
      </c>
      <c r="O99" s="320">
        <v>-1.834862385321101E-2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961.9</v>
      </c>
      <c r="E100" s="316">
        <v>964.48333333333323</v>
      </c>
      <c r="F100" s="317">
        <v>951.41666666666652</v>
      </c>
      <c r="G100" s="317">
        <v>940.93333333333328</v>
      </c>
      <c r="H100" s="317">
        <v>927.86666666666656</v>
      </c>
      <c r="I100" s="317">
        <v>974.96666666666647</v>
      </c>
      <c r="J100" s="317">
        <v>988.0333333333333</v>
      </c>
      <c r="K100" s="317">
        <v>998.51666666666642</v>
      </c>
      <c r="L100" s="304">
        <v>977.55</v>
      </c>
      <c r="M100" s="304">
        <v>954</v>
      </c>
      <c r="N100" s="319">
        <v>1354800</v>
      </c>
      <c r="O100" s="320">
        <v>9.5584667637069382E-2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1164.3</v>
      </c>
      <c r="E101" s="316">
        <v>1162.3</v>
      </c>
      <c r="F101" s="317">
        <v>1145.5</v>
      </c>
      <c r="G101" s="317">
        <v>1126.7</v>
      </c>
      <c r="H101" s="317">
        <v>1109.9000000000001</v>
      </c>
      <c r="I101" s="317">
        <v>1181.0999999999999</v>
      </c>
      <c r="J101" s="317">
        <v>1197.8999999999996</v>
      </c>
      <c r="K101" s="317">
        <v>1216.6999999999998</v>
      </c>
      <c r="L101" s="304">
        <v>1179.0999999999999</v>
      </c>
      <c r="M101" s="304">
        <v>1143.5</v>
      </c>
      <c r="N101" s="319">
        <v>1163200</v>
      </c>
      <c r="O101" s="320">
        <v>-1.2228260869565218E-2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127.35</v>
      </c>
      <c r="E102" s="316">
        <v>124.78333333333332</v>
      </c>
      <c r="F102" s="317">
        <v>121.36666666666665</v>
      </c>
      <c r="G102" s="317">
        <v>115.38333333333333</v>
      </c>
      <c r="H102" s="317">
        <v>111.96666666666665</v>
      </c>
      <c r="I102" s="317">
        <v>130.76666666666665</v>
      </c>
      <c r="J102" s="317">
        <v>134.18333333333328</v>
      </c>
      <c r="K102" s="317">
        <v>140.16666666666663</v>
      </c>
      <c r="L102" s="304">
        <v>128.19999999999999</v>
      </c>
      <c r="M102" s="304">
        <v>118.8</v>
      </c>
      <c r="N102" s="319">
        <v>25823000</v>
      </c>
      <c r="O102" s="320">
        <v>1.5414258188824663E-2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60300.25</v>
      </c>
      <c r="E103" s="316">
        <v>60849.516666666663</v>
      </c>
      <c r="F103" s="317">
        <v>59460.383333333324</v>
      </c>
      <c r="G103" s="317">
        <v>58620.516666666663</v>
      </c>
      <c r="H103" s="317">
        <v>57231.383333333324</v>
      </c>
      <c r="I103" s="317">
        <v>61689.383333333324</v>
      </c>
      <c r="J103" s="317">
        <v>63078.516666666656</v>
      </c>
      <c r="K103" s="317">
        <v>63918.383333333324</v>
      </c>
      <c r="L103" s="304">
        <v>62238.65</v>
      </c>
      <c r="M103" s="304">
        <v>60009.65</v>
      </c>
      <c r="N103" s="319">
        <v>39580</v>
      </c>
      <c r="O103" s="320">
        <v>0.12443181818181819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1227.95</v>
      </c>
      <c r="E104" s="316">
        <v>1225.25</v>
      </c>
      <c r="F104" s="317">
        <v>1205.8</v>
      </c>
      <c r="G104" s="317">
        <v>1183.6499999999999</v>
      </c>
      <c r="H104" s="317">
        <v>1164.1999999999998</v>
      </c>
      <c r="I104" s="317">
        <v>1247.4000000000001</v>
      </c>
      <c r="J104" s="317">
        <v>1266.8499999999999</v>
      </c>
      <c r="K104" s="317">
        <v>1289.0000000000002</v>
      </c>
      <c r="L104" s="304">
        <v>1244.7</v>
      </c>
      <c r="M104" s="304">
        <v>1203.0999999999999</v>
      </c>
      <c r="N104" s="319">
        <v>4083000</v>
      </c>
      <c r="O104" s="320">
        <v>-7.3361702127659578E-2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35.85</v>
      </c>
      <c r="E105" s="316">
        <v>35.616666666666667</v>
      </c>
      <c r="F105" s="317">
        <v>35.233333333333334</v>
      </c>
      <c r="G105" s="317">
        <v>34.616666666666667</v>
      </c>
      <c r="H105" s="317">
        <v>34.233333333333334</v>
      </c>
      <c r="I105" s="317">
        <v>36.233333333333334</v>
      </c>
      <c r="J105" s="317">
        <v>36.616666666666674</v>
      </c>
      <c r="K105" s="317">
        <v>37.233333333333334</v>
      </c>
      <c r="L105" s="304">
        <v>36</v>
      </c>
      <c r="M105" s="304">
        <v>35</v>
      </c>
      <c r="N105" s="319">
        <v>46087000</v>
      </c>
      <c r="O105" s="320">
        <v>8.0940988835725675E-2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3286.5</v>
      </c>
      <c r="E106" s="316">
        <v>3284.3166666666671</v>
      </c>
      <c r="F106" s="317">
        <v>3248.6833333333343</v>
      </c>
      <c r="G106" s="317">
        <v>3210.8666666666672</v>
      </c>
      <c r="H106" s="317">
        <v>3175.2333333333345</v>
      </c>
      <c r="I106" s="317">
        <v>3322.1333333333341</v>
      </c>
      <c r="J106" s="317">
        <v>3357.7666666666664</v>
      </c>
      <c r="K106" s="317">
        <v>3395.5833333333339</v>
      </c>
      <c r="L106" s="304">
        <v>3319.95</v>
      </c>
      <c r="M106" s="304">
        <v>3246.5</v>
      </c>
      <c r="N106" s="319">
        <v>822250</v>
      </c>
      <c r="O106" s="320">
        <v>1.0135135135135136E-2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16454.45</v>
      </c>
      <c r="E107" s="316">
        <v>16467.266666666666</v>
      </c>
      <c r="F107" s="317">
        <v>16337.333333333332</v>
      </c>
      <c r="G107" s="317">
        <v>16220.216666666665</v>
      </c>
      <c r="H107" s="317">
        <v>16090.283333333331</v>
      </c>
      <c r="I107" s="317">
        <v>16584.383333333331</v>
      </c>
      <c r="J107" s="317">
        <v>16714.316666666666</v>
      </c>
      <c r="K107" s="317">
        <v>16831.433333333334</v>
      </c>
      <c r="L107" s="304">
        <v>16597.2</v>
      </c>
      <c r="M107" s="304">
        <v>16350.15</v>
      </c>
      <c r="N107" s="319">
        <v>398850</v>
      </c>
      <c r="O107" s="320">
        <v>-3.5079230676182412E-2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2002.75</v>
      </c>
      <c r="E108" s="316">
        <v>2013.25</v>
      </c>
      <c r="F108" s="317">
        <v>1973.5500000000002</v>
      </c>
      <c r="G108" s="317">
        <v>1944.3500000000001</v>
      </c>
      <c r="H108" s="317">
        <v>1904.6500000000003</v>
      </c>
      <c r="I108" s="317">
        <v>2042.45</v>
      </c>
      <c r="J108" s="317">
        <v>2082.1499999999996</v>
      </c>
      <c r="K108" s="317">
        <v>2111.35</v>
      </c>
      <c r="L108" s="304">
        <v>2052.9499999999998</v>
      </c>
      <c r="M108" s="304">
        <v>1984.05</v>
      </c>
      <c r="N108" s="319">
        <v>407250</v>
      </c>
      <c r="O108" s="320">
        <v>-2.5134649910233394E-2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95.2</v>
      </c>
      <c r="E109" s="316">
        <v>95.066666666666663</v>
      </c>
      <c r="F109" s="317">
        <v>93.933333333333323</v>
      </c>
      <c r="G109" s="317">
        <v>92.666666666666657</v>
      </c>
      <c r="H109" s="317">
        <v>91.533333333333317</v>
      </c>
      <c r="I109" s="317">
        <v>96.333333333333329</v>
      </c>
      <c r="J109" s="317">
        <v>97.466666666666654</v>
      </c>
      <c r="K109" s="317">
        <v>98.733333333333334</v>
      </c>
      <c r="L109" s="304">
        <v>96.2</v>
      </c>
      <c r="M109" s="304">
        <v>93.8</v>
      </c>
      <c r="N109" s="319">
        <v>31610600</v>
      </c>
      <c r="O109" s="320">
        <v>-8.6152553057364991E-3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95.4</v>
      </c>
      <c r="E110" s="316">
        <v>93.933333333333337</v>
      </c>
      <c r="F110" s="317">
        <v>91.26666666666668</v>
      </c>
      <c r="G110" s="317">
        <v>87.13333333333334</v>
      </c>
      <c r="H110" s="317">
        <v>84.466666666666683</v>
      </c>
      <c r="I110" s="317">
        <v>98.066666666666677</v>
      </c>
      <c r="J110" s="317">
        <v>100.73333333333333</v>
      </c>
      <c r="K110" s="317">
        <v>104.86666666666667</v>
      </c>
      <c r="L110" s="304">
        <v>96.6</v>
      </c>
      <c r="M110" s="304">
        <v>89.8</v>
      </c>
      <c r="N110" s="319">
        <v>60944400</v>
      </c>
      <c r="O110" s="320">
        <v>6.5470852017937217E-2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79.650000000000006</v>
      </c>
      <c r="E111" s="316">
        <v>79.100000000000009</v>
      </c>
      <c r="F111" s="317">
        <v>78.100000000000023</v>
      </c>
      <c r="G111" s="317">
        <v>76.550000000000011</v>
      </c>
      <c r="H111" s="317">
        <v>75.550000000000026</v>
      </c>
      <c r="I111" s="317">
        <v>80.65000000000002</v>
      </c>
      <c r="J111" s="317">
        <v>81.649999999999991</v>
      </c>
      <c r="K111" s="317">
        <v>83.200000000000017</v>
      </c>
      <c r="L111" s="304">
        <v>80.099999999999994</v>
      </c>
      <c r="M111" s="304">
        <v>77.55</v>
      </c>
      <c r="N111" s="319">
        <v>45353000</v>
      </c>
      <c r="O111" s="320">
        <v>-2.4349842637071392E-2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19419.900000000001</v>
      </c>
      <c r="E112" s="316">
        <v>19261.116666666669</v>
      </c>
      <c r="F112" s="317">
        <v>18973.333333333336</v>
      </c>
      <c r="G112" s="317">
        <v>18526.766666666666</v>
      </c>
      <c r="H112" s="317">
        <v>18238.983333333334</v>
      </c>
      <c r="I112" s="317">
        <v>19707.683333333338</v>
      </c>
      <c r="J112" s="317">
        <v>19995.466666666671</v>
      </c>
      <c r="K112" s="317">
        <v>20442.03333333334</v>
      </c>
      <c r="L112" s="304">
        <v>19548.900000000001</v>
      </c>
      <c r="M112" s="304">
        <v>18814.55</v>
      </c>
      <c r="N112" s="319">
        <v>106770</v>
      </c>
      <c r="O112" s="320">
        <v>3.9731229915278998E-2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1450.25</v>
      </c>
      <c r="E113" s="316">
        <v>1447.7833333333335</v>
      </c>
      <c r="F113" s="317">
        <v>1428.366666666667</v>
      </c>
      <c r="G113" s="317">
        <v>1406.4833333333336</v>
      </c>
      <c r="H113" s="317">
        <v>1387.0666666666671</v>
      </c>
      <c r="I113" s="317">
        <v>1469.666666666667</v>
      </c>
      <c r="J113" s="317">
        <v>1489.0833333333335</v>
      </c>
      <c r="K113" s="317">
        <v>1510.9666666666669</v>
      </c>
      <c r="L113" s="304">
        <v>1467.2</v>
      </c>
      <c r="M113" s="304">
        <v>1425.9</v>
      </c>
      <c r="N113" s="319">
        <v>2949650</v>
      </c>
      <c r="O113" s="320">
        <v>-2.7913721225303608E-2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255.45</v>
      </c>
      <c r="E114" s="316">
        <v>256.7</v>
      </c>
      <c r="F114" s="317">
        <v>252.14999999999998</v>
      </c>
      <c r="G114" s="317">
        <v>248.85</v>
      </c>
      <c r="H114" s="317">
        <v>244.29999999999998</v>
      </c>
      <c r="I114" s="317">
        <v>260</v>
      </c>
      <c r="J114" s="317">
        <v>264.55000000000007</v>
      </c>
      <c r="K114" s="317">
        <v>267.84999999999997</v>
      </c>
      <c r="L114" s="304">
        <v>261.25</v>
      </c>
      <c r="M114" s="304">
        <v>253.4</v>
      </c>
      <c r="N114" s="319">
        <v>11694000</v>
      </c>
      <c r="O114" s="320">
        <v>4.5320461249664788E-2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93.7</v>
      </c>
      <c r="E115" s="316">
        <v>93.083333333333329</v>
      </c>
      <c r="F115" s="317">
        <v>91.716666666666654</v>
      </c>
      <c r="G115" s="317">
        <v>89.73333333333332</v>
      </c>
      <c r="H115" s="317">
        <v>88.366666666666646</v>
      </c>
      <c r="I115" s="317">
        <v>95.066666666666663</v>
      </c>
      <c r="J115" s="317">
        <v>96.433333333333337</v>
      </c>
      <c r="K115" s="317">
        <v>98.416666666666671</v>
      </c>
      <c r="L115" s="304">
        <v>94.45</v>
      </c>
      <c r="M115" s="304">
        <v>91.1</v>
      </c>
      <c r="N115" s="319">
        <v>45687800</v>
      </c>
      <c r="O115" s="320">
        <v>-1.8644293514449326E-2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1384.75</v>
      </c>
      <c r="E116" s="316">
        <v>1378.6000000000001</v>
      </c>
      <c r="F116" s="317">
        <v>1365.2000000000003</v>
      </c>
      <c r="G116" s="317">
        <v>1345.65</v>
      </c>
      <c r="H116" s="317">
        <v>1332.2500000000002</v>
      </c>
      <c r="I116" s="317">
        <v>1398.1500000000003</v>
      </c>
      <c r="J116" s="317">
        <v>1411.5500000000004</v>
      </c>
      <c r="K116" s="317">
        <v>1431.1000000000004</v>
      </c>
      <c r="L116" s="304">
        <v>1392</v>
      </c>
      <c r="M116" s="304">
        <v>1359.05</v>
      </c>
      <c r="N116" s="319">
        <v>3624000</v>
      </c>
      <c r="O116" s="320">
        <v>-8.271298593879239E-4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32.6</v>
      </c>
      <c r="E117" s="316">
        <v>32.366666666666667</v>
      </c>
      <c r="F117" s="317">
        <v>32.033333333333331</v>
      </c>
      <c r="G117" s="317">
        <v>31.466666666666665</v>
      </c>
      <c r="H117" s="317">
        <v>31.133333333333329</v>
      </c>
      <c r="I117" s="317">
        <v>32.933333333333337</v>
      </c>
      <c r="J117" s="317">
        <v>33.266666666666666</v>
      </c>
      <c r="K117" s="317">
        <v>33.833333333333336</v>
      </c>
      <c r="L117" s="304">
        <v>32.700000000000003</v>
      </c>
      <c r="M117" s="304">
        <v>31.8</v>
      </c>
      <c r="N117" s="319">
        <v>65394000</v>
      </c>
      <c r="O117" s="320">
        <v>-3.6311120280585932E-2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179.4</v>
      </c>
      <c r="E118" s="316">
        <v>179.33333333333334</v>
      </c>
      <c r="F118" s="317">
        <v>175.41666666666669</v>
      </c>
      <c r="G118" s="317">
        <v>171.43333333333334</v>
      </c>
      <c r="H118" s="317">
        <v>167.51666666666668</v>
      </c>
      <c r="I118" s="317">
        <v>183.31666666666669</v>
      </c>
      <c r="J118" s="317">
        <v>187.23333333333338</v>
      </c>
      <c r="K118" s="317">
        <v>191.2166666666667</v>
      </c>
      <c r="L118" s="304">
        <v>183.25</v>
      </c>
      <c r="M118" s="304">
        <v>175.35</v>
      </c>
      <c r="N118" s="319">
        <v>13404000</v>
      </c>
      <c r="O118" s="320">
        <v>-5.8707865168539326E-2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1231.5999999999999</v>
      </c>
      <c r="E119" s="316">
        <v>1234.0333333333331</v>
      </c>
      <c r="F119" s="317">
        <v>1212.2666666666662</v>
      </c>
      <c r="G119" s="317">
        <v>1192.9333333333332</v>
      </c>
      <c r="H119" s="317">
        <v>1171.1666666666663</v>
      </c>
      <c r="I119" s="317">
        <v>1253.3666666666661</v>
      </c>
      <c r="J119" s="317">
        <v>1275.133333333333</v>
      </c>
      <c r="K119" s="317">
        <v>1294.466666666666</v>
      </c>
      <c r="L119" s="304">
        <v>1255.8</v>
      </c>
      <c r="M119" s="304">
        <v>1214.7</v>
      </c>
      <c r="N119" s="319">
        <v>1558403</v>
      </c>
      <c r="O119" s="320">
        <v>6.0664819944598339E-2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667.6</v>
      </c>
      <c r="E120" s="316">
        <v>671.9666666666667</v>
      </c>
      <c r="F120" s="317">
        <v>659.48333333333335</v>
      </c>
      <c r="G120" s="317">
        <v>651.36666666666667</v>
      </c>
      <c r="H120" s="317">
        <v>638.88333333333333</v>
      </c>
      <c r="I120" s="317">
        <v>680.08333333333337</v>
      </c>
      <c r="J120" s="317">
        <v>692.56666666666672</v>
      </c>
      <c r="K120" s="317">
        <v>700.68333333333339</v>
      </c>
      <c r="L120" s="304">
        <v>684.45</v>
      </c>
      <c r="M120" s="304">
        <v>663.85</v>
      </c>
      <c r="N120" s="319">
        <v>1862350</v>
      </c>
      <c r="O120" s="320">
        <v>4.3333333333333335E-2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184.25</v>
      </c>
      <c r="E121" s="316">
        <v>181.68333333333331</v>
      </c>
      <c r="F121" s="317">
        <v>178.36666666666662</v>
      </c>
      <c r="G121" s="317">
        <v>172.48333333333332</v>
      </c>
      <c r="H121" s="317">
        <v>169.16666666666663</v>
      </c>
      <c r="I121" s="317">
        <v>187.56666666666661</v>
      </c>
      <c r="J121" s="317">
        <v>190.88333333333327</v>
      </c>
      <c r="K121" s="317">
        <v>196.76666666666659</v>
      </c>
      <c r="L121" s="304">
        <v>185</v>
      </c>
      <c r="M121" s="304">
        <v>175.8</v>
      </c>
      <c r="N121" s="319">
        <v>23636600</v>
      </c>
      <c r="O121" s="320">
        <v>4.6024623173397769E-2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110.75</v>
      </c>
      <c r="E122" s="316">
        <v>110.18333333333334</v>
      </c>
      <c r="F122" s="317">
        <v>108.76666666666668</v>
      </c>
      <c r="G122" s="317">
        <v>106.78333333333335</v>
      </c>
      <c r="H122" s="317">
        <v>105.36666666666669</v>
      </c>
      <c r="I122" s="317">
        <v>112.16666666666667</v>
      </c>
      <c r="J122" s="317">
        <v>113.58333333333333</v>
      </c>
      <c r="K122" s="317">
        <v>115.56666666666666</v>
      </c>
      <c r="L122" s="304">
        <v>111.6</v>
      </c>
      <c r="M122" s="304">
        <v>108.2</v>
      </c>
      <c r="N122" s="319">
        <v>22458000</v>
      </c>
      <c r="O122" s="320">
        <v>3.2551724137931032E-2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2098.85</v>
      </c>
      <c r="E123" s="316">
        <v>2096.15</v>
      </c>
      <c r="F123" s="317">
        <v>2076.9500000000003</v>
      </c>
      <c r="G123" s="317">
        <v>2055.0500000000002</v>
      </c>
      <c r="H123" s="317">
        <v>2035.8500000000004</v>
      </c>
      <c r="I123" s="317">
        <v>2118.0500000000002</v>
      </c>
      <c r="J123" s="317">
        <v>2137.25</v>
      </c>
      <c r="K123" s="317">
        <v>2159.15</v>
      </c>
      <c r="L123" s="304">
        <v>2115.35</v>
      </c>
      <c r="M123" s="304">
        <v>2074.25</v>
      </c>
      <c r="N123" s="319">
        <v>36554930</v>
      </c>
      <c r="O123" s="320">
        <v>-2.4946792747649452E-2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39.35</v>
      </c>
      <c r="E124" s="316">
        <v>39.116666666666667</v>
      </c>
      <c r="F124" s="317">
        <v>38.733333333333334</v>
      </c>
      <c r="G124" s="317">
        <v>38.116666666666667</v>
      </c>
      <c r="H124" s="317">
        <v>37.733333333333334</v>
      </c>
      <c r="I124" s="317">
        <v>39.733333333333334</v>
      </c>
      <c r="J124" s="317">
        <v>40.116666666666674</v>
      </c>
      <c r="K124" s="317">
        <v>40.733333333333334</v>
      </c>
      <c r="L124" s="304">
        <v>39.5</v>
      </c>
      <c r="M124" s="304">
        <v>38.5</v>
      </c>
      <c r="N124" s="319">
        <v>56316000</v>
      </c>
      <c r="O124" s="320">
        <v>-9.6892749749415297E-3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846.55</v>
      </c>
      <c r="E125" s="316">
        <v>845.44999999999993</v>
      </c>
      <c r="F125" s="317">
        <v>841.09999999999991</v>
      </c>
      <c r="G125" s="317">
        <v>835.65</v>
      </c>
      <c r="H125" s="317">
        <v>831.3</v>
      </c>
      <c r="I125" s="317">
        <v>850.89999999999986</v>
      </c>
      <c r="J125" s="317">
        <v>855.25</v>
      </c>
      <c r="K125" s="317">
        <v>860.69999999999982</v>
      </c>
      <c r="L125" s="304">
        <v>849.8</v>
      </c>
      <c r="M125" s="304">
        <v>840</v>
      </c>
      <c r="N125" s="319">
        <v>6747000</v>
      </c>
      <c r="O125" s="320">
        <v>-6.7351220050789447E-3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193.9</v>
      </c>
      <c r="E126" s="316">
        <v>194.7833333333333</v>
      </c>
      <c r="F126" s="317">
        <v>190.56666666666661</v>
      </c>
      <c r="G126" s="317">
        <v>187.23333333333329</v>
      </c>
      <c r="H126" s="317">
        <v>183.01666666666659</v>
      </c>
      <c r="I126" s="317">
        <v>198.11666666666662</v>
      </c>
      <c r="J126" s="317">
        <v>202.33333333333331</v>
      </c>
      <c r="K126" s="317">
        <v>205.66666666666663</v>
      </c>
      <c r="L126" s="304">
        <v>199</v>
      </c>
      <c r="M126" s="304">
        <v>191.45</v>
      </c>
      <c r="N126" s="319">
        <v>126402000</v>
      </c>
      <c r="O126" s="320">
        <v>1.4177398002166325E-2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21572.95</v>
      </c>
      <c r="E127" s="316">
        <v>21571.45</v>
      </c>
      <c r="F127" s="317">
        <v>21412.9</v>
      </c>
      <c r="G127" s="317">
        <v>21252.850000000002</v>
      </c>
      <c r="H127" s="317">
        <v>21094.300000000003</v>
      </c>
      <c r="I127" s="317">
        <v>21731.5</v>
      </c>
      <c r="J127" s="317">
        <v>21890.049999999996</v>
      </c>
      <c r="K127" s="317">
        <v>22050.1</v>
      </c>
      <c r="L127" s="304">
        <v>21730</v>
      </c>
      <c r="M127" s="304">
        <v>21411.4</v>
      </c>
      <c r="N127" s="319">
        <v>135550</v>
      </c>
      <c r="O127" s="320">
        <v>-2.6570915619389589E-2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1230.6500000000001</v>
      </c>
      <c r="E128" s="316">
        <v>1229.3500000000001</v>
      </c>
      <c r="F128" s="317">
        <v>1213.3000000000002</v>
      </c>
      <c r="G128" s="317">
        <v>1195.95</v>
      </c>
      <c r="H128" s="317">
        <v>1179.9000000000001</v>
      </c>
      <c r="I128" s="317">
        <v>1246.7000000000003</v>
      </c>
      <c r="J128" s="317">
        <v>1262.75</v>
      </c>
      <c r="K128" s="317">
        <v>1280.1000000000004</v>
      </c>
      <c r="L128" s="304">
        <v>1245.4000000000001</v>
      </c>
      <c r="M128" s="304">
        <v>1212</v>
      </c>
      <c r="N128" s="319">
        <v>2126850</v>
      </c>
      <c r="O128" s="320">
        <v>6.0614371914426771E-2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4159.6499999999996</v>
      </c>
      <c r="E129" s="316">
        <v>4177.7999999999993</v>
      </c>
      <c r="F129" s="317">
        <v>4124.1499999999987</v>
      </c>
      <c r="G129" s="317">
        <v>4088.6499999999996</v>
      </c>
      <c r="H129" s="317">
        <v>4034.9999999999991</v>
      </c>
      <c r="I129" s="317">
        <v>4213.2999999999984</v>
      </c>
      <c r="J129" s="317">
        <v>4266.95</v>
      </c>
      <c r="K129" s="317">
        <v>4302.449999999998</v>
      </c>
      <c r="L129" s="304">
        <v>4231.45</v>
      </c>
      <c r="M129" s="304">
        <v>4142.3</v>
      </c>
      <c r="N129" s="319">
        <v>703750</v>
      </c>
      <c r="O129" s="320">
        <v>2.5500910746812388E-2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680.65</v>
      </c>
      <c r="E130" s="316">
        <v>689.4666666666667</v>
      </c>
      <c r="F130" s="317">
        <v>667.93333333333339</v>
      </c>
      <c r="G130" s="317">
        <v>655.2166666666667</v>
      </c>
      <c r="H130" s="317">
        <v>633.68333333333339</v>
      </c>
      <c r="I130" s="317">
        <v>702.18333333333339</v>
      </c>
      <c r="J130" s="317">
        <v>723.7166666666667</v>
      </c>
      <c r="K130" s="317">
        <v>736.43333333333339</v>
      </c>
      <c r="L130" s="304">
        <v>711</v>
      </c>
      <c r="M130" s="304">
        <v>676.75</v>
      </c>
      <c r="N130" s="319">
        <v>3553109</v>
      </c>
      <c r="O130" s="320">
        <v>-5.7001239157372985E-2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529.1</v>
      </c>
      <c r="E131" s="316">
        <v>531.41666666666663</v>
      </c>
      <c r="F131" s="317">
        <v>525.33333333333326</v>
      </c>
      <c r="G131" s="317">
        <v>521.56666666666661</v>
      </c>
      <c r="H131" s="317">
        <v>515.48333333333323</v>
      </c>
      <c r="I131" s="317">
        <v>535.18333333333328</v>
      </c>
      <c r="J131" s="317">
        <v>541.26666666666654</v>
      </c>
      <c r="K131" s="317">
        <v>545.0333333333333</v>
      </c>
      <c r="L131" s="304">
        <v>537.5</v>
      </c>
      <c r="M131" s="304">
        <v>527.65</v>
      </c>
      <c r="N131" s="319">
        <v>30765000</v>
      </c>
      <c r="O131" s="320">
        <v>-1.7262526688774816E-3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427.8</v>
      </c>
      <c r="E132" s="316">
        <v>427.4666666666667</v>
      </c>
      <c r="F132" s="317">
        <v>409.58333333333337</v>
      </c>
      <c r="G132" s="317">
        <v>391.36666666666667</v>
      </c>
      <c r="H132" s="317">
        <v>373.48333333333335</v>
      </c>
      <c r="I132" s="317">
        <v>445.68333333333339</v>
      </c>
      <c r="J132" s="317">
        <v>463.56666666666672</v>
      </c>
      <c r="K132" s="317">
        <v>481.78333333333342</v>
      </c>
      <c r="L132" s="304">
        <v>445.35</v>
      </c>
      <c r="M132" s="304">
        <v>409.25</v>
      </c>
      <c r="N132" s="319">
        <v>7426500</v>
      </c>
      <c r="O132" s="320">
        <v>0.35755415409925967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293.39999999999998</v>
      </c>
      <c r="E133" s="316">
        <v>294.56666666666666</v>
      </c>
      <c r="F133" s="317">
        <v>291.38333333333333</v>
      </c>
      <c r="G133" s="317">
        <v>289.36666666666667</v>
      </c>
      <c r="H133" s="317">
        <v>286.18333333333334</v>
      </c>
      <c r="I133" s="317">
        <v>296.58333333333331</v>
      </c>
      <c r="J133" s="317">
        <v>299.76666666666659</v>
      </c>
      <c r="K133" s="317">
        <v>301.7833333333333</v>
      </c>
      <c r="L133" s="304">
        <v>297.75</v>
      </c>
      <c r="M133" s="304">
        <v>292.55</v>
      </c>
      <c r="N133" s="319">
        <v>4436000</v>
      </c>
      <c r="O133" s="320">
        <v>6.6859066859066854E-2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544.15</v>
      </c>
      <c r="E134" s="316">
        <v>544</v>
      </c>
      <c r="F134" s="317">
        <v>539.25</v>
      </c>
      <c r="G134" s="317">
        <v>534.35</v>
      </c>
      <c r="H134" s="317">
        <v>529.6</v>
      </c>
      <c r="I134" s="317">
        <v>548.9</v>
      </c>
      <c r="J134" s="317">
        <v>553.65</v>
      </c>
      <c r="K134" s="317">
        <v>558.54999999999995</v>
      </c>
      <c r="L134" s="304">
        <v>548.75</v>
      </c>
      <c r="M134" s="304">
        <v>539.1</v>
      </c>
      <c r="N134" s="319">
        <v>12371400</v>
      </c>
      <c r="O134" s="320">
        <v>-9.2972972972972974E-3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123.65</v>
      </c>
      <c r="E135" s="316">
        <v>123.61666666666667</v>
      </c>
      <c r="F135" s="317">
        <v>120.83333333333334</v>
      </c>
      <c r="G135" s="317">
        <v>118.01666666666667</v>
      </c>
      <c r="H135" s="317">
        <v>115.23333333333333</v>
      </c>
      <c r="I135" s="317">
        <v>126.43333333333335</v>
      </c>
      <c r="J135" s="317">
        <v>129.2166666666667</v>
      </c>
      <c r="K135" s="317">
        <v>132.03333333333336</v>
      </c>
      <c r="L135" s="304">
        <v>126.4</v>
      </c>
      <c r="M135" s="304">
        <v>120.8</v>
      </c>
      <c r="N135" s="319">
        <v>80683500</v>
      </c>
      <c r="O135" s="320">
        <v>-7.7650712974728221E-4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56.3</v>
      </c>
      <c r="E136" s="316">
        <v>55.966666666666669</v>
      </c>
      <c r="F136" s="317">
        <v>55.433333333333337</v>
      </c>
      <c r="G136" s="317">
        <v>54.56666666666667</v>
      </c>
      <c r="H136" s="317">
        <v>54.033333333333339</v>
      </c>
      <c r="I136" s="317">
        <v>56.833333333333336</v>
      </c>
      <c r="J136" s="317">
        <v>57.366666666666667</v>
      </c>
      <c r="K136" s="317">
        <v>58.233333333333334</v>
      </c>
      <c r="L136" s="304">
        <v>56.5</v>
      </c>
      <c r="M136" s="304">
        <v>55.1</v>
      </c>
      <c r="N136" s="319">
        <v>74398500</v>
      </c>
      <c r="O136" s="320">
        <v>6.5753424657534251E-3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426.2</v>
      </c>
      <c r="E137" s="316">
        <v>424.01666666666665</v>
      </c>
      <c r="F137" s="317">
        <v>417.58333333333331</v>
      </c>
      <c r="G137" s="317">
        <v>408.96666666666664</v>
      </c>
      <c r="H137" s="317">
        <v>402.5333333333333</v>
      </c>
      <c r="I137" s="317">
        <v>432.63333333333333</v>
      </c>
      <c r="J137" s="317">
        <v>439.06666666666672</v>
      </c>
      <c r="K137" s="317">
        <v>447.68333333333334</v>
      </c>
      <c r="L137" s="304">
        <v>430.45</v>
      </c>
      <c r="M137" s="304">
        <v>415.4</v>
      </c>
      <c r="N137" s="319">
        <v>17805800</v>
      </c>
      <c r="O137" s="320">
        <v>-1.2725044773305685E-2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2262.1999999999998</v>
      </c>
      <c r="E138" s="316">
        <v>2261.25</v>
      </c>
      <c r="F138" s="317">
        <v>2247.5</v>
      </c>
      <c r="G138" s="317">
        <v>2232.8000000000002</v>
      </c>
      <c r="H138" s="317">
        <v>2219.0500000000002</v>
      </c>
      <c r="I138" s="317">
        <v>2275.9499999999998</v>
      </c>
      <c r="J138" s="317">
        <v>2289.6999999999998</v>
      </c>
      <c r="K138" s="317">
        <v>2304.3999999999996</v>
      </c>
      <c r="L138" s="304">
        <v>2275</v>
      </c>
      <c r="M138" s="304">
        <v>2246.5500000000002</v>
      </c>
      <c r="N138" s="319">
        <v>10592700</v>
      </c>
      <c r="O138" s="320">
        <v>-1.7246253887475262E-3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721.55</v>
      </c>
      <c r="E139" s="316">
        <v>715.01666666666677</v>
      </c>
      <c r="F139" s="317">
        <v>705.78333333333353</v>
      </c>
      <c r="G139" s="317">
        <v>690.01666666666677</v>
      </c>
      <c r="H139" s="317">
        <v>680.78333333333353</v>
      </c>
      <c r="I139" s="317">
        <v>730.78333333333353</v>
      </c>
      <c r="J139" s="317">
        <v>740.01666666666688</v>
      </c>
      <c r="K139" s="317">
        <v>755.78333333333353</v>
      </c>
      <c r="L139" s="304">
        <v>724.25</v>
      </c>
      <c r="M139" s="304">
        <v>699.25</v>
      </c>
      <c r="N139" s="319">
        <v>12442800</v>
      </c>
      <c r="O139" s="320">
        <v>1.6269724590806625E-2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1123.5</v>
      </c>
      <c r="E140" s="316">
        <v>1117.6666666666667</v>
      </c>
      <c r="F140" s="317">
        <v>1110.3333333333335</v>
      </c>
      <c r="G140" s="317">
        <v>1097.1666666666667</v>
      </c>
      <c r="H140" s="317">
        <v>1089.8333333333335</v>
      </c>
      <c r="I140" s="317">
        <v>1130.8333333333335</v>
      </c>
      <c r="J140" s="317">
        <v>1138.166666666667</v>
      </c>
      <c r="K140" s="317">
        <v>1151.3333333333335</v>
      </c>
      <c r="L140" s="304">
        <v>1125</v>
      </c>
      <c r="M140" s="304">
        <v>1104.5</v>
      </c>
      <c r="N140" s="319">
        <v>8107500</v>
      </c>
      <c r="O140" s="320">
        <v>5.394345238095238E-3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2807.3</v>
      </c>
      <c r="E141" s="316">
        <v>2819.8833333333332</v>
      </c>
      <c r="F141" s="317">
        <v>2769.7666666666664</v>
      </c>
      <c r="G141" s="317">
        <v>2732.2333333333331</v>
      </c>
      <c r="H141" s="317">
        <v>2682.1166666666663</v>
      </c>
      <c r="I141" s="317">
        <v>2857.4166666666665</v>
      </c>
      <c r="J141" s="317">
        <v>2907.5333333333333</v>
      </c>
      <c r="K141" s="317">
        <v>2945.0666666666666</v>
      </c>
      <c r="L141" s="304">
        <v>2870</v>
      </c>
      <c r="M141" s="304">
        <v>2782.35</v>
      </c>
      <c r="N141" s="319">
        <v>1648500</v>
      </c>
      <c r="O141" s="320">
        <v>6.41025641025641E-3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351.8</v>
      </c>
      <c r="E142" s="316">
        <v>351.01666666666665</v>
      </c>
      <c r="F142" s="317">
        <v>345.48333333333329</v>
      </c>
      <c r="G142" s="317">
        <v>339.16666666666663</v>
      </c>
      <c r="H142" s="317">
        <v>333.63333333333327</v>
      </c>
      <c r="I142" s="317">
        <v>357.33333333333331</v>
      </c>
      <c r="J142" s="317">
        <v>362.86666666666662</v>
      </c>
      <c r="K142" s="317">
        <v>369.18333333333334</v>
      </c>
      <c r="L142" s="304">
        <v>356.55</v>
      </c>
      <c r="M142" s="304">
        <v>344.7</v>
      </c>
      <c r="N142" s="319">
        <v>2385000</v>
      </c>
      <c r="O142" s="320">
        <v>-6.2500000000000003E-3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426.95</v>
      </c>
      <c r="E143" s="316">
        <v>423.36666666666662</v>
      </c>
      <c r="F143" s="317">
        <v>417.23333333333323</v>
      </c>
      <c r="G143" s="317">
        <v>407.51666666666659</v>
      </c>
      <c r="H143" s="317">
        <v>401.38333333333321</v>
      </c>
      <c r="I143" s="317">
        <v>433.08333333333326</v>
      </c>
      <c r="J143" s="317">
        <v>439.21666666666658</v>
      </c>
      <c r="K143" s="317">
        <v>448.93333333333328</v>
      </c>
      <c r="L143" s="304">
        <v>429.5</v>
      </c>
      <c r="M143" s="304">
        <v>413.65</v>
      </c>
      <c r="N143" s="319">
        <v>5853400</v>
      </c>
      <c r="O143" s="320">
        <v>-1.9005161895823557E-2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973.4</v>
      </c>
      <c r="E144" s="316">
        <v>965.85</v>
      </c>
      <c r="F144" s="317">
        <v>953.25</v>
      </c>
      <c r="G144" s="317">
        <v>933.1</v>
      </c>
      <c r="H144" s="317">
        <v>920.5</v>
      </c>
      <c r="I144" s="317">
        <v>986</v>
      </c>
      <c r="J144" s="317">
        <v>998.60000000000014</v>
      </c>
      <c r="K144" s="317">
        <v>1018.75</v>
      </c>
      <c r="L144" s="304">
        <v>978.45</v>
      </c>
      <c r="M144" s="304">
        <v>945.7</v>
      </c>
      <c r="N144" s="319">
        <v>1621900</v>
      </c>
      <c r="O144" s="320">
        <v>-2.1950189953566904E-2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236.75</v>
      </c>
      <c r="E145" s="316">
        <v>237.78333333333333</v>
      </c>
      <c r="F145" s="317">
        <v>233.01666666666665</v>
      </c>
      <c r="G145" s="317">
        <v>229.28333333333333</v>
      </c>
      <c r="H145" s="317">
        <v>224.51666666666665</v>
      </c>
      <c r="I145" s="317">
        <v>241.51666666666665</v>
      </c>
      <c r="J145" s="317">
        <v>246.28333333333336</v>
      </c>
      <c r="K145" s="317">
        <v>250.01666666666665</v>
      </c>
      <c r="L145" s="304">
        <v>242.55</v>
      </c>
      <c r="M145" s="304">
        <v>234.05</v>
      </c>
      <c r="N145" s="319">
        <v>2897400</v>
      </c>
      <c r="O145" s="320">
        <v>3.3751962323390894E-2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4040.3</v>
      </c>
      <c r="E146" s="316">
        <v>4030.6</v>
      </c>
      <c r="F146" s="317">
        <v>4003.3999999999996</v>
      </c>
      <c r="G146" s="317">
        <v>3966.4999999999995</v>
      </c>
      <c r="H146" s="317">
        <v>3939.2999999999993</v>
      </c>
      <c r="I146" s="317">
        <v>4067.5</v>
      </c>
      <c r="J146" s="317">
        <v>4094.7</v>
      </c>
      <c r="K146" s="317">
        <v>4131.6000000000004</v>
      </c>
      <c r="L146" s="304">
        <v>4057.8</v>
      </c>
      <c r="M146" s="304">
        <v>3993.7</v>
      </c>
      <c r="N146" s="319">
        <v>2386800</v>
      </c>
      <c r="O146" s="320">
        <v>-8.6393088552915772E-3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487.15</v>
      </c>
      <c r="E147" s="316">
        <v>486.23333333333335</v>
      </c>
      <c r="F147" s="317">
        <v>483.4666666666667</v>
      </c>
      <c r="G147" s="317">
        <v>479.78333333333336</v>
      </c>
      <c r="H147" s="317">
        <v>477.01666666666671</v>
      </c>
      <c r="I147" s="317">
        <v>489.91666666666669</v>
      </c>
      <c r="J147" s="317">
        <v>492.68333333333334</v>
      </c>
      <c r="K147" s="317">
        <v>496.36666666666667</v>
      </c>
      <c r="L147" s="304">
        <v>489</v>
      </c>
      <c r="M147" s="304">
        <v>482.55</v>
      </c>
      <c r="N147" s="319">
        <v>12308400</v>
      </c>
      <c r="O147" s="320">
        <v>-2.4721878862793572E-2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128</v>
      </c>
      <c r="E148" s="316">
        <v>126.63333333333333</v>
      </c>
      <c r="F148" s="317">
        <v>125.01666666666665</v>
      </c>
      <c r="G148" s="317">
        <v>122.03333333333333</v>
      </c>
      <c r="H148" s="317">
        <v>120.41666666666666</v>
      </c>
      <c r="I148" s="317">
        <v>129.61666666666665</v>
      </c>
      <c r="J148" s="317">
        <v>131.23333333333332</v>
      </c>
      <c r="K148" s="317">
        <v>134.21666666666664</v>
      </c>
      <c r="L148" s="304">
        <v>128.25</v>
      </c>
      <c r="M148" s="304">
        <v>123.65</v>
      </c>
      <c r="N148" s="319">
        <v>110775400</v>
      </c>
      <c r="O148" s="320">
        <v>-5.5006082403342677E-2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628.70000000000005</v>
      </c>
      <c r="E149" s="316">
        <v>628.43333333333339</v>
      </c>
      <c r="F149" s="317">
        <v>619.41666666666674</v>
      </c>
      <c r="G149" s="317">
        <v>610.13333333333333</v>
      </c>
      <c r="H149" s="317">
        <v>601.11666666666667</v>
      </c>
      <c r="I149" s="317">
        <v>637.71666666666681</v>
      </c>
      <c r="J149" s="317">
        <v>646.73333333333346</v>
      </c>
      <c r="K149" s="317">
        <v>656.01666666666688</v>
      </c>
      <c r="L149" s="304">
        <v>637.45000000000005</v>
      </c>
      <c r="M149" s="304">
        <v>619.15</v>
      </c>
      <c r="N149" s="319">
        <v>2965000</v>
      </c>
      <c r="O149" s="320">
        <v>-7.3437500000000003E-2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283.35000000000002</v>
      </c>
      <c r="E150" s="316">
        <v>282.55</v>
      </c>
      <c r="F150" s="317">
        <v>277.8</v>
      </c>
      <c r="G150" s="317">
        <v>272.25</v>
      </c>
      <c r="H150" s="317">
        <v>267.5</v>
      </c>
      <c r="I150" s="317">
        <v>288.10000000000002</v>
      </c>
      <c r="J150" s="317">
        <v>292.85000000000002</v>
      </c>
      <c r="K150" s="317">
        <v>298.40000000000003</v>
      </c>
      <c r="L150" s="304">
        <v>287.3</v>
      </c>
      <c r="M150" s="304">
        <v>277</v>
      </c>
      <c r="N150" s="319">
        <v>26966400</v>
      </c>
      <c r="O150" s="320">
        <v>6.8873668188736678E-2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170.55</v>
      </c>
      <c r="E151" s="316">
        <v>168.58333333333334</v>
      </c>
      <c r="F151" s="317">
        <v>165.36666666666667</v>
      </c>
      <c r="G151" s="317">
        <v>160.18333333333334</v>
      </c>
      <c r="H151" s="317">
        <v>156.96666666666667</v>
      </c>
      <c r="I151" s="317">
        <v>173.76666666666668</v>
      </c>
      <c r="J151" s="317">
        <v>176.98333333333332</v>
      </c>
      <c r="K151" s="317">
        <v>182.16666666666669</v>
      </c>
      <c r="L151" s="304">
        <v>171.8</v>
      </c>
      <c r="M151" s="304">
        <v>163.4</v>
      </c>
      <c r="N151" s="319">
        <v>46512000</v>
      </c>
      <c r="O151" s="320">
        <v>6.9610210417385299E-2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44061</v>
      </c>
    </row>
    <row r="7" spans="1:15">
      <c r="A7"/>
    </row>
    <row r="8" spans="1:15" ht="28.5" customHeight="1">
      <c r="A8" s="562" t="s">
        <v>16</v>
      </c>
      <c r="B8" s="563" t="s">
        <v>18</v>
      </c>
      <c r="C8" s="561" t="s">
        <v>19</v>
      </c>
      <c r="D8" s="561" t="s">
        <v>20</v>
      </c>
      <c r="E8" s="561" t="s">
        <v>21</v>
      </c>
      <c r="F8" s="561"/>
      <c r="G8" s="561"/>
      <c r="H8" s="561" t="s">
        <v>22</v>
      </c>
      <c r="I8" s="561"/>
      <c r="J8" s="561"/>
      <c r="K8" s="274"/>
      <c r="L8" s="282"/>
      <c r="M8" s="282"/>
    </row>
    <row r="9" spans="1:15" ht="36" customHeight="1">
      <c r="A9" s="557"/>
      <c r="B9" s="559"/>
      <c r="C9" s="564" t="s">
        <v>23</v>
      </c>
      <c r="D9" s="564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11247.1</v>
      </c>
      <c r="D10" s="303">
        <v>11219.566666666666</v>
      </c>
      <c r="E10" s="303">
        <v>11172.033333333331</v>
      </c>
      <c r="F10" s="303">
        <v>11096.966666666665</v>
      </c>
      <c r="G10" s="303">
        <v>11049.433333333331</v>
      </c>
      <c r="H10" s="303">
        <v>11294.633333333331</v>
      </c>
      <c r="I10" s="303">
        <v>11342.166666666664</v>
      </c>
      <c r="J10" s="303">
        <v>11417.233333333332</v>
      </c>
      <c r="K10" s="302">
        <v>11267.1</v>
      </c>
      <c r="L10" s="302">
        <v>11144.5</v>
      </c>
      <c r="M10" s="307"/>
    </row>
    <row r="11" spans="1:15">
      <c r="A11" s="301">
        <v>2</v>
      </c>
      <c r="B11" s="277" t="s">
        <v>220</v>
      </c>
      <c r="C11" s="304">
        <v>21700.85</v>
      </c>
      <c r="D11" s="279">
        <v>21671.133333333335</v>
      </c>
      <c r="E11" s="279">
        <v>21432.866666666669</v>
      </c>
      <c r="F11" s="279">
        <v>21164.883333333335</v>
      </c>
      <c r="G11" s="279">
        <v>20926.616666666669</v>
      </c>
      <c r="H11" s="279">
        <v>21939.116666666669</v>
      </c>
      <c r="I11" s="279">
        <v>22177.383333333339</v>
      </c>
      <c r="J11" s="279">
        <v>22445.366666666669</v>
      </c>
      <c r="K11" s="304">
        <v>21909.4</v>
      </c>
      <c r="L11" s="304">
        <v>21403.15</v>
      </c>
      <c r="M11" s="307"/>
    </row>
    <row r="12" spans="1:15">
      <c r="A12" s="301">
        <v>3</v>
      </c>
      <c r="B12" s="285" t="s">
        <v>221</v>
      </c>
      <c r="C12" s="304">
        <v>1491</v>
      </c>
      <c r="D12" s="279">
        <v>1484</v>
      </c>
      <c r="E12" s="279">
        <v>1466.9</v>
      </c>
      <c r="F12" s="279">
        <v>1442.8000000000002</v>
      </c>
      <c r="G12" s="279">
        <v>1425.7000000000003</v>
      </c>
      <c r="H12" s="279">
        <v>1508.1</v>
      </c>
      <c r="I12" s="279">
        <v>1525.1999999999998</v>
      </c>
      <c r="J12" s="279">
        <v>1549.2999999999997</v>
      </c>
      <c r="K12" s="304">
        <v>1501.1</v>
      </c>
      <c r="L12" s="304">
        <v>1459.9</v>
      </c>
      <c r="M12" s="307"/>
    </row>
    <row r="13" spans="1:15">
      <c r="A13" s="301">
        <v>4</v>
      </c>
      <c r="B13" s="277" t="s">
        <v>222</v>
      </c>
      <c r="C13" s="304">
        <v>3203.3</v>
      </c>
      <c r="D13" s="279">
        <v>3191.7333333333336</v>
      </c>
      <c r="E13" s="279">
        <v>3174.1166666666672</v>
      </c>
      <c r="F13" s="279">
        <v>3144.9333333333338</v>
      </c>
      <c r="G13" s="279">
        <v>3127.3166666666675</v>
      </c>
      <c r="H13" s="279">
        <v>3220.916666666667</v>
      </c>
      <c r="I13" s="279">
        <v>3238.5333333333338</v>
      </c>
      <c r="J13" s="279">
        <v>3267.7166666666667</v>
      </c>
      <c r="K13" s="304">
        <v>3209.35</v>
      </c>
      <c r="L13" s="304">
        <v>3162.55</v>
      </c>
      <c r="M13" s="307"/>
    </row>
    <row r="14" spans="1:15">
      <c r="A14" s="301">
        <v>5</v>
      </c>
      <c r="B14" s="277" t="s">
        <v>223</v>
      </c>
      <c r="C14" s="304">
        <v>18223.599999999999</v>
      </c>
      <c r="D14" s="279">
        <v>18211.283333333336</v>
      </c>
      <c r="E14" s="279">
        <v>18115.616666666672</v>
      </c>
      <c r="F14" s="279">
        <v>18007.633333333335</v>
      </c>
      <c r="G14" s="279">
        <v>17911.966666666671</v>
      </c>
      <c r="H14" s="279">
        <v>18319.266666666674</v>
      </c>
      <c r="I14" s="279">
        <v>18414.933333333338</v>
      </c>
      <c r="J14" s="279">
        <v>18522.916666666675</v>
      </c>
      <c r="K14" s="304">
        <v>18306.95</v>
      </c>
      <c r="L14" s="304">
        <v>18103.3</v>
      </c>
      <c r="M14" s="307"/>
    </row>
    <row r="15" spans="1:15">
      <c r="A15" s="301">
        <v>6</v>
      </c>
      <c r="B15" s="277" t="s">
        <v>224</v>
      </c>
      <c r="C15" s="304">
        <v>2562.1999999999998</v>
      </c>
      <c r="D15" s="279">
        <v>2548.4500000000003</v>
      </c>
      <c r="E15" s="279">
        <v>2524.6000000000004</v>
      </c>
      <c r="F15" s="279">
        <v>2487</v>
      </c>
      <c r="G15" s="279">
        <v>2463.15</v>
      </c>
      <c r="H15" s="279">
        <v>2586.0500000000006</v>
      </c>
      <c r="I15" s="279">
        <v>2609.9</v>
      </c>
      <c r="J15" s="279">
        <v>2647.5000000000009</v>
      </c>
      <c r="K15" s="304">
        <v>2572.3000000000002</v>
      </c>
      <c r="L15" s="304">
        <v>2510.85</v>
      </c>
      <c r="M15" s="307"/>
    </row>
    <row r="16" spans="1:15">
      <c r="A16" s="301">
        <v>7</v>
      </c>
      <c r="B16" s="277" t="s">
        <v>225</v>
      </c>
      <c r="C16" s="304">
        <v>4568.2</v>
      </c>
      <c r="D16" s="279">
        <v>4560.9166666666661</v>
      </c>
      <c r="E16" s="279">
        <v>4536.4333333333325</v>
      </c>
      <c r="F16" s="279">
        <v>4504.6666666666661</v>
      </c>
      <c r="G16" s="279">
        <v>4480.1833333333325</v>
      </c>
      <c r="H16" s="279">
        <v>4592.6833333333325</v>
      </c>
      <c r="I16" s="279">
        <v>4617.1666666666661</v>
      </c>
      <c r="J16" s="279">
        <v>4648.9333333333325</v>
      </c>
      <c r="K16" s="304">
        <v>4585.3999999999996</v>
      </c>
      <c r="L16" s="304">
        <v>4529.1499999999996</v>
      </c>
      <c r="M16" s="307"/>
    </row>
    <row r="17" spans="1:13">
      <c r="A17" s="301">
        <v>8</v>
      </c>
      <c r="B17" s="277" t="s">
        <v>38</v>
      </c>
      <c r="C17" s="277">
        <v>1387.6</v>
      </c>
      <c r="D17" s="279">
        <v>1385.6333333333332</v>
      </c>
      <c r="E17" s="279">
        <v>1374.2666666666664</v>
      </c>
      <c r="F17" s="279">
        <v>1360.9333333333332</v>
      </c>
      <c r="G17" s="279">
        <v>1349.5666666666664</v>
      </c>
      <c r="H17" s="279">
        <v>1398.9666666666665</v>
      </c>
      <c r="I17" s="279">
        <v>1410.3333333333333</v>
      </c>
      <c r="J17" s="279">
        <v>1423.6666666666665</v>
      </c>
      <c r="K17" s="277">
        <v>1397</v>
      </c>
      <c r="L17" s="277">
        <v>1372.3</v>
      </c>
      <c r="M17" s="277">
        <v>5.8686400000000001</v>
      </c>
    </row>
    <row r="18" spans="1:13">
      <c r="A18" s="301">
        <v>9</v>
      </c>
      <c r="B18" s="277" t="s">
        <v>226</v>
      </c>
      <c r="C18" s="277">
        <v>707.2</v>
      </c>
      <c r="D18" s="279">
        <v>708.26666666666677</v>
      </c>
      <c r="E18" s="279">
        <v>701.43333333333351</v>
      </c>
      <c r="F18" s="279">
        <v>695.66666666666674</v>
      </c>
      <c r="G18" s="279">
        <v>688.83333333333348</v>
      </c>
      <c r="H18" s="279">
        <v>714.03333333333353</v>
      </c>
      <c r="I18" s="279">
        <v>720.86666666666679</v>
      </c>
      <c r="J18" s="279">
        <v>726.63333333333355</v>
      </c>
      <c r="K18" s="277">
        <v>715.1</v>
      </c>
      <c r="L18" s="277">
        <v>702.5</v>
      </c>
      <c r="M18" s="277">
        <v>1.3870400000000001</v>
      </c>
    </row>
    <row r="19" spans="1:13">
      <c r="A19" s="301">
        <v>10</v>
      </c>
      <c r="B19" s="277" t="s">
        <v>803</v>
      </c>
      <c r="C19" s="277">
        <v>1015.25</v>
      </c>
      <c r="D19" s="279">
        <v>1015.9166666666666</v>
      </c>
      <c r="E19" s="279">
        <v>1004.8333333333333</v>
      </c>
      <c r="F19" s="279">
        <v>994.41666666666663</v>
      </c>
      <c r="G19" s="279">
        <v>983.33333333333326</v>
      </c>
      <c r="H19" s="279">
        <v>1026.3333333333333</v>
      </c>
      <c r="I19" s="279">
        <v>1037.4166666666665</v>
      </c>
      <c r="J19" s="279">
        <v>1047.8333333333333</v>
      </c>
      <c r="K19" s="277">
        <v>1027</v>
      </c>
      <c r="L19" s="277">
        <v>1005.5</v>
      </c>
      <c r="M19" s="277">
        <v>2.7304900000000001</v>
      </c>
    </row>
    <row r="20" spans="1:13">
      <c r="A20" s="301">
        <v>11</v>
      </c>
      <c r="B20" s="277" t="s">
        <v>295</v>
      </c>
      <c r="C20" s="277">
        <v>16675.05</v>
      </c>
      <c r="D20" s="279">
        <v>16660.016666666666</v>
      </c>
      <c r="E20" s="279">
        <v>16490.033333333333</v>
      </c>
      <c r="F20" s="279">
        <v>16305.016666666666</v>
      </c>
      <c r="G20" s="279">
        <v>16135.033333333333</v>
      </c>
      <c r="H20" s="279">
        <v>16845.033333333333</v>
      </c>
      <c r="I20" s="279">
        <v>17015.016666666663</v>
      </c>
      <c r="J20" s="279">
        <v>17200.033333333333</v>
      </c>
      <c r="K20" s="277">
        <v>16830</v>
      </c>
      <c r="L20" s="277">
        <v>16475</v>
      </c>
      <c r="M20" s="277">
        <v>0.10045</v>
      </c>
    </row>
    <row r="21" spans="1:13">
      <c r="A21" s="301">
        <v>12</v>
      </c>
      <c r="B21" s="277" t="s">
        <v>296</v>
      </c>
      <c r="C21" s="277">
        <v>160.94999999999999</v>
      </c>
      <c r="D21" s="279">
        <v>161.5</v>
      </c>
      <c r="E21" s="279">
        <v>158.1</v>
      </c>
      <c r="F21" s="279">
        <v>155.25</v>
      </c>
      <c r="G21" s="279">
        <v>151.85</v>
      </c>
      <c r="H21" s="279">
        <v>164.35</v>
      </c>
      <c r="I21" s="279">
        <v>167.74999999999997</v>
      </c>
      <c r="J21" s="279">
        <v>170.6</v>
      </c>
      <c r="K21" s="277">
        <v>164.9</v>
      </c>
      <c r="L21" s="277">
        <v>158.65</v>
      </c>
      <c r="M21" s="277">
        <v>23.94303</v>
      </c>
    </row>
    <row r="22" spans="1:13">
      <c r="A22" s="301">
        <v>13</v>
      </c>
      <c r="B22" s="277" t="s">
        <v>41</v>
      </c>
      <c r="C22" s="277">
        <v>357.45</v>
      </c>
      <c r="D22" s="279">
        <v>354.08333333333331</v>
      </c>
      <c r="E22" s="279">
        <v>350.16666666666663</v>
      </c>
      <c r="F22" s="279">
        <v>342.88333333333333</v>
      </c>
      <c r="G22" s="279">
        <v>338.96666666666664</v>
      </c>
      <c r="H22" s="279">
        <v>361.36666666666662</v>
      </c>
      <c r="I22" s="279">
        <v>365.28333333333325</v>
      </c>
      <c r="J22" s="279">
        <v>372.56666666666661</v>
      </c>
      <c r="K22" s="277">
        <v>358</v>
      </c>
      <c r="L22" s="277">
        <v>346.8</v>
      </c>
      <c r="M22" s="277">
        <v>45.083579999999998</v>
      </c>
    </row>
    <row r="23" spans="1:13">
      <c r="A23" s="301">
        <v>14</v>
      </c>
      <c r="B23" s="277" t="s">
        <v>43</v>
      </c>
      <c r="C23" s="277">
        <v>37.049999999999997</v>
      </c>
      <c r="D23" s="279">
        <v>37.1</v>
      </c>
      <c r="E23" s="279">
        <v>36.650000000000006</v>
      </c>
      <c r="F23" s="279">
        <v>36.250000000000007</v>
      </c>
      <c r="G23" s="279">
        <v>35.800000000000011</v>
      </c>
      <c r="H23" s="279">
        <v>37.5</v>
      </c>
      <c r="I23" s="279">
        <v>37.950000000000003</v>
      </c>
      <c r="J23" s="279">
        <v>38.349999999999994</v>
      </c>
      <c r="K23" s="277">
        <v>37.549999999999997</v>
      </c>
      <c r="L23" s="277">
        <v>36.700000000000003</v>
      </c>
      <c r="M23" s="277">
        <v>11.92671</v>
      </c>
    </row>
    <row r="24" spans="1:13">
      <c r="A24" s="301">
        <v>15</v>
      </c>
      <c r="B24" s="277" t="s">
        <v>298</v>
      </c>
      <c r="C24" s="277">
        <v>233.8</v>
      </c>
      <c r="D24" s="279">
        <v>235.95000000000002</v>
      </c>
      <c r="E24" s="279">
        <v>227.95000000000005</v>
      </c>
      <c r="F24" s="279">
        <v>222.10000000000002</v>
      </c>
      <c r="G24" s="279">
        <v>214.10000000000005</v>
      </c>
      <c r="H24" s="279">
        <v>241.80000000000004</v>
      </c>
      <c r="I24" s="279">
        <v>249.79999999999998</v>
      </c>
      <c r="J24" s="279">
        <v>255.65000000000003</v>
      </c>
      <c r="K24" s="277">
        <v>243.95</v>
      </c>
      <c r="L24" s="277">
        <v>230.1</v>
      </c>
      <c r="M24" s="277">
        <v>3.3334199999999998</v>
      </c>
    </row>
    <row r="25" spans="1:13">
      <c r="A25" s="301">
        <v>16</v>
      </c>
      <c r="B25" s="277" t="s">
        <v>227</v>
      </c>
      <c r="C25" s="277">
        <v>59.3</v>
      </c>
      <c r="D25" s="279">
        <v>59.25</v>
      </c>
      <c r="E25" s="279">
        <v>58.3</v>
      </c>
      <c r="F25" s="279">
        <v>57.3</v>
      </c>
      <c r="G25" s="279">
        <v>56.349999999999994</v>
      </c>
      <c r="H25" s="279">
        <v>60.25</v>
      </c>
      <c r="I25" s="279">
        <v>61.2</v>
      </c>
      <c r="J25" s="279">
        <v>62.2</v>
      </c>
      <c r="K25" s="277">
        <v>60.2</v>
      </c>
      <c r="L25" s="277">
        <v>58.25</v>
      </c>
      <c r="M25" s="277">
        <v>14.88387</v>
      </c>
    </row>
    <row r="26" spans="1:13">
      <c r="A26" s="301">
        <v>17</v>
      </c>
      <c r="B26" s="277" t="s">
        <v>228</v>
      </c>
      <c r="C26" s="277">
        <v>133.1</v>
      </c>
      <c r="D26" s="279">
        <v>131.35</v>
      </c>
      <c r="E26" s="279">
        <v>128</v>
      </c>
      <c r="F26" s="279">
        <v>122.9</v>
      </c>
      <c r="G26" s="279">
        <v>119.55000000000001</v>
      </c>
      <c r="H26" s="279">
        <v>136.44999999999999</v>
      </c>
      <c r="I26" s="279">
        <v>139.79999999999995</v>
      </c>
      <c r="J26" s="279">
        <v>144.89999999999998</v>
      </c>
      <c r="K26" s="277">
        <v>134.69999999999999</v>
      </c>
      <c r="L26" s="277">
        <v>126.25</v>
      </c>
      <c r="M26" s="277">
        <v>22.644860000000001</v>
      </c>
    </row>
    <row r="27" spans="1:13">
      <c r="A27" s="301">
        <v>18</v>
      </c>
      <c r="B27" s="277" t="s">
        <v>229</v>
      </c>
      <c r="C27" s="277">
        <v>1657.65</v>
      </c>
      <c r="D27" s="279">
        <v>1652.8833333333332</v>
      </c>
      <c r="E27" s="279">
        <v>1617.7666666666664</v>
      </c>
      <c r="F27" s="279">
        <v>1577.8833333333332</v>
      </c>
      <c r="G27" s="279">
        <v>1542.7666666666664</v>
      </c>
      <c r="H27" s="279">
        <v>1692.7666666666664</v>
      </c>
      <c r="I27" s="279">
        <v>1727.8833333333332</v>
      </c>
      <c r="J27" s="279">
        <v>1767.7666666666664</v>
      </c>
      <c r="K27" s="277">
        <v>1688</v>
      </c>
      <c r="L27" s="277">
        <v>1613</v>
      </c>
      <c r="M27" s="277">
        <v>2.1348400000000001</v>
      </c>
    </row>
    <row r="28" spans="1:13">
      <c r="A28" s="301">
        <v>19</v>
      </c>
      <c r="B28" s="277" t="s">
        <v>230</v>
      </c>
      <c r="C28" s="277">
        <v>2886.45</v>
      </c>
      <c r="D28" s="279">
        <v>2904.15</v>
      </c>
      <c r="E28" s="279">
        <v>2853.3500000000004</v>
      </c>
      <c r="F28" s="279">
        <v>2820.2500000000005</v>
      </c>
      <c r="G28" s="279">
        <v>2769.4500000000007</v>
      </c>
      <c r="H28" s="279">
        <v>2937.25</v>
      </c>
      <c r="I28" s="279">
        <v>2988.05</v>
      </c>
      <c r="J28" s="279">
        <v>3021.1499999999996</v>
      </c>
      <c r="K28" s="277">
        <v>2954.95</v>
      </c>
      <c r="L28" s="277">
        <v>2871.05</v>
      </c>
      <c r="M28" s="277">
        <v>0.89529000000000003</v>
      </c>
    </row>
    <row r="29" spans="1:13">
      <c r="A29" s="301">
        <v>20</v>
      </c>
      <c r="B29" s="277" t="s">
        <v>45</v>
      </c>
      <c r="C29" s="277">
        <v>754</v>
      </c>
      <c r="D29" s="279">
        <v>751.25</v>
      </c>
      <c r="E29" s="279">
        <v>745.05</v>
      </c>
      <c r="F29" s="279">
        <v>736.09999999999991</v>
      </c>
      <c r="G29" s="279">
        <v>729.89999999999986</v>
      </c>
      <c r="H29" s="279">
        <v>760.2</v>
      </c>
      <c r="I29" s="279">
        <v>766.40000000000009</v>
      </c>
      <c r="J29" s="279">
        <v>775.35000000000014</v>
      </c>
      <c r="K29" s="277">
        <v>757.45</v>
      </c>
      <c r="L29" s="277">
        <v>742.3</v>
      </c>
      <c r="M29" s="277">
        <v>5.4794600000000004</v>
      </c>
    </row>
    <row r="30" spans="1:13">
      <c r="A30" s="301">
        <v>21</v>
      </c>
      <c r="B30" s="277" t="s">
        <v>46</v>
      </c>
      <c r="C30" s="277">
        <v>219.35</v>
      </c>
      <c r="D30" s="279">
        <v>220.13333333333333</v>
      </c>
      <c r="E30" s="279">
        <v>217.31666666666666</v>
      </c>
      <c r="F30" s="279">
        <v>215.28333333333333</v>
      </c>
      <c r="G30" s="279">
        <v>212.46666666666667</v>
      </c>
      <c r="H30" s="279">
        <v>222.16666666666666</v>
      </c>
      <c r="I30" s="279">
        <v>224.98333333333332</v>
      </c>
      <c r="J30" s="279">
        <v>227.01666666666665</v>
      </c>
      <c r="K30" s="277">
        <v>222.95</v>
      </c>
      <c r="L30" s="277">
        <v>218.1</v>
      </c>
      <c r="M30" s="277">
        <v>24.79307</v>
      </c>
    </row>
    <row r="31" spans="1:13">
      <c r="A31" s="301">
        <v>22</v>
      </c>
      <c r="B31" s="277" t="s">
        <v>47</v>
      </c>
      <c r="C31" s="277">
        <v>1704.4</v>
      </c>
      <c r="D31" s="279">
        <v>1705.8833333333332</v>
      </c>
      <c r="E31" s="279">
        <v>1684.5166666666664</v>
      </c>
      <c r="F31" s="279">
        <v>1664.6333333333332</v>
      </c>
      <c r="G31" s="279">
        <v>1643.2666666666664</v>
      </c>
      <c r="H31" s="279">
        <v>1725.7666666666664</v>
      </c>
      <c r="I31" s="279">
        <v>1747.1333333333332</v>
      </c>
      <c r="J31" s="279">
        <v>1767.0166666666664</v>
      </c>
      <c r="K31" s="277">
        <v>1727.25</v>
      </c>
      <c r="L31" s="277">
        <v>1686</v>
      </c>
      <c r="M31" s="277">
        <v>4.7935499999999998</v>
      </c>
    </row>
    <row r="32" spans="1:13">
      <c r="A32" s="301">
        <v>23</v>
      </c>
      <c r="B32" s="277" t="s">
        <v>48</v>
      </c>
      <c r="C32" s="277">
        <v>129.35</v>
      </c>
      <c r="D32" s="279">
        <v>130.08333333333334</v>
      </c>
      <c r="E32" s="279">
        <v>127.66666666666669</v>
      </c>
      <c r="F32" s="279">
        <v>125.98333333333335</v>
      </c>
      <c r="G32" s="279">
        <v>123.56666666666669</v>
      </c>
      <c r="H32" s="279">
        <v>131.76666666666668</v>
      </c>
      <c r="I32" s="279">
        <v>134.18333333333337</v>
      </c>
      <c r="J32" s="279">
        <v>135.86666666666667</v>
      </c>
      <c r="K32" s="277">
        <v>132.5</v>
      </c>
      <c r="L32" s="277">
        <v>128.4</v>
      </c>
      <c r="M32" s="277">
        <v>76.197900000000004</v>
      </c>
    </row>
    <row r="33" spans="1:13">
      <c r="A33" s="301">
        <v>24</v>
      </c>
      <c r="B33" s="277" t="s">
        <v>49</v>
      </c>
      <c r="C33" s="277">
        <v>62.7</v>
      </c>
      <c r="D33" s="279">
        <v>62.449999999999996</v>
      </c>
      <c r="E33" s="279">
        <v>60.399999999999991</v>
      </c>
      <c r="F33" s="279">
        <v>58.099999999999994</v>
      </c>
      <c r="G33" s="279">
        <v>56.04999999999999</v>
      </c>
      <c r="H33" s="279">
        <v>64.75</v>
      </c>
      <c r="I33" s="279">
        <v>66.799999999999983</v>
      </c>
      <c r="J33" s="279">
        <v>69.099999999999994</v>
      </c>
      <c r="K33" s="277">
        <v>64.5</v>
      </c>
      <c r="L33" s="277">
        <v>60.15</v>
      </c>
      <c r="M33" s="277">
        <v>703.38229000000001</v>
      </c>
    </row>
    <row r="34" spans="1:13">
      <c r="A34" s="301">
        <v>25</v>
      </c>
      <c r="B34" s="277" t="s">
        <v>51</v>
      </c>
      <c r="C34" s="277">
        <v>1836.7</v>
      </c>
      <c r="D34" s="279">
        <v>1827.0166666666664</v>
      </c>
      <c r="E34" s="279">
        <v>1811.5333333333328</v>
      </c>
      <c r="F34" s="279">
        <v>1786.3666666666663</v>
      </c>
      <c r="G34" s="279">
        <v>1770.8833333333328</v>
      </c>
      <c r="H34" s="279">
        <v>1852.1833333333329</v>
      </c>
      <c r="I34" s="279">
        <v>1867.6666666666665</v>
      </c>
      <c r="J34" s="279">
        <v>1892.833333333333</v>
      </c>
      <c r="K34" s="277">
        <v>1842.5</v>
      </c>
      <c r="L34" s="277">
        <v>1801.85</v>
      </c>
      <c r="M34" s="277">
        <v>16.34206</v>
      </c>
    </row>
    <row r="35" spans="1:13">
      <c r="A35" s="301">
        <v>26</v>
      </c>
      <c r="B35" s="277" t="s">
        <v>53</v>
      </c>
      <c r="C35" s="277">
        <v>863</v>
      </c>
      <c r="D35" s="279">
        <v>869.55000000000007</v>
      </c>
      <c r="E35" s="279">
        <v>849.70000000000016</v>
      </c>
      <c r="F35" s="279">
        <v>836.40000000000009</v>
      </c>
      <c r="G35" s="279">
        <v>816.55000000000018</v>
      </c>
      <c r="H35" s="279">
        <v>882.85000000000014</v>
      </c>
      <c r="I35" s="279">
        <v>902.7</v>
      </c>
      <c r="J35" s="279">
        <v>916.00000000000011</v>
      </c>
      <c r="K35" s="277">
        <v>889.4</v>
      </c>
      <c r="L35" s="277">
        <v>856.25</v>
      </c>
      <c r="M35" s="277">
        <v>25.98198</v>
      </c>
    </row>
    <row r="36" spans="1:13">
      <c r="A36" s="301">
        <v>27</v>
      </c>
      <c r="B36" s="277" t="s">
        <v>231</v>
      </c>
      <c r="C36" s="277">
        <v>2189.75</v>
      </c>
      <c r="D36" s="279">
        <v>2184.5</v>
      </c>
      <c r="E36" s="279">
        <v>2165.25</v>
      </c>
      <c r="F36" s="279">
        <v>2140.75</v>
      </c>
      <c r="G36" s="279">
        <v>2121.5</v>
      </c>
      <c r="H36" s="279">
        <v>2209</v>
      </c>
      <c r="I36" s="279">
        <v>2228.25</v>
      </c>
      <c r="J36" s="279">
        <v>2252.75</v>
      </c>
      <c r="K36" s="277">
        <v>2203.75</v>
      </c>
      <c r="L36" s="277">
        <v>2160</v>
      </c>
      <c r="M36" s="277">
        <v>2.7284000000000002</v>
      </c>
    </row>
    <row r="37" spans="1:13">
      <c r="A37" s="301">
        <v>28</v>
      </c>
      <c r="B37" s="277" t="s">
        <v>55</v>
      </c>
      <c r="C37" s="277">
        <v>438.15</v>
      </c>
      <c r="D37" s="279">
        <v>434.83333333333331</v>
      </c>
      <c r="E37" s="279">
        <v>428.66666666666663</v>
      </c>
      <c r="F37" s="279">
        <v>419.18333333333334</v>
      </c>
      <c r="G37" s="279">
        <v>413.01666666666665</v>
      </c>
      <c r="H37" s="279">
        <v>444.31666666666661</v>
      </c>
      <c r="I37" s="279">
        <v>450.48333333333323</v>
      </c>
      <c r="J37" s="279">
        <v>459.96666666666658</v>
      </c>
      <c r="K37" s="277">
        <v>441</v>
      </c>
      <c r="L37" s="277">
        <v>425.35</v>
      </c>
      <c r="M37" s="277">
        <v>301.98451</v>
      </c>
    </row>
    <row r="38" spans="1:13">
      <c r="A38" s="301">
        <v>29</v>
      </c>
      <c r="B38" s="277" t="s">
        <v>56</v>
      </c>
      <c r="C38" s="277">
        <v>3115.6</v>
      </c>
      <c r="D38" s="279">
        <v>3077.8666666666668</v>
      </c>
      <c r="E38" s="279">
        <v>3029.7333333333336</v>
      </c>
      <c r="F38" s="279">
        <v>2943.8666666666668</v>
      </c>
      <c r="G38" s="279">
        <v>2895.7333333333336</v>
      </c>
      <c r="H38" s="279">
        <v>3163.7333333333336</v>
      </c>
      <c r="I38" s="279">
        <v>3211.8666666666668</v>
      </c>
      <c r="J38" s="279">
        <v>3297.7333333333336</v>
      </c>
      <c r="K38" s="277">
        <v>3126</v>
      </c>
      <c r="L38" s="277">
        <v>2992</v>
      </c>
      <c r="M38" s="277">
        <v>15.771929999999999</v>
      </c>
    </row>
    <row r="39" spans="1:13">
      <c r="A39" s="301">
        <v>30</v>
      </c>
      <c r="B39" s="277" t="s">
        <v>59</v>
      </c>
      <c r="C39" s="277">
        <v>3384.8</v>
      </c>
      <c r="D39" s="279">
        <v>3365.5666666666671</v>
      </c>
      <c r="E39" s="279">
        <v>3331.6333333333341</v>
      </c>
      <c r="F39" s="279">
        <v>3278.4666666666672</v>
      </c>
      <c r="G39" s="279">
        <v>3244.5333333333342</v>
      </c>
      <c r="H39" s="279">
        <v>3418.733333333334</v>
      </c>
      <c r="I39" s="279">
        <v>3452.6666666666674</v>
      </c>
      <c r="J39" s="279">
        <v>3505.8333333333339</v>
      </c>
      <c r="K39" s="277">
        <v>3399.5</v>
      </c>
      <c r="L39" s="277">
        <v>3312.4</v>
      </c>
      <c r="M39" s="277">
        <v>46.706209999999999</v>
      </c>
    </row>
    <row r="40" spans="1:13">
      <c r="A40" s="301">
        <v>31</v>
      </c>
      <c r="B40" s="277" t="s">
        <v>58</v>
      </c>
      <c r="C40" s="277">
        <v>6269.1</v>
      </c>
      <c r="D40" s="279">
        <v>6263.0666666666666</v>
      </c>
      <c r="E40" s="279">
        <v>6207.0333333333328</v>
      </c>
      <c r="F40" s="279">
        <v>6144.9666666666662</v>
      </c>
      <c r="G40" s="279">
        <v>6088.9333333333325</v>
      </c>
      <c r="H40" s="279">
        <v>6325.1333333333332</v>
      </c>
      <c r="I40" s="279">
        <v>6381.1666666666679</v>
      </c>
      <c r="J40" s="279">
        <v>6443.2333333333336</v>
      </c>
      <c r="K40" s="277">
        <v>6319.1</v>
      </c>
      <c r="L40" s="277">
        <v>6201</v>
      </c>
      <c r="M40" s="277">
        <v>4.3593900000000003</v>
      </c>
    </row>
    <row r="41" spans="1:13">
      <c r="A41" s="301">
        <v>32</v>
      </c>
      <c r="B41" s="277" t="s">
        <v>232</v>
      </c>
      <c r="C41" s="277">
        <v>2612.75</v>
      </c>
      <c r="D41" s="279">
        <v>2626.6666666666665</v>
      </c>
      <c r="E41" s="279">
        <v>2586.083333333333</v>
      </c>
      <c r="F41" s="279">
        <v>2559.4166666666665</v>
      </c>
      <c r="G41" s="279">
        <v>2518.833333333333</v>
      </c>
      <c r="H41" s="279">
        <v>2653.333333333333</v>
      </c>
      <c r="I41" s="279">
        <v>2693.9166666666661</v>
      </c>
      <c r="J41" s="279">
        <v>2720.583333333333</v>
      </c>
      <c r="K41" s="277">
        <v>2667.25</v>
      </c>
      <c r="L41" s="277">
        <v>2600</v>
      </c>
      <c r="M41" s="277">
        <v>0.30565999999999999</v>
      </c>
    </row>
    <row r="42" spans="1:13">
      <c r="A42" s="301">
        <v>33</v>
      </c>
      <c r="B42" s="277" t="s">
        <v>60</v>
      </c>
      <c r="C42" s="277">
        <v>1305.4000000000001</v>
      </c>
      <c r="D42" s="279">
        <v>1309.6166666666668</v>
      </c>
      <c r="E42" s="279">
        <v>1291.3333333333335</v>
      </c>
      <c r="F42" s="279">
        <v>1277.2666666666667</v>
      </c>
      <c r="G42" s="279">
        <v>1258.9833333333333</v>
      </c>
      <c r="H42" s="279">
        <v>1323.6833333333336</v>
      </c>
      <c r="I42" s="279">
        <v>1341.9666666666669</v>
      </c>
      <c r="J42" s="279">
        <v>1356.0333333333338</v>
      </c>
      <c r="K42" s="277">
        <v>1327.9</v>
      </c>
      <c r="L42" s="277">
        <v>1295.55</v>
      </c>
      <c r="M42" s="277">
        <v>4.6205400000000001</v>
      </c>
    </row>
    <row r="43" spans="1:13">
      <c r="A43" s="301">
        <v>34</v>
      </c>
      <c r="B43" s="277" t="s">
        <v>233</v>
      </c>
      <c r="C43" s="277">
        <v>287.3</v>
      </c>
      <c r="D43" s="279">
        <v>287.53333333333336</v>
      </c>
      <c r="E43" s="279">
        <v>282.76666666666671</v>
      </c>
      <c r="F43" s="279">
        <v>278.23333333333335</v>
      </c>
      <c r="G43" s="279">
        <v>273.4666666666667</v>
      </c>
      <c r="H43" s="279">
        <v>292.06666666666672</v>
      </c>
      <c r="I43" s="279">
        <v>296.83333333333337</v>
      </c>
      <c r="J43" s="279">
        <v>301.36666666666673</v>
      </c>
      <c r="K43" s="277">
        <v>292.3</v>
      </c>
      <c r="L43" s="277">
        <v>283</v>
      </c>
      <c r="M43" s="277">
        <v>137.61148</v>
      </c>
    </row>
    <row r="44" spans="1:13">
      <c r="A44" s="301">
        <v>35</v>
      </c>
      <c r="B44" s="277" t="s">
        <v>61</v>
      </c>
      <c r="C44" s="277">
        <v>46.15</v>
      </c>
      <c r="D44" s="279">
        <v>46.183333333333337</v>
      </c>
      <c r="E44" s="279">
        <v>45.616666666666674</v>
      </c>
      <c r="F44" s="279">
        <v>45.083333333333336</v>
      </c>
      <c r="G44" s="279">
        <v>44.516666666666673</v>
      </c>
      <c r="H44" s="279">
        <v>46.716666666666676</v>
      </c>
      <c r="I44" s="279">
        <v>47.283333333333339</v>
      </c>
      <c r="J44" s="279">
        <v>47.816666666666677</v>
      </c>
      <c r="K44" s="277">
        <v>46.75</v>
      </c>
      <c r="L44" s="277">
        <v>45.65</v>
      </c>
      <c r="M44" s="277">
        <v>261.49211000000003</v>
      </c>
    </row>
    <row r="45" spans="1:13">
      <c r="A45" s="301">
        <v>36</v>
      </c>
      <c r="B45" s="277" t="s">
        <v>62</v>
      </c>
      <c r="C45" s="277">
        <v>46.8</v>
      </c>
      <c r="D45" s="279">
        <v>47.033333333333331</v>
      </c>
      <c r="E45" s="279">
        <v>46.266666666666666</v>
      </c>
      <c r="F45" s="279">
        <v>45.733333333333334</v>
      </c>
      <c r="G45" s="279">
        <v>44.966666666666669</v>
      </c>
      <c r="H45" s="279">
        <v>47.566666666666663</v>
      </c>
      <c r="I45" s="279">
        <v>48.333333333333329</v>
      </c>
      <c r="J45" s="279">
        <v>48.86666666666666</v>
      </c>
      <c r="K45" s="277">
        <v>47.8</v>
      </c>
      <c r="L45" s="277">
        <v>46.5</v>
      </c>
      <c r="M45" s="277">
        <v>13.289820000000001</v>
      </c>
    </row>
    <row r="46" spans="1:13">
      <c r="A46" s="301">
        <v>37</v>
      </c>
      <c r="B46" s="277" t="s">
        <v>63</v>
      </c>
      <c r="C46" s="277">
        <v>1244.3</v>
      </c>
      <c r="D46" s="279">
        <v>1239.5666666666666</v>
      </c>
      <c r="E46" s="279">
        <v>1231.7333333333331</v>
      </c>
      <c r="F46" s="279">
        <v>1219.1666666666665</v>
      </c>
      <c r="G46" s="279">
        <v>1211.333333333333</v>
      </c>
      <c r="H46" s="279">
        <v>1252.1333333333332</v>
      </c>
      <c r="I46" s="279">
        <v>1259.9666666666667</v>
      </c>
      <c r="J46" s="279">
        <v>1272.5333333333333</v>
      </c>
      <c r="K46" s="277">
        <v>1247.4000000000001</v>
      </c>
      <c r="L46" s="277">
        <v>1227</v>
      </c>
      <c r="M46" s="277">
        <v>4.77928</v>
      </c>
    </row>
    <row r="47" spans="1:13">
      <c r="A47" s="301">
        <v>38</v>
      </c>
      <c r="B47" s="277" t="s">
        <v>66</v>
      </c>
      <c r="C47" s="277">
        <v>541.5</v>
      </c>
      <c r="D47" s="279">
        <v>541.69999999999993</v>
      </c>
      <c r="E47" s="279">
        <v>527.09999999999991</v>
      </c>
      <c r="F47" s="279">
        <v>512.69999999999993</v>
      </c>
      <c r="G47" s="279">
        <v>498.09999999999991</v>
      </c>
      <c r="H47" s="279">
        <v>556.09999999999991</v>
      </c>
      <c r="I47" s="279">
        <v>570.70000000000005</v>
      </c>
      <c r="J47" s="279">
        <v>585.09999999999991</v>
      </c>
      <c r="K47" s="277">
        <v>556.29999999999995</v>
      </c>
      <c r="L47" s="277">
        <v>527.29999999999995</v>
      </c>
      <c r="M47" s="277">
        <v>26.257570000000001</v>
      </c>
    </row>
    <row r="48" spans="1:13">
      <c r="A48" s="301">
        <v>39</v>
      </c>
      <c r="B48" s="277" t="s">
        <v>65</v>
      </c>
      <c r="C48" s="277">
        <v>110.8</v>
      </c>
      <c r="D48" s="279">
        <v>111.88333333333333</v>
      </c>
      <c r="E48" s="279">
        <v>108.81666666666665</v>
      </c>
      <c r="F48" s="279">
        <v>106.83333333333333</v>
      </c>
      <c r="G48" s="279">
        <v>103.76666666666665</v>
      </c>
      <c r="H48" s="279">
        <v>113.86666666666665</v>
      </c>
      <c r="I48" s="279">
        <v>116.93333333333331</v>
      </c>
      <c r="J48" s="279">
        <v>118.91666666666664</v>
      </c>
      <c r="K48" s="277">
        <v>114.95</v>
      </c>
      <c r="L48" s="277">
        <v>109.9</v>
      </c>
      <c r="M48" s="277">
        <v>152.43626</v>
      </c>
    </row>
    <row r="49" spans="1:13">
      <c r="A49" s="301">
        <v>40</v>
      </c>
      <c r="B49" s="277" t="s">
        <v>67</v>
      </c>
      <c r="C49" s="277">
        <v>497.15</v>
      </c>
      <c r="D49" s="279">
        <v>495.95</v>
      </c>
      <c r="E49" s="279">
        <v>488.34999999999997</v>
      </c>
      <c r="F49" s="279">
        <v>479.54999999999995</v>
      </c>
      <c r="G49" s="279">
        <v>471.94999999999993</v>
      </c>
      <c r="H49" s="279">
        <v>504.75</v>
      </c>
      <c r="I49" s="279">
        <v>512.35</v>
      </c>
      <c r="J49" s="279">
        <v>521.15000000000009</v>
      </c>
      <c r="K49" s="277">
        <v>503.55</v>
      </c>
      <c r="L49" s="277">
        <v>487.15</v>
      </c>
      <c r="M49" s="277">
        <v>40.368270000000003</v>
      </c>
    </row>
    <row r="50" spans="1:13">
      <c r="A50" s="301">
        <v>41</v>
      </c>
      <c r="B50" s="277" t="s">
        <v>70</v>
      </c>
      <c r="C50" s="277">
        <v>37</v>
      </c>
      <c r="D50" s="279">
        <v>37.200000000000003</v>
      </c>
      <c r="E50" s="279">
        <v>36.500000000000007</v>
      </c>
      <c r="F50" s="279">
        <v>36.000000000000007</v>
      </c>
      <c r="G50" s="279">
        <v>35.300000000000011</v>
      </c>
      <c r="H50" s="279">
        <v>37.700000000000003</v>
      </c>
      <c r="I50" s="279">
        <v>38.399999999999991</v>
      </c>
      <c r="J50" s="279">
        <v>38.9</v>
      </c>
      <c r="K50" s="277">
        <v>37.9</v>
      </c>
      <c r="L50" s="277">
        <v>36.700000000000003</v>
      </c>
      <c r="M50" s="277">
        <v>209.73045999999999</v>
      </c>
    </row>
    <row r="51" spans="1:13">
      <c r="A51" s="301">
        <v>42</v>
      </c>
      <c r="B51" s="277" t="s">
        <v>74</v>
      </c>
      <c r="C51" s="277">
        <v>407.9</v>
      </c>
      <c r="D51" s="279">
        <v>409.93333333333339</v>
      </c>
      <c r="E51" s="279">
        <v>401.06666666666678</v>
      </c>
      <c r="F51" s="279">
        <v>394.23333333333341</v>
      </c>
      <c r="G51" s="279">
        <v>385.36666666666679</v>
      </c>
      <c r="H51" s="279">
        <v>416.76666666666677</v>
      </c>
      <c r="I51" s="279">
        <v>425.63333333333333</v>
      </c>
      <c r="J51" s="279">
        <v>432.46666666666675</v>
      </c>
      <c r="K51" s="277">
        <v>418.8</v>
      </c>
      <c r="L51" s="277">
        <v>403.1</v>
      </c>
      <c r="M51" s="277">
        <v>114.24867</v>
      </c>
    </row>
    <row r="52" spans="1:13">
      <c r="A52" s="301">
        <v>43</v>
      </c>
      <c r="B52" s="277" t="s">
        <v>69</v>
      </c>
      <c r="C52" s="277">
        <v>521.4</v>
      </c>
      <c r="D52" s="279">
        <v>524</v>
      </c>
      <c r="E52" s="279">
        <v>515.5</v>
      </c>
      <c r="F52" s="279">
        <v>509.6</v>
      </c>
      <c r="G52" s="279">
        <v>501.1</v>
      </c>
      <c r="H52" s="279">
        <v>529.9</v>
      </c>
      <c r="I52" s="279">
        <v>538.4</v>
      </c>
      <c r="J52" s="279">
        <v>544.29999999999995</v>
      </c>
      <c r="K52" s="277">
        <v>532.5</v>
      </c>
      <c r="L52" s="277">
        <v>518.1</v>
      </c>
      <c r="M52" s="277">
        <v>190.14347000000001</v>
      </c>
    </row>
    <row r="53" spans="1:13">
      <c r="A53" s="301">
        <v>44</v>
      </c>
      <c r="B53" s="277" t="s">
        <v>125</v>
      </c>
      <c r="C53" s="277">
        <v>199.85</v>
      </c>
      <c r="D53" s="279">
        <v>199.55000000000004</v>
      </c>
      <c r="E53" s="279">
        <v>197.10000000000008</v>
      </c>
      <c r="F53" s="279">
        <v>194.35000000000005</v>
      </c>
      <c r="G53" s="279">
        <v>191.90000000000009</v>
      </c>
      <c r="H53" s="279">
        <v>202.30000000000007</v>
      </c>
      <c r="I53" s="279">
        <v>204.75000000000006</v>
      </c>
      <c r="J53" s="279">
        <v>207.50000000000006</v>
      </c>
      <c r="K53" s="277">
        <v>202</v>
      </c>
      <c r="L53" s="277">
        <v>196.8</v>
      </c>
      <c r="M53" s="277">
        <v>25.044039999999999</v>
      </c>
    </row>
    <row r="54" spans="1:13">
      <c r="A54" s="301">
        <v>45</v>
      </c>
      <c r="B54" s="277" t="s">
        <v>71</v>
      </c>
      <c r="C54" s="277">
        <v>391.25</v>
      </c>
      <c r="D54" s="279">
        <v>393.41666666666669</v>
      </c>
      <c r="E54" s="279">
        <v>387.18333333333339</v>
      </c>
      <c r="F54" s="279">
        <v>383.11666666666673</v>
      </c>
      <c r="G54" s="279">
        <v>376.88333333333344</v>
      </c>
      <c r="H54" s="279">
        <v>397.48333333333335</v>
      </c>
      <c r="I54" s="279">
        <v>403.71666666666658</v>
      </c>
      <c r="J54" s="279">
        <v>407.7833333333333</v>
      </c>
      <c r="K54" s="277">
        <v>399.65</v>
      </c>
      <c r="L54" s="277">
        <v>389.35</v>
      </c>
      <c r="M54" s="277">
        <v>33.71658</v>
      </c>
    </row>
    <row r="55" spans="1:13">
      <c r="A55" s="301">
        <v>46</v>
      </c>
      <c r="B55" s="277" t="s">
        <v>234</v>
      </c>
      <c r="C55" s="277">
        <v>1469.95</v>
      </c>
      <c r="D55" s="279">
        <v>1470.75</v>
      </c>
      <c r="E55" s="279">
        <v>1441.5</v>
      </c>
      <c r="F55" s="279">
        <v>1413.05</v>
      </c>
      <c r="G55" s="279">
        <v>1383.8</v>
      </c>
      <c r="H55" s="279">
        <v>1499.2</v>
      </c>
      <c r="I55" s="279">
        <v>1528.45</v>
      </c>
      <c r="J55" s="279">
        <v>1556.9</v>
      </c>
      <c r="K55" s="277">
        <v>1500</v>
      </c>
      <c r="L55" s="277">
        <v>1442.3</v>
      </c>
      <c r="M55" s="277">
        <v>2.9155099999999998</v>
      </c>
    </row>
    <row r="56" spans="1:13">
      <c r="A56" s="301">
        <v>47</v>
      </c>
      <c r="B56" s="277" t="s">
        <v>72</v>
      </c>
      <c r="C56" s="277">
        <v>13895.1</v>
      </c>
      <c r="D56" s="279">
        <v>13787.966666666667</v>
      </c>
      <c r="E56" s="279">
        <v>13582.133333333335</v>
      </c>
      <c r="F56" s="279">
        <v>13269.166666666668</v>
      </c>
      <c r="G56" s="279">
        <v>13063.333333333336</v>
      </c>
      <c r="H56" s="279">
        <v>14100.933333333334</v>
      </c>
      <c r="I56" s="279">
        <v>14306.766666666666</v>
      </c>
      <c r="J56" s="279">
        <v>14619.733333333334</v>
      </c>
      <c r="K56" s="277">
        <v>13993.8</v>
      </c>
      <c r="L56" s="277">
        <v>13475</v>
      </c>
      <c r="M56" s="277">
        <v>0.61158000000000001</v>
      </c>
    </row>
    <row r="57" spans="1:13">
      <c r="A57" s="301">
        <v>48</v>
      </c>
      <c r="B57" s="277" t="s">
        <v>75</v>
      </c>
      <c r="C57" s="277">
        <v>3868.65</v>
      </c>
      <c r="D57" s="279">
        <v>3855.2166666666667</v>
      </c>
      <c r="E57" s="279">
        <v>3815.4333333333334</v>
      </c>
      <c r="F57" s="279">
        <v>3762.2166666666667</v>
      </c>
      <c r="G57" s="279">
        <v>3722.4333333333334</v>
      </c>
      <c r="H57" s="279">
        <v>3908.4333333333334</v>
      </c>
      <c r="I57" s="279">
        <v>3948.2166666666672</v>
      </c>
      <c r="J57" s="279">
        <v>4001.4333333333334</v>
      </c>
      <c r="K57" s="277">
        <v>3895</v>
      </c>
      <c r="L57" s="277">
        <v>3802</v>
      </c>
      <c r="M57" s="277">
        <v>9.87819</v>
      </c>
    </row>
    <row r="58" spans="1:13">
      <c r="A58" s="301">
        <v>49</v>
      </c>
      <c r="B58" s="277" t="s">
        <v>81</v>
      </c>
      <c r="C58" s="277">
        <v>595.35</v>
      </c>
      <c r="D58" s="279">
        <v>595.2166666666667</v>
      </c>
      <c r="E58" s="279">
        <v>588.08333333333337</v>
      </c>
      <c r="F58" s="279">
        <v>580.81666666666672</v>
      </c>
      <c r="G58" s="279">
        <v>573.68333333333339</v>
      </c>
      <c r="H58" s="279">
        <v>602.48333333333335</v>
      </c>
      <c r="I58" s="279">
        <v>609.61666666666656</v>
      </c>
      <c r="J58" s="279">
        <v>616.88333333333333</v>
      </c>
      <c r="K58" s="277">
        <v>602.35</v>
      </c>
      <c r="L58" s="277">
        <v>587.95000000000005</v>
      </c>
      <c r="M58" s="277">
        <v>1.18651</v>
      </c>
    </row>
    <row r="59" spans="1:13">
      <c r="A59" s="301">
        <v>50</v>
      </c>
      <c r="B59" s="277" t="s">
        <v>76</v>
      </c>
      <c r="C59" s="277">
        <v>397.5</v>
      </c>
      <c r="D59" s="279">
        <v>396.9666666666667</v>
      </c>
      <c r="E59" s="279">
        <v>391.38333333333338</v>
      </c>
      <c r="F59" s="279">
        <v>385.26666666666671</v>
      </c>
      <c r="G59" s="279">
        <v>379.68333333333339</v>
      </c>
      <c r="H59" s="279">
        <v>403.08333333333337</v>
      </c>
      <c r="I59" s="279">
        <v>408.66666666666663</v>
      </c>
      <c r="J59" s="279">
        <v>414.78333333333336</v>
      </c>
      <c r="K59" s="277">
        <v>402.55</v>
      </c>
      <c r="L59" s="277">
        <v>390.85</v>
      </c>
      <c r="M59" s="277">
        <v>43.065350000000002</v>
      </c>
    </row>
    <row r="60" spans="1:13">
      <c r="A60" s="301">
        <v>51</v>
      </c>
      <c r="B60" s="277" t="s">
        <v>77</v>
      </c>
      <c r="C60" s="277">
        <v>100.05</v>
      </c>
      <c r="D60" s="279">
        <v>100.28333333333335</v>
      </c>
      <c r="E60" s="279">
        <v>98.666666666666686</v>
      </c>
      <c r="F60" s="279">
        <v>97.283333333333346</v>
      </c>
      <c r="G60" s="279">
        <v>95.666666666666686</v>
      </c>
      <c r="H60" s="279">
        <v>101.66666666666669</v>
      </c>
      <c r="I60" s="279">
        <v>103.28333333333333</v>
      </c>
      <c r="J60" s="279">
        <v>104.66666666666669</v>
      </c>
      <c r="K60" s="277">
        <v>101.9</v>
      </c>
      <c r="L60" s="277">
        <v>98.9</v>
      </c>
      <c r="M60" s="277">
        <v>102.10598</v>
      </c>
    </row>
    <row r="61" spans="1:13">
      <c r="A61" s="301">
        <v>52</v>
      </c>
      <c r="B61" s="277" t="s">
        <v>78</v>
      </c>
      <c r="C61" s="277">
        <v>122.05</v>
      </c>
      <c r="D61" s="279">
        <v>121.85000000000001</v>
      </c>
      <c r="E61" s="279">
        <v>120.75000000000001</v>
      </c>
      <c r="F61" s="279">
        <v>119.45</v>
      </c>
      <c r="G61" s="279">
        <v>118.35000000000001</v>
      </c>
      <c r="H61" s="279">
        <v>123.15000000000002</v>
      </c>
      <c r="I61" s="279">
        <v>124.25000000000001</v>
      </c>
      <c r="J61" s="279">
        <v>125.55000000000003</v>
      </c>
      <c r="K61" s="277">
        <v>122.95</v>
      </c>
      <c r="L61" s="277">
        <v>120.55</v>
      </c>
      <c r="M61" s="277">
        <v>5.66906</v>
      </c>
    </row>
    <row r="62" spans="1:13">
      <c r="A62" s="301">
        <v>53</v>
      </c>
      <c r="B62" s="277" t="s">
        <v>82</v>
      </c>
      <c r="C62" s="277">
        <v>212.3</v>
      </c>
      <c r="D62" s="279">
        <v>215.01666666666668</v>
      </c>
      <c r="E62" s="279">
        <v>207.63333333333335</v>
      </c>
      <c r="F62" s="279">
        <v>202.96666666666667</v>
      </c>
      <c r="G62" s="279">
        <v>195.58333333333334</v>
      </c>
      <c r="H62" s="279">
        <v>219.68333333333337</v>
      </c>
      <c r="I62" s="279">
        <v>227.06666666666669</v>
      </c>
      <c r="J62" s="279">
        <v>231.73333333333338</v>
      </c>
      <c r="K62" s="277">
        <v>222.4</v>
      </c>
      <c r="L62" s="277">
        <v>210.35</v>
      </c>
      <c r="M62" s="277">
        <v>61.125889999999998</v>
      </c>
    </row>
    <row r="63" spans="1:13">
      <c r="A63" s="301">
        <v>54</v>
      </c>
      <c r="B63" s="277" t="s">
        <v>83</v>
      </c>
      <c r="C63" s="277">
        <v>771.65</v>
      </c>
      <c r="D63" s="279">
        <v>772.7166666666667</v>
      </c>
      <c r="E63" s="279">
        <v>764.43333333333339</v>
      </c>
      <c r="F63" s="279">
        <v>757.2166666666667</v>
      </c>
      <c r="G63" s="279">
        <v>748.93333333333339</v>
      </c>
      <c r="H63" s="279">
        <v>779.93333333333339</v>
      </c>
      <c r="I63" s="279">
        <v>788.2166666666667</v>
      </c>
      <c r="J63" s="279">
        <v>795.43333333333339</v>
      </c>
      <c r="K63" s="277">
        <v>781</v>
      </c>
      <c r="L63" s="277">
        <v>765.5</v>
      </c>
      <c r="M63" s="277">
        <v>61.458190000000002</v>
      </c>
    </row>
    <row r="64" spans="1:13">
      <c r="A64" s="301">
        <v>55</v>
      </c>
      <c r="B64" s="277" t="s">
        <v>235</v>
      </c>
      <c r="C64" s="277">
        <v>123.9</v>
      </c>
      <c r="D64" s="279">
        <v>123.3</v>
      </c>
      <c r="E64" s="279">
        <v>121.69999999999999</v>
      </c>
      <c r="F64" s="279">
        <v>119.49999999999999</v>
      </c>
      <c r="G64" s="279">
        <v>117.89999999999998</v>
      </c>
      <c r="H64" s="279">
        <v>125.5</v>
      </c>
      <c r="I64" s="279">
        <v>127.1</v>
      </c>
      <c r="J64" s="279">
        <v>129.30000000000001</v>
      </c>
      <c r="K64" s="277">
        <v>124.9</v>
      </c>
      <c r="L64" s="277">
        <v>121.1</v>
      </c>
      <c r="M64" s="277">
        <v>39.56109</v>
      </c>
    </row>
    <row r="65" spans="1:13">
      <c r="A65" s="301">
        <v>56</v>
      </c>
      <c r="B65" s="277" t="s">
        <v>84</v>
      </c>
      <c r="C65" s="277">
        <v>136</v>
      </c>
      <c r="D65" s="279">
        <v>135.11666666666667</v>
      </c>
      <c r="E65" s="279">
        <v>133.23333333333335</v>
      </c>
      <c r="F65" s="279">
        <v>130.46666666666667</v>
      </c>
      <c r="G65" s="279">
        <v>128.58333333333334</v>
      </c>
      <c r="H65" s="279">
        <v>137.88333333333335</v>
      </c>
      <c r="I65" s="279">
        <v>139.76666666666668</v>
      </c>
      <c r="J65" s="279">
        <v>142.53333333333336</v>
      </c>
      <c r="K65" s="277">
        <v>137</v>
      </c>
      <c r="L65" s="277">
        <v>132.35</v>
      </c>
      <c r="M65" s="277">
        <v>232.63428999999999</v>
      </c>
    </row>
    <row r="66" spans="1:13">
      <c r="A66" s="301">
        <v>57</v>
      </c>
      <c r="B66" s="277" t="s">
        <v>85</v>
      </c>
      <c r="C66" s="277">
        <v>1421.25</v>
      </c>
      <c r="D66" s="279">
        <v>1416.7666666666667</v>
      </c>
      <c r="E66" s="279">
        <v>1406.7333333333333</v>
      </c>
      <c r="F66" s="279">
        <v>1392.2166666666667</v>
      </c>
      <c r="G66" s="279">
        <v>1382.1833333333334</v>
      </c>
      <c r="H66" s="279">
        <v>1431.2833333333333</v>
      </c>
      <c r="I66" s="279">
        <v>1441.3166666666666</v>
      </c>
      <c r="J66" s="279">
        <v>1455.8333333333333</v>
      </c>
      <c r="K66" s="277">
        <v>1426.8</v>
      </c>
      <c r="L66" s="277">
        <v>1402.25</v>
      </c>
      <c r="M66" s="277">
        <v>5.1265900000000002</v>
      </c>
    </row>
    <row r="67" spans="1:13">
      <c r="A67" s="301">
        <v>58</v>
      </c>
      <c r="B67" s="277" t="s">
        <v>86</v>
      </c>
      <c r="C67" s="277">
        <v>385.75</v>
      </c>
      <c r="D67" s="279">
        <v>383.61666666666662</v>
      </c>
      <c r="E67" s="279">
        <v>378.63333333333321</v>
      </c>
      <c r="F67" s="279">
        <v>371.51666666666659</v>
      </c>
      <c r="G67" s="279">
        <v>366.53333333333319</v>
      </c>
      <c r="H67" s="279">
        <v>390.73333333333323</v>
      </c>
      <c r="I67" s="279">
        <v>395.7166666666667</v>
      </c>
      <c r="J67" s="279">
        <v>402.83333333333326</v>
      </c>
      <c r="K67" s="277">
        <v>388.6</v>
      </c>
      <c r="L67" s="277">
        <v>376.5</v>
      </c>
      <c r="M67" s="277">
        <v>53.914290000000001</v>
      </c>
    </row>
    <row r="68" spans="1:13">
      <c r="A68" s="301">
        <v>59</v>
      </c>
      <c r="B68" s="277" t="s">
        <v>236</v>
      </c>
      <c r="C68" s="277">
        <v>728.25</v>
      </c>
      <c r="D68" s="279">
        <v>737.93333333333339</v>
      </c>
      <c r="E68" s="279">
        <v>715.86666666666679</v>
      </c>
      <c r="F68" s="279">
        <v>703.48333333333335</v>
      </c>
      <c r="G68" s="279">
        <v>681.41666666666674</v>
      </c>
      <c r="H68" s="279">
        <v>750.31666666666683</v>
      </c>
      <c r="I68" s="279">
        <v>772.38333333333344</v>
      </c>
      <c r="J68" s="279">
        <v>784.76666666666688</v>
      </c>
      <c r="K68" s="277">
        <v>760</v>
      </c>
      <c r="L68" s="277">
        <v>725.55</v>
      </c>
      <c r="M68" s="277">
        <v>4.6474399999999996</v>
      </c>
    </row>
    <row r="69" spans="1:13">
      <c r="A69" s="301">
        <v>60</v>
      </c>
      <c r="B69" s="277" t="s">
        <v>237</v>
      </c>
      <c r="C69" s="277">
        <v>252.45</v>
      </c>
      <c r="D69" s="279">
        <v>252.58333333333334</v>
      </c>
      <c r="E69" s="279">
        <v>249.2166666666667</v>
      </c>
      <c r="F69" s="279">
        <v>245.98333333333335</v>
      </c>
      <c r="G69" s="279">
        <v>242.6166666666667</v>
      </c>
      <c r="H69" s="279">
        <v>255.81666666666669</v>
      </c>
      <c r="I69" s="279">
        <v>259.18333333333328</v>
      </c>
      <c r="J69" s="279">
        <v>262.41666666666669</v>
      </c>
      <c r="K69" s="277">
        <v>255.95</v>
      </c>
      <c r="L69" s="277">
        <v>249.35</v>
      </c>
      <c r="M69" s="277">
        <v>6.6890799999999997</v>
      </c>
    </row>
    <row r="70" spans="1:13">
      <c r="A70" s="301">
        <v>61</v>
      </c>
      <c r="B70" s="277" t="s">
        <v>87</v>
      </c>
      <c r="C70" s="277">
        <v>456.35</v>
      </c>
      <c r="D70" s="279">
        <v>450.2</v>
      </c>
      <c r="E70" s="279">
        <v>442.15</v>
      </c>
      <c r="F70" s="279">
        <v>427.95</v>
      </c>
      <c r="G70" s="279">
        <v>419.9</v>
      </c>
      <c r="H70" s="279">
        <v>464.4</v>
      </c>
      <c r="I70" s="279">
        <v>472.45000000000005</v>
      </c>
      <c r="J70" s="279">
        <v>486.65</v>
      </c>
      <c r="K70" s="277">
        <v>458.25</v>
      </c>
      <c r="L70" s="277">
        <v>436</v>
      </c>
      <c r="M70" s="277">
        <v>25.999320000000001</v>
      </c>
    </row>
    <row r="71" spans="1:13">
      <c r="A71" s="301">
        <v>62</v>
      </c>
      <c r="B71" s="277" t="s">
        <v>93</v>
      </c>
      <c r="C71" s="277">
        <v>147.15</v>
      </c>
      <c r="D71" s="279">
        <v>145.44999999999999</v>
      </c>
      <c r="E71" s="279">
        <v>143.39999999999998</v>
      </c>
      <c r="F71" s="279">
        <v>139.64999999999998</v>
      </c>
      <c r="G71" s="279">
        <v>137.59999999999997</v>
      </c>
      <c r="H71" s="279">
        <v>149.19999999999999</v>
      </c>
      <c r="I71" s="279">
        <v>151.25</v>
      </c>
      <c r="J71" s="279">
        <v>155</v>
      </c>
      <c r="K71" s="277">
        <v>147.5</v>
      </c>
      <c r="L71" s="277">
        <v>141.69999999999999</v>
      </c>
      <c r="M71" s="277">
        <v>86.425160000000005</v>
      </c>
    </row>
    <row r="72" spans="1:13">
      <c r="A72" s="301">
        <v>63</v>
      </c>
      <c r="B72" s="277" t="s">
        <v>88</v>
      </c>
      <c r="C72" s="277">
        <v>495.55</v>
      </c>
      <c r="D72" s="279">
        <v>496.7</v>
      </c>
      <c r="E72" s="279">
        <v>489.84999999999997</v>
      </c>
      <c r="F72" s="279">
        <v>484.15</v>
      </c>
      <c r="G72" s="279">
        <v>477.29999999999995</v>
      </c>
      <c r="H72" s="279">
        <v>502.4</v>
      </c>
      <c r="I72" s="279">
        <v>509.25</v>
      </c>
      <c r="J72" s="279">
        <v>514.95000000000005</v>
      </c>
      <c r="K72" s="277">
        <v>503.55</v>
      </c>
      <c r="L72" s="277">
        <v>491</v>
      </c>
      <c r="M72" s="277">
        <v>28.800809999999998</v>
      </c>
    </row>
    <row r="73" spans="1:13">
      <c r="A73" s="301">
        <v>64</v>
      </c>
      <c r="B73" s="277" t="s">
        <v>238</v>
      </c>
      <c r="C73" s="277">
        <v>763.85</v>
      </c>
      <c r="D73" s="279">
        <v>772.01666666666677</v>
      </c>
      <c r="E73" s="279">
        <v>749.03333333333353</v>
      </c>
      <c r="F73" s="279">
        <v>734.21666666666681</v>
      </c>
      <c r="G73" s="279">
        <v>711.23333333333358</v>
      </c>
      <c r="H73" s="279">
        <v>786.83333333333348</v>
      </c>
      <c r="I73" s="279">
        <v>809.81666666666683</v>
      </c>
      <c r="J73" s="279">
        <v>824.63333333333344</v>
      </c>
      <c r="K73" s="277">
        <v>795</v>
      </c>
      <c r="L73" s="277">
        <v>757.2</v>
      </c>
      <c r="M73" s="277">
        <v>0.71897</v>
      </c>
    </row>
    <row r="74" spans="1:13">
      <c r="A74" s="301">
        <v>65</v>
      </c>
      <c r="B74" s="277" t="s">
        <v>91</v>
      </c>
      <c r="C74" s="277">
        <v>3129.55</v>
      </c>
      <c r="D74" s="279">
        <v>3113.2999999999997</v>
      </c>
      <c r="E74" s="279">
        <v>3087.5999999999995</v>
      </c>
      <c r="F74" s="279">
        <v>3045.6499999999996</v>
      </c>
      <c r="G74" s="279">
        <v>3019.9499999999994</v>
      </c>
      <c r="H74" s="279">
        <v>3155.2499999999995</v>
      </c>
      <c r="I74" s="279">
        <v>3180.9499999999994</v>
      </c>
      <c r="J74" s="279">
        <v>3222.8999999999996</v>
      </c>
      <c r="K74" s="277">
        <v>3139</v>
      </c>
      <c r="L74" s="277">
        <v>3071.35</v>
      </c>
      <c r="M74" s="277">
        <v>11.94516</v>
      </c>
    </row>
    <row r="75" spans="1:13">
      <c r="A75" s="301">
        <v>66</v>
      </c>
      <c r="B75" s="277" t="s">
        <v>358</v>
      </c>
      <c r="C75" s="277">
        <v>1913.95</v>
      </c>
      <c r="D75" s="279">
        <v>1903.0166666666664</v>
      </c>
      <c r="E75" s="279">
        <v>1864.0333333333328</v>
      </c>
      <c r="F75" s="279">
        <v>1814.1166666666663</v>
      </c>
      <c r="G75" s="279">
        <v>1775.1333333333328</v>
      </c>
      <c r="H75" s="279">
        <v>1952.9333333333329</v>
      </c>
      <c r="I75" s="279">
        <v>1991.9166666666665</v>
      </c>
      <c r="J75" s="279">
        <v>2041.833333333333</v>
      </c>
      <c r="K75" s="277">
        <v>1942</v>
      </c>
      <c r="L75" s="277">
        <v>1853.1</v>
      </c>
      <c r="M75" s="277">
        <v>3.50509</v>
      </c>
    </row>
    <row r="76" spans="1:13">
      <c r="A76" s="301">
        <v>67</v>
      </c>
      <c r="B76" s="277" t="s">
        <v>94</v>
      </c>
      <c r="C76" s="277">
        <v>4519.1499999999996</v>
      </c>
      <c r="D76" s="279">
        <v>4529.7833333333328</v>
      </c>
      <c r="E76" s="279">
        <v>4489.5666666666657</v>
      </c>
      <c r="F76" s="279">
        <v>4459.9833333333327</v>
      </c>
      <c r="G76" s="279">
        <v>4419.7666666666655</v>
      </c>
      <c r="H76" s="279">
        <v>4559.3666666666659</v>
      </c>
      <c r="I76" s="279">
        <v>4599.583333333333</v>
      </c>
      <c r="J76" s="279">
        <v>4629.1666666666661</v>
      </c>
      <c r="K76" s="277">
        <v>4570</v>
      </c>
      <c r="L76" s="277">
        <v>4500.2</v>
      </c>
      <c r="M76" s="277">
        <v>6.7766599999999997</v>
      </c>
    </row>
    <row r="77" spans="1:13">
      <c r="A77" s="301">
        <v>68</v>
      </c>
      <c r="B77" s="277" t="s">
        <v>239</v>
      </c>
      <c r="C77" s="277">
        <v>75.150000000000006</v>
      </c>
      <c r="D77" s="279">
        <v>75.716666666666669</v>
      </c>
      <c r="E77" s="279">
        <v>74.433333333333337</v>
      </c>
      <c r="F77" s="279">
        <v>73.716666666666669</v>
      </c>
      <c r="G77" s="279">
        <v>72.433333333333337</v>
      </c>
      <c r="H77" s="279">
        <v>76.433333333333337</v>
      </c>
      <c r="I77" s="279">
        <v>77.716666666666669</v>
      </c>
      <c r="J77" s="279">
        <v>78.433333333333337</v>
      </c>
      <c r="K77" s="277">
        <v>77</v>
      </c>
      <c r="L77" s="277">
        <v>75</v>
      </c>
      <c r="M77" s="277">
        <v>3.1500900000000001</v>
      </c>
    </row>
    <row r="78" spans="1:13">
      <c r="A78" s="301">
        <v>69</v>
      </c>
      <c r="B78" s="277" t="s">
        <v>95</v>
      </c>
      <c r="C78" s="277">
        <v>21134.7</v>
      </c>
      <c r="D78" s="279">
        <v>20872.983333333334</v>
      </c>
      <c r="E78" s="279">
        <v>20405.866666666669</v>
      </c>
      <c r="F78" s="279">
        <v>19677.033333333336</v>
      </c>
      <c r="G78" s="279">
        <v>19209.916666666672</v>
      </c>
      <c r="H78" s="279">
        <v>21601.816666666666</v>
      </c>
      <c r="I78" s="279">
        <v>22068.933333333327</v>
      </c>
      <c r="J78" s="279">
        <v>22797.766666666663</v>
      </c>
      <c r="K78" s="277">
        <v>21340.1</v>
      </c>
      <c r="L78" s="277">
        <v>20144.150000000001</v>
      </c>
      <c r="M78" s="277">
        <v>6.5339400000000003</v>
      </c>
    </row>
    <row r="79" spans="1:13">
      <c r="A79" s="301">
        <v>70</v>
      </c>
      <c r="B79" s="277" t="s">
        <v>240</v>
      </c>
      <c r="C79" s="277">
        <v>352</v>
      </c>
      <c r="D79" s="279">
        <v>343.26666666666665</v>
      </c>
      <c r="E79" s="279">
        <v>330.73333333333329</v>
      </c>
      <c r="F79" s="279">
        <v>309.46666666666664</v>
      </c>
      <c r="G79" s="279">
        <v>296.93333333333328</v>
      </c>
      <c r="H79" s="279">
        <v>364.5333333333333</v>
      </c>
      <c r="I79" s="279">
        <v>377.06666666666661</v>
      </c>
      <c r="J79" s="279">
        <v>398.33333333333331</v>
      </c>
      <c r="K79" s="277">
        <v>355.8</v>
      </c>
      <c r="L79" s="277">
        <v>322</v>
      </c>
      <c r="M79" s="277">
        <v>14.27205</v>
      </c>
    </row>
    <row r="80" spans="1:13">
      <c r="A80" s="301">
        <v>71</v>
      </c>
      <c r="B80" s="277" t="s">
        <v>241</v>
      </c>
      <c r="C80" s="277">
        <v>989.45</v>
      </c>
      <c r="D80" s="279">
        <v>980.55000000000007</v>
      </c>
      <c r="E80" s="279">
        <v>964.10000000000014</v>
      </c>
      <c r="F80" s="279">
        <v>938.75000000000011</v>
      </c>
      <c r="G80" s="279">
        <v>922.30000000000018</v>
      </c>
      <c r="H80" s="279">
        <v>1005.9000000000001</v>
      </c>
      <c r="I80" s="279">
        <v>1022.3500000000001</v>
      </c>
      <c r="J80" s="279">
        <v>1047.7</v>
      </c>
      <c r="K80" s="277">
        <v>997</v>
      </c>
      <c r="L80" s="277">
        <v>955.2</v>
      </c>
      <c r="M80" s="277">
        <v>0.60458999999999996</v>
      </c>
    </row>
    <row r="81" spans="1:13">
      <c r="A81" s="301">
        <v>72</v>
      </c>
      <c r="B81" s="277" t="s">
        <v>97</v>
      </c>
      <c r="C81" s="277">
        <v>1152.6500000000001</v>
      </c>
      <c r="D81" s="279">
        <v>1138.3999999999999</v>
      </c>
      <c r="E81" s="279">
        <v>1117.2499999999998</v>
      </c>
      <c r="F81" s="279">
        <v>1081.8499999999999</v>
      </c>
      <c r="G81" s="279">
        <v>1060.6999999999998</v>
      </c>
      <c r="H81" s="279">
        <v>1173.7999999999997</v>
      </c>
      <c r="I81" s="279">
        <v>1194.9499999999998</v>
      </c>
      <c r="J81" s="279">
        <v>1230.3499999999997</v>
      </c>
      <c r="K81" s="277">
        <v>1159.55</v>
      </c>
      <c r="L81" s="277">
        <v>1103</v>
      </c>
      <c r="M81" s="277">
        <v>34.125509999999998</v>
      </c>
    </row>
    <row r="82" spans="1:13">
      <c r="A82" s="301">
        <v>73</v>
      </c>
      <c r="B82" s="277" t="s">
        <v>98</v>
      </c>
      <c r="C82" s="277">
        <v>164.3</v>
      </c>
      <c r="D82" s="279">
        <v>164.46666666666667</v>
      </c>
      <c r="E82" s="279">
        <v>162.13333333333333</v>
      </c>
      <c r="F82" s="279">
        <v>159.96666666666667</v>
      </c>
      <c r="G82" s="279">
        <v>157.63333333333333</v>
      </c>
      <c r="H82" s="279">
        <v>166.63333333333333</v>
      </c>
      <c r="I82" s="279">
        <v>168.96666666666664</v>
      </c>
      <c r="J82" s="279">
        <v>171.13333333333333</v>
      </c>
      <c r="K82" s="277">
        <v>166.8</v>
      </c>
      <c r="L82" s="277">
        <v>162.30000000000001</v>
      </c>
      <c r="M82" s="277">
        <v>26.12002</v>
      </c>
    </row>
    <row r="83" spans="1:13">
      <c r="A83" s="301">
        <v>74</v>
      </c>
      <c r="B83" s="277" t="s">
        <v>99</v>
      </c>
      <c r="C83" s="277">
        <v>52.85</v>
      </c>
      <c r="D83" s="279">
        <v>52.800000000000004</v>
      </c>
      <c r="E83" s="279">
        <v>52.20000000000001</v>
      </c>
      <c r="F83" s="279">
        <v>51.550000000000004</v>
      </c>
      <c r="G83" s="279">
        <v>50.95000000000001</v>
      </c>
      <c r="H83" s="279">
        <v>53.45000000000001</v>
      </c>
      <c r="I83" s="279">
        <v>54.050000000000004</v>
      </c>
      <c r="J83" s="279">
        <v>54.70000000000001</v>
      </c>
      <c r="K83" s="277">
        <v>53.4</v>
      </c>
      <c r="L83" s="277">
        <v>52.15</v>
      </c>
      <c r="M83" s="277">
        <v>170.76268999999999</v>
      </c>
    </row>
    <row r="84" spans="1:13">
      <c r="A84" s="301">
        <v>75</v>
      </c>
      <c r="B84" s="277" t="s">
        <v>370</v>
      </c>
      <c r="C84" s="277">
        <v>135.44999999999999</v>
      </c>
      <c r="D84" s="279">
        <v>135.1</v>
      </c>
      <c r="E84" s="279">
        <v>133.75</v>
      </c>
      <c r="F84" s="279">
        <v>132.05000000000001</v>
      </c>
      <c r="G84" s="279">
        <v>130.70000000000002</v>
      </c>
      <c r="H84" s="279">
        <v>136.79999999999998</v>
      </c>
      <c r="I84" s="279">
        <v>138.14999999999995</v>
      </c>
      <c r="J84" s="279">
        <v>139.84999999999997</v>
      </c>
      <c r="K84" s="277">
        <v>136.44999999999999</v>
      </c>
      <c r="L84" s="277">
        <v>133.4</v>
      </c>
      <c r="M84" s="277">
        <v>11.384309999999999</v>
      </c>
    </row>
    <row r="85" spans="1:13">
      <c r="A85" s="301">
        <v>76</v>
      </c>
      <c r="B85" s="277" t="s">
        <v>244</v>
      </c>
      <c r="C85" s="277">
        <v>100.05</v>
      </c>
      <c r="D85" s="279">
        <v>101.18333333333332</v>
      </c>
      <c r="E85" s="279">
        <v>97.46666666666664</v>
      </c>
      <c r="F85" s="279">
        <v>94.883333333333312</v>
      </c>
      <c r="G85" s="279">
        <v>91.166666666666629</v>
      </c>
      <c r="H85" s="279">
        <v>103.76666666666665</v>
      </c>
      <c r="I85" s="279">
        <v>107.48333333333332</v>
      </c>
      <c r="J85" s="279">
        <v>110.06666666666666</v>
      </c>
      <c r="K85" s="277">
        <v>104.9</v>
      </c>
      <c r="L85" s="277">
        <v>98.6</v>
      </c>
      <c r="M85" s="277">
        <v>34.421460000000003</v>
      </c>
    </row>
    <row r="86" spans="1:13">
      <c r="A86" s="301">
        <v>77</v>
      </c>
      <c r="B86" s="277" t="s">
        <v>100</v>
      </c>
      <c r="C86" s="277">
        <v>97.65</v>
      </c>
      <c r="D86" s="279">
        <v>97.083333333333329</v>
      </c>
      <c r="E86" s="279">
        <v>96.166666666666657</v>
      </c>
      <c r="F86" s="279">
        <v>94.683333333333323</v>
      </c>
      <c r="G86" s="279">
        <v>93.766666666666652</v>
      </c>
      <c r="H86" s="279">
        <v>98.566666666666663</v>
      </c>
      <c r="I86" s="279">
        <v>99.48333333333332</v>
      </c>
      <c r="J86" s="279">
        <v>100.96666666666667</v>
      </c>
      <c r="K86" s="277">
        <v>98</v>
      </c>
      <c r="L86" s="277">
        <v>95.6</v>
      </c>
      <c r="M86" s="277">
        <v>118.23777</v>
      </c>
    </row>
    <row r="87" spans="1:13">
      <c r="A87" s="301">
        <v>78</v>
      </c>
      <c r="B87" s="277" t="s">
        <v>103</v>
      </c>
      <c r="C87" s="277">
        <v>20.9</v>
      </c>
      <c r="D87" s="279">
        <v>20.966666666666665</v>
      </c>
      <c r="E87" s="279">
        <v>20.68333333333333</v>
      </c>
      <c r="F87" s="279">
        <v>20.466666666666665</v>
      </c>
      <c r="G87" s="279">
        <v>20.18333333333333</v>
      </c>
      <c r="H87" s="279">
        <v>21.18333333333333</v>
      </c>
      <c r="I87" s="279">
        <v>21.466666666666669</v>
      </c>
      <c r="J87" s="279">
        <v>21.68333333333333</v>
      </c>
      <c r="K87" s="277">
        <v>21.25</v>
      </c>
      <c r="L87" s="277">
        <v>20.75</v>
      </c>
      <c r="M87" s="277">
        <v>60.955559999999998</v>
      </c>
    </row>
    <row r="88" spans="1:13">
      <c r="A88" s="301">
        <v>79</v>
      </c>
      <c r="B88" s="277" t="s">
        <v>245</v>
      </c>
      <c r="C88" s="277">
        <v>140.94999999999999</v>
      </c>
      <c r="D88" s="279">
        <v>142.11666666666665</v>
      </c>
      <c r="E88" s="279">
        <v>139.5333333333333</v>
      </c>
      <c r="F88" s="279">
        <v>138.11666666666665</v>
      </c>
      <c r="G88" s="279">
        <v>135.5333333333333</v>
      </c>
      <c r="H88" s="279">
        <v>143.5333333333333</v>
      </c>
      <c r="I88" s="279">
        <v>146.11666666666662</v>
      </c>
      <c r="J88" s="279">
        <v>147.5333333333333</v>
      </c>
      <c r="K88" s="277">
        <v>144.69999999999999</v>
      </c>
      <c r="L88" s="277">
        <v>140.69999999999999</v>
      </c>
      <c r="M88" s="277">
        <v>2.89229</v>
      </c>
    </row>
    <row r="89" spans="1:13">
      <c r="A89" s="301">
        <v>80</v>
      </c>
      <c r="B89" s="277" t="s">
        <v>101</v>
      </c>
      <c r="C89" s="277">
        <v>480.65</v>
      </c>
      <c r="D89" s="279">
        <v>488.75</v>
      </c>
      <c r="E89" s="279">
        <v>468.5</v>
      </c>
      <c r="F89" s="279">
        <v>456.35</v>
      </c>
      <c r="G89" s="279">
        <v>436.1</v>
      </c>
      <c r="H89" s="279">
        <v>500.9</v>
      </c>
      <c r="I89" s="279">
        <v>521.15</v>
      </c>
      <c r="J89" s="279">
        <v>533.29999999999995</v>
      </c>
      <c r="K89" s="277">
        <v>509</v>
      </c>
      <c r="L89" s="277">
        <v>476.6</v>
      </c>
      <c r="M89" s="277">
        <v>126.02070999999999</v>
      </c>
    </row>
    <row r="90" spans="1:13">
      <c r="A90" s="301">
        <v>81</v>
      </c>
      <c r="B90" s="277" t="s">
        <v>246</v>
      </c>
      <c r="C90" s="277">
        <v>482.2</v>
      </c>
      <c r="D90" s="279">
        <v>481.58333333333331</v>
      </c>
      <c r="E90" s="279">
        <v>476.16666666666663</v>
      </c>
      <c r="F90" s="279">
        <v>470.13333333333333</v>
      </c>
      <c r="G90" s="279">
        <v>464.71666666666664</v>
      </c>
      <c r="H90" s="279">
        <v>487.61666666666662</v>
      </c>
      <c r="I90" s="279">
        <v>493.03333333333325</v>
      </c>
      <c r="J90" s="279">
        <v>499.06666666666661</v>
      </c>
      <c r="K90" s="277">
        <v>487</v>
      </c>
      <c r="L90" s="277">
        <v>475.55</v>
      </c>
      <c r="M90" s="277">
        <v>2.1758099999999998</v>
      </c>
    </row>
    <row r="91" spans="1:13">
      <c r="A91" s="301">
        <v>82</v>
      </c>
      <c r="B91" s="277" t="s">
        <v>104</v>
      </c>
      <c r="C91" s="277">
        <v>681.65</v>
      </c>
      <c r="D91" s="279">
        <v>680.08333333333337</v>
      </c>
      <c r="E91" s="279">
        <v>672.16666666666674</v>
      </c>
      <c r="F91" s="279">
        <v>662.68333333333339</v>
      </c>
      <c r="G91" s="279">
        <v>654.76666666666677</v>
      </c>
      <c r="H91" s="279">
        <v>689.56666666666672</v>
      </c>
      <c r="I91" s="279">
        <v>697.48333333333346</v>
      </c>
      <c r="J91" s="279">
        <v>706.9666666666667</v>
      </c>
      <c r="K91" s="277">
        <v>688</v>
      </c>
      <c r="L91" s="277">
        <v>670.6</v>
      </c>
      <c r="M91" s="277">
        <v>10.38068</v>
      </c>
    </row>
    <row r="92" spans="1:13">
      <c r="A92" s="301">
        <v>83</v>
      </c>
      <c r="B92" s="277" t="s">
        <v>247</v>
      </c>
      <c r="C92" s="277">
        <v>384.35</v>
      </c>
      <c r="D92" s="279">
        <v>381.41666666666669</v>
      </c>
      <c r="E92" s="279">
        <v>376.88333333333338</v>
      </c>
      <c r="F92" s="279">
        <v>369.41666666666669</v>
      </c>
      <c r="G92" s="279">
        <v>364.88333333333338</v>
      </c>
      <c r="H92" s="279">
        <v>388.88333333333338</v>
      </c>
      <c r="I92" s="279">
        <v>393.41666666666669</v>
      </c>
      <c r="J92" s="279">
        <v>400.88333333333338</v>
      </c>
      <c r="K92" s="277">
        <v>385.95</v>
      </c>
      <c r="L92" s="277">
        <v>373.95</v>
      </c>
      <c r="M92" s="277">
        <v>1.39059</v>
      </c>
    </row>
    <row r="93" spans="1:13">
      <c r="A93" s="301">
        <v>84</v>
      </c>
      <c r="B93" s="277" t="s">
        <v>248</v>
      </c>
      <c r="C93" s="277">
        <v>872.55</v>
      </c>
      <c r="D93" s="279">
        <v>877.18333333333339</v>
      </c>
      <c r="E93" s="279">
        <v>862.36666666666679</v>
      </c>
      <c r="F93" s="279">
        <v>852.18333333333339</v>
      </c>
      <c r="G93" s="279">
        <v>837.36666666666679</v>
      </c>
      <c r="H93" s="279">
        <v>887.36666666666679</v>
      </c>
      <c r="I93" s="279">
        <v>902.18333333333339</v>
      </c>
      <c r="J93" s="279">
        <v>912.36666666666679</v>
      </c>
      <c r="K93" s="277">
        <v>892</v>
      </c>
      <c r="L93" s="277">
        <v>867</v>
      </c>
      <c r="M93" s="277">
        <v>4.7639500000000004</v>
      </c>
    </row>
    <row r="94" spans="1:13">
      <c r="A94" s="301">
        <v>85</v>
      </c>
      <c r="B94" s="277" t="s">
        <v>105</v>
      </c>
      <c r="C94" s="277">
        <v>625.35</v>
      </c>
      <c r="D94" s="279">
        <v>623.35</v>
      </c>
      <c r="E94" s="279">
        <v>612.70000000000005</v>
      </c>
      <c r="F94" s="279">
        <v>600.05000000000007</v>
      </c>
      <c r="G94" s="279">
        <v>589.40000000000009</v>
      </c>
      <c r="H94" s="279">
        <v>636</v>
      </c>
      <c r="I94" s="279">
        <v>646.64999999999986</v>
      </c>
      <c r="J94" s="279">
        <v>659.3</v>
      </c>
      <c r="K94" s="277">
        <v>634</v>
      </c>
      <c r="L94" s="277">
        <v>610.70000000000005</v>
      </c>
      <c r="M94" s="277">
        <v>43.08934</v>
      </c>
    </row>
    <row r="95" spans="1:13">
      <c r="A95" s="301">
        <v>86</v>
      </c>
      <c r="B95" s="277" t="s">
        <v>386</v>
      </c>
      <c r="C95" s="277">
        <v>308.75</v>
      </c>
      <c r="D95" s="279">
        <v>310.25</v>
      </c>
      <c r="E95" s="279">
        <v>303.60000000000002</v>
      </c>
      <c r="F95" s="279">
        <v>298.45000000000005</v>
      </c>
      <c r="G95" s="279">
        <v>291.80000000000007</v>
      </c>
      <c r="H95" s="279">
        <v>315.39999999999998</v>
      </c>
      <c r="I95" s="279">
        <v>322.04999999999995</v>
      </c>
      <c r="J95" s="279">
        <v>327.19999999999993</v>
      </c>
      <c r="K95" s="277">
        <v>316.89999999999998</v>
      </c>
      <c r="L95" s="277">
        <v>305.10000000000002</v>
      </c>
      <c r="M95" s="277">
        <v>7.5475500000000002</v>
      </c>
    </row>
    <row r="96" spans="1:13">
      <c r="A96" s="301">
        <v>87</v>
      </c>
      <c r="B96" s="277" t="s">
        <v>250</v>
      </c>
      <c r="C96" s="277">
        <v>206.15</v>
      </c>
      <c r="D96" s="279">
        <v>208.63333333333335</v>
      </c>
      <c r="E96" s="279">
        <v>203.31666666666672</v>
      </c>
      <c r="F96" s="279">
        <v>200.48333333333338</v>
      </c>
      <c r="G96" s="279">
        <v>195.16666666666674</v>
      </c>
      <c r="H96" s="279">
        <v>211.4666666666667</v>
      </c>
      <c r="I96" s="279">
        <v>216.78333333333336</v>
      </c>
      <c r="J96" s="279">
        <v>219.61666666666667</v>
      </c>
      <c r="K96" s="277">
        <v>213.95</v>
      </c>
      <c r="L96" s="277">
        <v>205.8</v>
      </c>
      <c r="M96" s="277">
        <v>3.63794</v>
      </c>
    </row>
    <row r="97" spans="1:13">
      <c r="A97" s="301">
        <v>88</v>
      </c>
      <c r="B97" s="277" t="s">
        <v>108</v>
      </c>
      <c r="C97" s="277">
        <v>718.85</v>
      </c>
      <c r="D97" s="279">
        <v>716.30000000000007</v>
      </c>
      <c r="E97" s="279">
        <v>711.80000000000018</v>
      </c>
      <c r="F97" s="279">
        <v>704.75000000000011</v>
      </c>
      <c r="G97" s="279">
        <v>700.25000000000023</v>
      </c>
      <c r="H97" s="279">
        <v>723.35000000000014</v>
      </c>
      <c r="I97" s="279">
        <v>727.84999999999991</v>
      </c>
      <c r="J97" s="279">
        <v>734.90000000000009</v>
      </c>
      <c r="K97" s="277">
        <v>720.8</v>
      </c>
      <c r="L97" s="277">
        <v>709.25</v>
      </c>
      <c r="M97" s="277">
        <v>33.441020000000002</v>
      </c>
    </row>
    <row r="98" spans="1:13">
      <c r="A98" s="301">
        <v>89</v>
      </c>
      <c r="B98" s="277" t="s">
        <v>252</v>
      </c>
      <c r="C98" s="277">
        <v>2374.25</v>
      </c>
      <c r="D98" s="279">
        <v>2363.1666666666665</v>
      </c>
      <c r="E98" s="279">
        <v>2343.3833333333332</v>
      </c>
      <c r="F98" s="279">
        <v>2312.5166666666669</v>
      </c>
      <c r="G98" s="279">
        <v>2292.7333333333336</v>
      </c>
      <c r="H98" s="279">
        <v>2394.0333333333328</v>
      </c>
      <c r="I98" s="279">
        <v>2413.8166666666666</v>
      </c>
      <c r="J98" s="279">
        <v>2444.6833333333325</v>
      </c>
      <c r="K98" s="277">
        <v>2382.9499999999998</v>
      </c>
      <c r="L98" s="277">
        <v>2332.3000000000002</v>
      </c>
      <c r="M98" s="277">
        <v>2.5037600000000002</v>
      </c>
    </row>
    <row r="99" spans="1:13">
      <c r="A99" s="301">
        <v>90</v>
      </c>
      <c r="B99" s="277" t="s">
        <v>110</v>
      </c>
      <c r="C99" s="277">
        <v>1032.75</v>
      </c>
      <c r="D99" s="279">
        <v>1033.3166666666666</v>
      </c>
      <c r="E99" s="279">
        <v>1019.6333333333332</v>
      </c>
      <c r="F99" s="279">
        <v>1006.5166666666667</v>
      </c>
      <c r="G99" s="279">
        <v>992.83333333333326</v>
      </c>
      <c r="H99" s="279">
        <v>1046.4333333333332</v>
      </c>
      <c r="I99" s="279">
        <v>1060.1166666666666</v>
      </c>
      <c r="J99" s="279">
        <v>1073.2333333333331</v>
      </c>
      <c r="K99" s="277">
        <v>1047</v>
      </c>
      <c r="L99" s="277">
        <v>1020.2</v>
      </c>
      <c r="M99" s="277">
        <v>97.805909999999997</v>
      </c>
    </row>
    <row r="100" spans="1:13">
      <c r="A100" s="301">
        <v>91</v>
      </c>
      <c r="B100" s="277" t="s">
        <v>253</v>
      </c>
      <c r="C100" s="277">
        <v>589.1</v>
      </c>
      <c r="D100" s="279">
        <v>589.75000000000011</v>
      </c>
      <c r="E100" s="279">
        <v>585.30000000000018</v>
      </c>
      <c r="F100" s="279">
        <v>581.50000000000011</v>
      </c>
      <c r="G100" s="279">
        <v>577.05000000000018</v>
      </c>
      <c r="H100" s="279">
        <v>593.55000000000018</v>
      </c>
      <c r="I100" s="279">
        <v>598.00000000000023</v>
      </c>
      <c r="J100" s="279">
        <v>601.80000000000018</v>
      </c>
      <c r="K100" s="277">
        <v>594.20000000000005</v>
      </c>
      <c r="L100" s="277">
        <v>585.95000000000005</v>
      </c>
      <c r="M100" s="277">
        <v>13.35406</v>
      </c>
    </row>
    <row r="101" spans="1:13">
      <c r="A101" s="301">
        <v>92</v>
      </c>
      <c r="B101" s="277" t="s">
        <v>106</v>
      </c>
      <c r="C101" s="277">
        <v>617.29999999999995</v>
      </c>
      <c r="D101" s="279">
        <v>614</v>
      </c>
      <c r="E101" s="279">
        <v>609.29999999999995</v>
      </c>
      <c r="F101" s="279">
        <v>601.29999999999995</v>
      </c>
      <c r="G101" s="279">
        <v>596.59999999999991</v>
      </c>
      <c r="H101" s="279">
        <v>622</v>
      </c>
      <c r="I101" s="279">
        <v>626.70000000000005</v>
      </c>
      <c r="J101" s="279">
        <v>634.70000000000005</v>
      </c>
      <c r="K101" s="277">
        <v>618.70000000000005</v>
      </c>
      <c r="L101" s="277">
        <v>606</v>
      </c>
      <c r="M101" s="277">
        <v>9.4729700000000001</v>
      </c>
    </row>
    <row r="102" spans="1:13">
      <c r="A102" s="301">
        <v>93</v>
      </c>
      <c r="B102" s="277" t="s">
        <v>111</v>
      </c>
      <c r="C102" s="277">
        <v>2927.2</v>
      </c>
      <c r="D102" s="279">
        <v>2890.4333333333329</v>
      </c>
      <c r="E102" s="279">
        <v>2846.766666666666</v>
      </c>
      <c r="F102" s="279">
        <v>2766.333333333333</v>
      </c>
      <c r="G102" s="279">
        <v>2722.6666666666661</v>
      </c>
      <c r="H102" s="279">
        <v>2970.8666666666659</v>
      </c>
      <c r="I102" s="279">
        <v>3014.5333333333328</v>
      </c>
      <c r="J102" s="279">
        <v>3094.9666666666658</v>
      </c>
      <c r="K102" s="277">
        <v>2934.1</v>
      </c>
      <c r="L102" s="277">
        <v>2810</v>
      </c>
      <c r="M102" s="277">
        <v>27.23658</v>
      </c>
    </row>
    <row r="103" spans="1:13">
      <c r="A103" s="301">
        <v>94</v>
      </c>
      <c r="B103" s="277" t="s">
        <v>112</v>
      </c>
      <c r="C103" s="277">
        <v>409.3</v>
      </c>
      <c r="D103" s="279">
        <v>406.41666666666669</v>
      </c>
      <c r="E103" s="279">
        <v>401.98333333333335</v>
      </c>
      <c r="F103" s="279">
        <v>394.66666666666669</v>
      </c>
      <c r="G103" s="279">
        <v>390.23333333333335</v>
      </c>
      <c r="H103" s="279">
        <v>413.73333333333335</v>
      </c>
      <c r="I103" s="279">
        <v>418.16666666666663</v>
      </c>
      <c r="J103" s="279">
        <v>425.48333333333335</v>
      </c>
      <c r="K103" s="277">
        <v>410.85</v>
      </c>
      <c r="L103" s="277">
        <v>399.1</v>
      </c>
      <c r="M103" s="277">
        <v>10.67371</v>
      </c>
    </row>
    <row r="104" spans="1:13">
      <c r="A104" s="301">
        <v>95</v>
      </c>
      <c r="B104" s="277" t="s">
        <v>114</v>
      </c>
      <c r="C104" s="277">
        <v>192.55</v>
      </c>
      <c r="D104" s="279">
        <v>190.08333333333334</v>
      </c>
      <c r="E104" s="279">
        <v>186.7166666666667</v>
      </c>
      <c r="F104" s="279">
        <v>180.88333333333335</v>
      </c>
      <c r="G104" s="279">
        <v>177.51666666666671</v>
      </c>
      <c r="H104" s="279">
        <v>195.91666666666669</v>
      </c>
      <c r="I104" s="279">
        <v>199.2833333333333</v>
      </c>
      <c r="J104" s="279">
        <v>205.11666666666667</v>
      </c>
      <c r="K104" s="277">
        <v>193.45</v>
      </c>
      <c r="L104" s="277">
        <v>184.25</v>
      </c>
      <c r="M104" s="277">
        <v>259.68794000000003</v>
      </c>
    </row>
    <row r="105" spans="1:13">
      <c r="A105" s="301">
        <v>96</v>
      </c>
      <c r="B105" s="277" t="s">
        <v>115</v>
      </c>
      <c r="C105" s="277">
        <v>211.05</v>
      </c>
      <c r="D105" s="279">
        <v>209.80000000000004</v>
      </c>
      <c r="E105" s="279">
        <v>206.70000000000007</v>
      </c>
      <c r="F105" s="279">
        <v>202.35000000000002</v>
      </c>
      <c r="G105" s="279">
        <v>199.25000000000006</v>
      </c>
      <c r="H105" s="279">
        <v>214.15000000000009</v>
      </c>
      <c r="I105" s="279">
        <v>217.25000000000006</v>
      </c>
      <c r="J105" s="279">
        <v>221.60000000000011</v>
      </c>
      <c r="K105" s="277">
        <v>212.9</v>
      </c>
      <c r="L105" s="277">
        <v>205.45</v>
      </c>
      <c r="M105" s="277">
        <v>78.779780000000002</v>
      </c>
    </row>
    <row r="106" spans="1:13">
      <c r="A106" s="301">
        <v>97</v>
      </c>
      <c r="B106" s="277" t="s">
        <v>116</v>
      </c>
      <c r="C106" s="277">
        <v>2196.0500000000002</v>
      </c>
      <c r="D106" s="279">
        <v>2189.3666666666668</v>
      </c>
      <c r="E106" s="279">
        <v>2175.0833333333335</v>
      </c>
      <c r="F106" s="279">
        <v>2154.1166666666668</v>
      </c>
      <c r="G106" s="279">
        <v>2139.8333333333335</v>
      </c>
      <c r="H106" s="279">
        <v>2210.3333333333335</v>
      </c>
      <c r="I106" s="279">
        <v>2224.6166666666663</v>
      </c>
      <c r="J106" s="279">
        <v>2245.5833333333335</v>
      </c>
      <c r="K106" s="277">
        <v>2203.65</v>
      </c>
      <c r="L106" s="277">
        <v>2168.4</v>
      </c>
      <c r="M106" s="277">
        <v>15.595789999999999</v>
      </c>
    </row>
    <row r="107" spans="1:13">
      <c r="A107" s="301">
        <v>98</v>
      </c>
      <c r="B107" s="277" t="s">
        <v>254</v>
      </c>
      <c r="C107" s="277">
        <v>229.9</v>
      </c>
      <c r="D107" s="279">
        <v>231.2166666666667</v>
      </c>
      <c r="E107" s="279">
        <v>226.48333333333341</v>
      </c>
      <c r="F107" s="279">
        <v>223.06666666666672</v>
      </c>
      <c r="G107" s="279">
        <v>218.33333333333343</v>
      </c>
      <c r="H107" s="279">
        <v>234.63333333333338</v>
      </c>
      <c r="I107" s="279">
        <v>239.36666666666667</v>
      </c>
      <c r="J107" s="279">
        <v>242.78333333333336</v>
      </c>
      <c r="K107" s="277">
        <v>235.95</v>
      </c>
      <c r="L107" s="277">
        <v>227.8</v>
      </c>
      <c r="M107" s="277">
        <v>12.55125</v>
      </c>
    </row>
    <row r="108" spans="1:13">
      <c r="A108" s="301">
        <v>99</v>
      </c>
      <c r="B108" s="277" t="s">
        <v>255</v>
      </c>
      <c r="C108" s="277">
        <v>35.65</v>
      </c>
      <c r="D108" s="279">
        <v>35.68333333333333</v>
      </c>
      <c r="E108" s="279">
        <v>35.266666666666659</v>
      </c>
      <c r="F108" s="279">
        <v>34.883333333333326</v>
      </c>
      <c r="G108" s="279">
        <v>34.466666666666654</v>
      </c>
      <c r="H108" s="279">
        <v>36.066666666666663</v>
      </c>
      <c r="I108" s="279">
        <v>36.483333333333334</v>
      </c>
      <c r="J108" s="279">
        <v>36.866666666666667</v>
      </c>
      <c r="K108" s="277">
        <v>36.1</v>
      </c>
      <c r="L108" s="277">
        <v>35.299999999999997</v>
      </c>
      <c r="M108" s="277">
        <v>9.6796000000000006</v>
      </c>
    </row>
    <row r="109" spans="1:13">
      <c r="A109" s="301">
        <v>100</v>
      </c>
      <c r="B109" s="277" t="s">
        <v>109</v>
      </c>
      <c r="C109" s="277">
        <v>1800.55</v>
      </c>
      <c r="D109" s="279">
        <v>1797.4166666666667</v>
      </c>
      <c r="E109" s="279">
        <v>1786.9833333333336</v>
      </c>
      <c r="F109" s="279">
        <v>1773.4166666666667</v>
      </c>
      <c r="G109" s="279">
        <v>1762.9833333333336</v>
      </c>
      <c r="H109" s="279">
        <v>1810.9833333333336</v>
      </c>
      <c r="I109" s="279">
        <v>1821.4166666666665</v>
      </c>
      <c r="J109" s="279">
        <v>1834.9833333333336</v>
      </c>
      <c r="K109" s="277">
        <v>1807.85</v>
      </c>
      <c r="L109" s="277">
        <v>1783.85</v>
      </c>
      <c r="M109" s="277">
        <v>40.769599999999997</v>
      </c>
    </row>
    <row r="110" spans="1:13">
      <c r="A110" s="301">
        <v>101</v>
      </c>
      <c r="B110" s="277" t="s">
        <v>118</v>
      </c>
      <c r="C110" s="277">
        <v>360.2</v>
      </c>
      <c r="D110" s="279">
        <v>360.3</v>
      </c>
      <c r="E110" s="279">
        <v>354.25</v>
      </c>
      <c r="F110" s="279">
        <v>348.3</v>
      </c>
      <c r="G110" s="279">
        <v>342.25</v>
      </c>
      <c r="H110" s="279">
        <v>366.25</v>
      </c>
      <c r="I110" s="279">
        <v>372.30000000000007</v>
      </c>
      <c r="J110" s="279">
        <v>378.25</v>
      </c>
      <c r="K110" s="277">
        <v>366.35</v>
      </c>
      <c r="L110" s="277">
        <v>354.35</v>
      </c>
      <c r="M110" s="277">
        <v>242.32602</v>
      </c>
    </row>
    <row r="111" spans="1:13">
      <c r="A111" s="301">
        <v>102</v>
      </c>
      <c r="B111" s="277" t="s">
        <v>256</v>
      </c>
      <c r="C111" s="277">
        <v>1295</v>
      </c>
      <c r="D111" s="279">
        <v>1303.0833333333333</v>
      </c>
      <c r="E111" s="279">
        <v>1277.9166666666665</v>
      </c>
      <c r="F111" s="279">
        <v>1260.8333333333333</v>
      </c>
      <c r="G111" s="279">
        <v>1235.6666666666665</v>
      </c>
      <c r="H111" s="279">
        <v>1320.1666666666665</v>
      </c>
      <c r="I111" s="279">
        <v>1345.333333333333</v>
      </c>
      <c r="J111" s="279">
        <v>1362.4166666666665</v>
      </c>
      <c r="K111" s="277">
        <v>1328.25</v>
      </c>
      <c r="L111" s="277">
        <v>1286</v>
      </c>
      <c r="M111" s="277">
        <v>3.3469500000000001</v>
      </c>
    </row>
    <row r="112" spans="1:13">
      <c r="A112" s="301">
        <v>103</v>
      </c>
      <c r="B112" s="277" t="s">
        <v>119</v>
      </c>
      <c r="C112" s="277">
        <v>453.25</v>
      </c>
      <c r="D112" s="279">
        <v>455.11666666666662</v>
      </c>
      <c r="E112" s="279">
        <v>447.53333333333325</v>
      </c>
      <c r="F112" s="279">
        <v>441.81666666666661</v>
      </c>
      <c r="G112" s="279">
        <v>434.23333333333323</v>
      </c>
      <c r="H112" s="279">
        <v>460.83333333333326</v>
      </c>
      <c r="I112" s="279">
        <v>468.41666666666663</v>
      </c>
      <c r="J112" s="279">
        <v>474.13333333333327</v>
      </c>
      <c r="K112" s="277">
        <v>462.7</v>
      </c>
      <c r="L112" s="277">
        <v>449.4</v>
      </c>
      <c r="M112" s="277">
        <v>12.48353</v>
      </c>
    </row>
    <row r="113" spans="1:13">
      <c r="A113" s="301">
        <v>104</v>
      </c>
      <c r="B113" s="277" t="s">
        <v>257</v>
      </c>
      <c r="C113" s="277">
        <v>38.6</v>
      </c>
      <c r="D113" s="279">
        <v>38.716666666666669</v>
      </c>
      <c r="E113" s="279">
        <v>38.233333333333334</v>
      </c>
      <c r="F113" s="279">
        <v>37.866666666666667</v>
      </c>
      <c r="G113" s="279">
        <v>37.383333333333333</v>
      </c>
      <c r="H113" s="279">
        <v>39.083333333333336</v>
      </c>
      <c r="I113" s="279">
        <v>39.56666666666667</v>
      </c>
      <c r="J113" s="279">
        <v>39.933333333333337</v>
      </c>
      <c r="K113" s="277">
        <v>39.200000000000003</v>
      </c>
      <c r="L113" s="277">
        <v>38.35</v>
      </c>
      <c r="M113" s="277">
        <v>9.6766500000000004</v>
      </c>
    </row>
    <row r="114" spans="1:13">
      <c r="A114" s="301">
        <v>105</v>
      </c>
      <c r="B114" s="277" t="s">
        <v>121</v>
      </c>
      <c r="C114" s="277">
        <v>29.5</v>
      </c>
      <c r="D114" s="279">
        <v>29.650000000000002</v>
      </c>
      <c r="E114" s="279">
        <v>28.850000000000005</v>
      </c>
      <c r="F114" s="279">
        <v>28.200000000000003</v>
      </c>
      <c r="G114" s="279">
        <v>27.400000000000006</v>
      </c>
      <c r="H114" s="279">
        <v>30.300000000000004</v>
      </c>
      <c r="I114" s="279">
        <v>31.1</v>
      </c>
      <c r="J114" s="279">
        <v>31.750000000000004</v>
      </c>
      <c r="K114" s="277">
        <v>30.45</v>
      </c>
      <c r="L114" s="277">
        <v>29</v>
      </c>
      <c r="M114" s="277">
        <v>352.89199000000002</v>
      </c>
    </row>
    <row r="115" spans="1:13">
      <c r="A115" s="301">
        <v>106</v>
      </c>
      <c r="B115" s="277" t="s">
        <v>128</v>
      </c>
      <c r="C115" s="277">
        <v>198.75</v>
      </c>
      <c r="D115" s="279">
        <v>198.36666666666667</v>
      </c>
      <c r="E115" s="279">
        <v>197.23333333333335</v>
      </c>
      <c r="F115" s="279">
        <v>195.71666666666667</v>
      </c>
      <c r="G115" s="279">
        <v>194.58333333333334</v>
      </c>
      <c r="H115" s="279">
        <v>199.88333333333335</v>
      </c>
      <c r="I115" s="279">
        <v>201.01666666666668</v>
      </c>
      <c r="J115" s="279">
        <v>202.53333333333336</v>
      </c>
      <c r="K115" s="277">
        <v>199.5</v>
      </c>
      <c r="L115" s="277">
        <v>196.85</v>
      </c>
      <c r="M115" s="277">
        <v>117.41074</v>
      </c>
    </row>
    <row r="116" spans="1:13">
      <c r="A116" s="301">
        <v>107</v>
      </c>
      <c r="B116" s="277" t="s">
        <v>117</v>
      </c>
      <c r="C116" s="277">
        <v>203.35</v>
      </c>
      <c r="D116" s="279">
        <v>204.58333333333334</v>
      </c>
      <c r="E116" s="279">
        <v>198.76666666666668</v>
      </c>
      <c r="F116" s="279">
        <v>194.18333333333334</v>
      </c>
      <c r="G116" s="279">
        <v>188.36666666666667</v>
      </c>
      <c r="H116" s="279">
        <v>209.16666666666669</v>
      </c>
      <c r="I116" s="279">
        <v>214.98333333333335</v>
      </c>
      <c r="J116" s="279">
        <v>219.56666666666669</v>
      </c>
      <c r="K116" s="277">
        <v>210.4</v>
      </c>
      <c r="L116" s="277">
        <v>200</v>
      </c>
      <c r="M116" s="277">
        <v>140.92474999999999</v>
      </c>
    </row>
    <row r="117" spans="1:13">
      <c r="A117" s="301">
        <v>108</v>
      </c>
      <c r="B117" s="277" t="s">
        <v>258</v>
      </c>
      <c r="C117" s="277">
        <v>169.5</v>
      </c>
      <c r="D117" s="279">
        <v>170.91666666666666</v>
      </c>
      <c r="E117" s="279">
        <v>164.83333333333331</v>
      </c>
      <c r="F117" s="279">
        <v>160.16666666666666</v>
      </c>
      <c r="G117" s="279">
        <v>154.08333333333331</v>
      </c>
      <c r="H117" s="279">
        <v>175.58333333333331</v>
      </c>
      <c r="I117" s="279">
        <v>181.66666666666663</v>
      </c>
      <c r="J117" s="279">
        <v>186.33333333333331</v>
      </c>
      <c r="K117" s="277">
        <v>177</v>
      </c>
      <c r="L117" s="277">
        <v>166.25</v>
      </c>
      <c r="M117" s="277">
        <v>11.173679999999999</v>
      </c>
    </row>
    <row r="118" spans="1:13">
      <c r="A118" s="301">
        <v>109</v>
      </c>
      <c r="B118" s="277" t="s">
        <v>260</v>
      </c>
      <c r="C118" s="277">
        <v>92.85</v>
      </c>
      <c r="D118" s="279">
        <v>93.616666666666674</v>
      </c>
      <c r="E118" s="279">
        <v>91.233333333333348</v>
      </c>
      <c r="F118" s="279">
        <v>89.616666666666674</v>
      </c>
      <c r="G118" s="279">
        <v>87.233333333333348</v>
      </c>
      <c r="H118" s="279">
        <v>95.233333333333348</v>
      </c>
      <c r="I118" s="279">
        <v>97.616666666666674</v>
      </c>
      <c r="J118" s="279">
        <v>99.233333333333348</v>
      </c>
      <c r="K118" s="277">
        <v>96</v>
      </c>
      <c r="L118" s="277">
        <v>92</v>
      </c>
      <c r="M118" s="277">
        <v>26.47879</v>
      </c>
    </row>
    <row r="119" spans="1:13">
      <c r="A119" s="301">
        <v>110</v>
      </c>
      <c r="B119" s="277" t="s">
        <v>127</v>
      </c>
      <c r="C119" s="277">
        <v>87.55</v>
      </c>
      <c r="D119" s="279">
        <v>86.816666666666677</v>
      </c>
      <c r="E119" s="279">
        <v>85.883333333333354</v>
      </c>
      <c r="F119" s="279">
        <v>84.216666666666683</v>
      </c>
      <c r="G119" s="279">
        <v>83.28333333333336</v>
      </c>
      <c r="H119" s="279">
        <v>88.483333333333348</v>
      </c>
      <c r="I119" s="279">
        <v>89.416666666666657</v>
      </c>
      <c r="J119" s="279">
        <v>91.083333333333343</v>
      </c>
      <c r="K119" s="277">
        <v>87.75</v>
      </c>
      <c r="L119" s="277">
        <v>85.15</v>
      </c>
      <c r="M119" s="277">
        <v>194.81634</v>
      </c>
    </row>
    <row r="120" spans="1:13">
      <c r="A120" s="301">
        <v>111</v>
      </c>
      <c r="B120" s="277" t="s">
        <v>2932</v>
      </c>
      <c r="C120" s="277">
        <v>1383.55</v>
      </c>
      <c r="D120" s="279">
        <v>1382.4833333333333</v>
      </c>
      <c r="E120" s="279">
        <v>1361.3666666666668</v>
      </c>
      <c r="F120" s="279">
        <v>1339.1833333333334</v>
      </c>
      <c r="G120" s="279">
        <v>1318.0666666666668</v>
      </c>
      <c r="H120" s="279">
        <v>1404.6666666666667</v>
      </c>
      <c r="I120" s="279">
        <v>1425.7833333333331</v>
      </c>
      <c r="J120" s="279">
        <v>1447.9666666666667</v>
      </c>
      <c r="K120" s="277">
        <v>1403.6</v>
      </c>
      <c r="L120" s="277">
        <v>1360.3</v>
      </c>
      <c r="M120" s="277">
        <v>8.7068700000000003</v>
      </c>
    </row>
    <row r="121" spans="1:13">
      <c r="A121" s="301">
        <v>112</v>
      </c>
      <c r="B121" s="277" t="s">
        <v>122</v>
      </c>
      <c r="C121" s="277">
        <v>392.75</v>
      </c>
      <c r="D121" s="279">
        <v>390.58333333333331</v>
      </c>
      <c r="E121" s="279">
        <v>387.26666666666665</v>
      </c>
      <c r="F121" s="279">
        <v>381.78333333333336</v>
      </c>
      <c r="G121" s="279">
        <v>378.4666666666667</v>
      </c>
      <c r="H121" s="279">
        <v>396.06666666666661</v>
      </c>
      <c r="I121" s="279">
        <v>399.38333333333333</v>
      </c>
      <c r="J121" s="279">
        <v>404.86666666666656</v>
      </c>
      <c r="K121" s="277">
        <v>393.9</v>
      </c>
      <c r="L121" s="277">
        <v>385.1</v>
      </c>
      <c r="M121" s="277">
        <v>22.457260000000002</v>
      </c>
    </row>
    <row r="122" spans="1:13">
      <c r="A122" s="301">
        <v>113</v>
      </c>
      <c r="B122" s="277" t="s">
        <v>124</v>
      </c>
      <c r="C122" s="277">
        <v>513.15</v>
      </c>
      <c r="D122" s="279">
        <v>510.14999999999992</v>
      </c>
      <c r="E122" s="279">
        <v>505.49999999999989</v>
      </c>
      <c r="F122" s="279">
        <v>497.84999999999997</v>
      </c>
      <c r="G122" s="279">
        <v>493.19999999999993</v>
      </c>
      <c r="H122" s="279">
        <v>517.79999999999984</v>
      </c>
      <c r="I122" s="279">
        <v>522.44999999999982</v>
      </c>
      <c r="J122" s="279">
        <v>530.0999999999998</v>
      </c>
      <c r="K122" s="277">
        <v>514.79999999999995</v>
      </c>
      <c r="L122" s="277">
        <v>502.5</v>
      </c>
      <c r="M122" s="277">
        <v>71.744330000000005</v>
      </c>
    </row>
    <row r="123" spans="1:13">
      <c r="A123" s="301">
        <v>114</v>
      </c>
      <c r="B123" s="277" t="s">
        <v>261</v>
      </c>
      <c r="C123" s="277">
        <v>3271.85</v>
      </c>
      <c r="D123" s="279">
        <v>3275.8666666666668</v>
      </c>
      <c r="E123" s="279">
        <v>3237.9833333333336</v>
      </c>
      <c r="F123" s="279">
        <v>3204.1166666666668</v>
      </c>
      <c r="G123" s="279">
        <v>3166.2333333333336</v>
      </c>
      <c r="H123" s="279">
        <v>3309.7333333333336</v>
      </c>
      <c r="I123" s="279">
        <v>3347.6166666666668</v>
      </c>
      <c r="J123" s="279">
        <v>3381.4833333333336</v>
      </c>
      <c r="K123" s="277">
        <v>3313.75</v>
      </c>
      <c r="L123" s="277">
        <v>3242</v>
      </c>
      <c r="M123" s="277">
        <v>2.0324</v>
      </c>
    </row>
    <row r="124" spans="1:13">
      <c r="A124" s="301">
        <v>115</v>
      </c>
      <c r="B124" s="277" t="s">
        <v>126</v>
      </c>
      <c r="C124" s="277">
        <v>957.5</v>
      </c>
      <c r="D124" s="279">
        <v>961.35</v>
      </c>
      <c r="E124" s="279">
        <v>950.25</v>
      </c>
      <c r="F124" s="279">
        <v>943</v>
      </c>
      <c r="G124" s="279">
        <v>931.9</v>
      </c>
      <c r="H124" s="279">
        <v>968.6</v>
      </c>
      <c r="I124" s="279">
        <v>979.70000000000016</v>
      </c>
      <c r="J124" s="279">
        <v>986.95</v>
      </c>
      <c r="K124" s="277">
        <v>972.45</v>
      </c>
      <c r="L124" s="277">
        <v>954.1</v>
      </c>
      <c r="M124" s="277">
        <v>90.087159999999997</v>
      </c>
    </row>
    <row r="125" spans="1:13">
      <c r="A125" s="301">
        <v>116</v>
      </c>
      <c r="B125" s="277" t="s">
        <v>123</v>
      </c>
      <c r="C125" s="277">
        <v>1147.5999999999999</v>
      </c>
      <c r="D125" s="279">
        <v>1138.3333333333333</v>
      </c>
      <c r="E125" s="279">
        <v>1120.2666666666664</v>
      </c>
      <c r="F125" s="279">
        <v>1092.9333333333332</v>
      </c>
      <c r="G125" s="279">
        <v>1074.8666666666663</v>
      </c>
      <c r="H125" s="279">
        <v>1165.6666666666665</v>
      </c>
      <c r="I125" s="279">
        <v>1183.7333333333336</v>
      </c>
      <c r="J125" s="279">
        <v>1211.0666666666666</v>
      </c>
      <c r="K125" s="277">
        <v>1156.4000000000001</v>
      </c>
      <c r="L125" s="277">
        <v>1111</v>
      </c>
      <c r="M125" s="277">
        <v>40.95937</v>
      </c>
    </row>
    <row r="126" spans="1:13">
      <c r="A126" s="301">
        <v>117</v>
      </c>
      <c r="B126" s="277" t="s">
        <v>262</v>
      </c>
      <c r="C126" s="277">
        <v>2001.65</v>
      </c>
      <c r="D126" s="279">
        <v>2002.5666666666666</v>
      </c>
      <c r="E126" s="279">
        <v>1979.1333333333332</v>
      </c>
      <c r="F126" s="279">
        <v>1956.6166666666666</v>
      </c>
      <c r="G126" s="279">
        <v>1933.1833333333332</v>
      </c>
      <c r="H126" s="279">
        <v>2025.0833333333333</v>
      </c>
      <c r="I126" s="279">
        <v>2048.5166666666664</v>
      </c>
      <c r="J126" s="279">
        <v>2071.0333333333333</v>
      </c>
      <c r="K126" s="277">
        <v>2026</v>
      </c>
      <c r="L126" s="277">
        <v>1980.05</v>
      </c>
      <c r="M126" s="277">
        <v>2.09449</v>
      </c>
    </row>
    <row r="127" spans="1:13">
      <c r="A127" s="301">
        <v>118</v>
      </c>
      <c r="B127" s="277" t="s">
        <v>263</v>
      </c>
      <c r="C127" s="277">
        <v>57.4</v>
      </c>
      <c r="D127" s="279">
        <v>57.35</v>
      </c>
      <c r="E127" s="279">
        <v>56.300000000000004</v>
      </c>
      <c r="F127" s="279">
        <v>55.2</v>
      </c>
      <c r="G127" s="279">
        <v>54.150000000000006</v>
      </c>
      <c r="H127" s="279">
        <v>58.45</v>
      </c>
      <c r="I127" s="279">
        <v>59.5</v>
      </c>
      <c r="J127" s="279">
        <v>60.6</v>
      </c>
      <c r="K127" s="277">
        <v>58.4</v>
      </c>
      <c r="L127" s="277">
        <v>56.25</v>
      </c>
      <c r="M127" s="277">
        <v>33.559069999999998</v>
      </c>
    </row>
    <row r="128" spans="1:13">
      <c r="A128" s="301">
        <v>119</v>
      </c>
      <c r="B128" s="277" t="s">
        <v>130</v>
      </c>
      <c r="C128" s="277">
        <v>269.60000000000002</v>
      </c>
      <c r="D128" s="279">
        <v>268.01666666666665</v>
      </c>
      <c r="E128" s="279">
        <v>264.7833333333333</v>
      </c>
      <c r="F128" s="279">
        <v>259.96666666666664</v>
      </c>
      <c r="G128" s="279">
        <v>256.73333333333329</v>
      </c>
      <c r="H128" s="279">
        <v>272.83333333333331</v>
      </c>
      <c r="I128" s="279">
        <v>276.06666666666666</v>
      </c>
      <c r="J128" s="279">
        <v>280.88333333333333</v>
      </c>
      <c r="K128" s="277">
        <v>271.25</v>
      </c>
      <c r="L128" s="277">
        <v>263.2</v>
      </c>
      <c r="M128" s="277">
        <v>107.57867</v>
      </c>
    </row>
    <row r="129" spans="1:13">
      <c r="A129" s="301">
        <v>120</v>
      </c>
      <c r="B129" s="277" t="s">
        <v>129</v>
      </c>
      <c r="C129" s="277">
        <v>223.6</v>
      </c>
      <c r="D129" s="279">
        <v>220.70000000000002</v>
      </c>
      <c r="E129" s="279">
        <v>216.05000000000004</v>
      </c>
      <c r="F129" s="279">
        <v>208.50000000000003</v>
      </c>
      <c r="G129" s="279">
        <v>203.85000000000005</v>
      </c>
      <c r="H129" s="279">
        <v>228.25000000000003</v>
      </c>
      <c r="I129" s="279">
        <v>232.9</v>
      </c>
      <c r="J129" s="279">
        <v>240.45000000000002</v>
      </c>
      <c r="K129" s="277">
        <v>225.35</v>
      </c>
      <c r="L129" s="277">
        <v>213.15</v>
      </c>
      <c r="M129" s="277">
        <v>230.51750000000001</v>
      </c>
    </row>
    <row r="130" spans="1:13">
      <c r="A130" s="301">
        <v>121</v>
      </c>
      <c r="B130" s="277" t="s">
        <v>131</v>
      </c>
      <c r="C130" s="277">
        <v>1887.25</v>
      </c>
      <c r="D130" s="279">
        <v>1875.2833333333335</v>
      </c>
      <c r="E130" s="279">
        <v>1855.9666666666672</v>
      </c>
      <c r="F130" s="279">
        <v>1824.6833333333336</v>
      </c>
      <c r="G130" s="279">
        <v>1805.3666666666672</v>
      </c>
      <c r="H130" s="279">
        <v>1906.5666666666671</v>
      </c>
      <c r="I130" s="279">
        <v>1925.8833333333332</v>
      </c>
      <c r="J130" s="279">
        <v>1957.166666666667</v>
      </c>
      <c r="K130" s="277">
        <v>1894.6</v>
      </c>
      <c r="L130" s="277">
        <v>1844</v>
      </c>
      <c r="M130" s="277">
        <v>5.0253399999999999</v>
      </c>
    </row>
    <row r="131" spans="1:13">
      <c r="A131" s="301">
        <v>122</v>
      </c>
      <c r="B131" s="277" t="s">
        <v>264</v>
      </c>
      <c r="C131" s="277">
        <v>817.9</v>
      </c>
      <c r="D131" s="279">
        <v>814.98333333333323</v>
      </c>
      <c r="E131" s="279">
        <v>807.91666666666652</v>
      </c>
      <c r="F131" s="279">
        <v>797.93333333333328</v>
      </c>
      <c r="G131" s="279">
        <v>790.86666666666656</v>
      </c>
      <c r="H131" s="279">
        <v>824.96666666666647</v>
      </c>
      <c r="I131" s="279">
        <v>832.0333333333333</v>
      </c>
      <c r="J131" s="279">
        <v>842.01666666666642</v>
      </c>
      <c r="K131" s="277">
        <v>822.05</v>
      </c>
      <c r="L131" s="277">
        <v>805</v>
      </c>
      <c r="M131" s="277">
        <v>2.53532</v>
      </c>
    </row>
    <row r="132" spans="1:13">
      <c r="A132" s="301">
        <v>123</v>
      </c>
      <c r="B132" s="277" t="s">
        <v>133</v>
      </c>
      <c r="C132" s="277">
        <v>1327.55</v>
      </c>
      <c r="D132" s="279">
        <v>1324.4333333333334</v>
      </c>
      <c r="E132" s="279">
        <v>1315.3166666666668</v>
      </c>
      <c r="F132" s="279">
        <v>1303.0833333333335</v>
      </c>
      <c r="G132" s="279">
        <v>1293.9666666666669</v>
      </c>
      <c r="H132" s="279">
        <v>1336.6666666666667</v>
      </c>
      <c r="I132" s="279">
        <v>1345.7833333333335</v>
      </c>
      <c r="J132" s="279">
        <v>1358.0166666666667</v>
      </c>
      <c r="K132" s="277">
        <v>1333.55</v>
      </c>
      <c r="L132" s="277">
        <v>1312.2</v>
      </c>
      <c r="M132" s="277">
        <v>28.313400000000001</v>
      </c>
    </row>
    <row r="133" spans="1:13">
      <c r="A133" s="301">
        <v>124</v>
      </c>
      <c r="B133" s="277" t="s">
        <v>134</v>
      </c>
      <c r="C133" s="277">
        <v>65.05</v>
      </c>
      <c r="D133" s="279">
        <v>64.61666666666666</v>
      </c>
      <c r="E133" s="279">
        <v>64.033333333333317</v>
      </c>
      <c r="F133" s="279">
        <v>63.016666666666659</v>
      </c>
      <c r="G133" s="279">
        <v>62.433333333333316</v>
      </c>
      <c r="H133" s="279">
        <v>65.633333333333326</v>
      </c>
      <c r="I133" s="279">
        <v>66.216666666666669</v>
      </c>
      <c r="J133" s="279">
        <v>67.23333333333332</v>
      </c>
      <c r="K133" s="277">
        <v>65.2</v>
      </c>
      <c r="L133" s="277">
        <v>63.6</v>
      </c>
      <c r="M133" s="277">
        <v>152.26004</v>
      </c>
    </row>
    <row r="134" spans="1:13">
      <c r="A134" s="301">
        <v>125</v>
      </c>
      <c r="B134" s="277" t="s">
        <v>265</v>
      </c>
      <c r="C134" s="277">
        <v>1545.2</v>
      </c>
      <c r="D134" s="279">
        <v>1553.3333333333333</v>
      </c>
      <c r="E134" s="279">
        <v>1518.6666666666665</v>
      </c>
      <c r="F134" s="279">
        <v>1492.1333333333332</v>
      </c>
      <c r="G134" s="279">
        <v>1457.4666666666665</v>
      </c>
      <c r="H134" s="279">
        <v>1579.8666666666666</v>
      </c>
      <c r="I134" s="279">
        <v>1614.5333333333331</v>
      </c>
      <c r="J134" s="279">
        <v>1641.0666666666666</v>
      </c>
      <c r="K134" s="277">
        <v>1588</v>
      </c>
      <c r="L134" s="277">
        <v>1526.8</v>
      </c>
      <c r="M134" s="277">
        <v>0.44095000000000001</v>
      </c>
    </row>
    <row r="135" spans="1:13">
      <c r="A135" s="301">
        <v>126</v>
      </c>
      <c r="B135" s="277" t="s">
        <v>135</v>
      </c>
      <c r="C135" s="277">
        <v>267</v>
      </c>
      <c r="D135" s="279">
        <v>266.66666666666669</v>
      </c>
      <c r="E135" s="279">
        <v>264.33333333333337</v>
      </c>
      <c r="F135" s="279">
        <v>261.66666666666669</v>
      </c>
      <c r="G135" s="279">
        <v>259.33333333333337</v>
      </c>
      <c r="H135" s="279">
        <v>269.33333333333337</v>
      </c>
      <c r="I135" s="279">
        <v>271.66666666666674</v>
      </c>
      <c r="J135" s="279">
        <v>274.33333333333337</v>
      </c>
      <c r="K135" s="277">
        <v>269</v>
      </c>
      <c r="L135" s="277">
        <v>264</v>
      </c>
      <c r="M135" s="277">
        <v>29.65164</v>
      </c>
    </row>
    <row r="136" spans="1:13">
      <c r="A136" s="301">
        <v>127</v>
      </c>
      <c r="B136" s="277" t="s">
        <v>266</v>
      </c>
      <c r="C136" s="277">
        <v>2440.9</v>
      </c>
      <c r="D136" s="279">
        <v>2436.9</v>
      </c>
      <c r="E136" s="279">
        <v>2404.9</v>
      </c>
      <c r="F136" s="279">
        <v>2368.9</v>
      </c>
      <c r="G136" s="279">
        <v>2336.9</v>
      </c>
      <c r="H136" s="279">
        <v>2472.9</v>
      </c>
      <c r="I136" s="279">
        <v>2504.9</v>
      </c>
      <c r="J136" s="279">
        <v>2540.9</v>
      </c>
      <c r="K136" s="277">
        <v>2468.9</v>
      </c>
      <c r="L136" s="277">
        <v>2400.9</v>
      </c>
      <c r="M136" s="277">
        <v>0.99080999999999997</v>
      </c>
    </row>
    <row r="137" spans="1:13">
      <c r="A137" s="301">
        <v>128</v>
      </c>
      <c r="B137" s="277" t="s">
        <v>136</v>
      </c>
      <c r="C137" s="277">
        <v>1000.8</v>
      </c>
      <c r="D137" s="279">
        <v>998.5</v>
      </c>
      <c r="E137" s="279">
        <v>990</v>
      </c>
      <c r="F137" s="279">
        <v>979.2</v>
      </c>
      <c r="G137" s="279">
        <v>970.7</v>
      </c>
      <c r="H137" s="279">
        <v>1009.3</v>
      </c>
      <c r="I137" s="279">
        <v>1017.8</v>
      </c>
      <c r="J137" s="279">
        <v>1028.5999999999999</v>
      </c>
      <c r="K137" s="277">
        <v>1007</v>
      </c>
      <c r="L137" s="277">
        <v>987.7</v>
      </c>
      <c r="M137" s="277">
        <v>47.35275</v>
      </c>
    </row>
    <row r="138" spans="1:13">
      <c r="A138" s="301">
        <v>129</v>
      </c>
      <c r="B138" s="277" t="s">
        <v>137</v>
      </c>
      <c r="C138" s="277">
        <v>1003.65</v>
      </c>
      <c r="D138" s="279">
        <v>1011.0500000000001</v>
      </c>
      <c r="E138" s="279">
        <v>987.10000000000014</v>
      </c>
      <c r="F138" s="279">
        <v>970.55000000000007</v>
      </c>
      <c r="G138" s="279">
        <v>946.60000000000014</v>
      </c>
      <c r="H138" s="279">
        <v>1027.6000000000001</v>
      </c>
      <c r="I138" s="279">
        <v>1051.5500000000002</v>
      </c>
      <c r="J138" s="279">
        <v>1068.1000000000001</v>
      </c>
      <c r="K138" s="277">
        <v>1035</v>
      </c>
      <c r="L138" s="277">
        <v>994.5</v>
      </c>
      <c r="M138" s="277">
        <v>75.936520000000002</v>
      </c>
    </row>
    <row r="139" spans="1:13">
      <c r="A139" s="301">
        <v>130</v>
      </c>
      <c r="B139" s="277" t="s">
        <v>148</v>
      </c>
      <c r="C139" s="277">
        <v>60148.05</v>
      </c>
      <c r="D139" s="279">
        <v>60790.200000000004</v>
      </c>
      <c r="E139" s="279">
        <v>59298.250000000007</v>
      </c>
      <c r="F139" s="279">
        <v>58448.450000000004</v>
      </c>
      <c r="G139" s="279">
        <v>56956.500000000007</v>
      </c>
      <c r="H139" s="279">
        <v>61640.000000000007</v>
      </c>
      <c r="I139" s="279">
        <v>63131.950000000004</v>
      </c>
      <c r="J139" s="279">
        <v>63981.750000000007</v>
      </c>
      <c r="K139" s="277">
        <v>62282.15</v>
      </c>
      <c r="L139" s="277">
        <v>59940.4</v>
      </c>
      <c r="M139" s="277">
        <v>0.32399</v>
      </c>
    </row>
    <row r="140" spans="1:13">
      <c r="A140" s="301">
        <v>131</v>
      </c>
      <c r="B140" s="277" t="s">
        <v>145</v>
      </c>
      <c r="C140" s="277">
        <v>957.7</v>
      </c>
      <c r="D140" s="279">
        <v>962.56666666666661</v>
      </c>
      <c r="E140" s="279">
        <v>947.13333333333321</v>
      </c>
      <c r="F140" s="279">
        <v>936.56666666666661</v>
      </c>
      <c r="G140" s="279">
        <v>921.13333333333321</v>
      </c>
      <c r="H140" s="279">
        <v>973.13333333333321</v>
      </c>
      <c r="I140" s="279">
        <v>988.56666666666661</v>
      </c>
      <c r="J140" s="279">
        <v>999.13333333333321</v>
      </c>
      <c r="K140" s="277">
        <v>978</v>
      </c>
      <c r="L140" s="277">
        <v>952</v>
      </c>
      <c r="M140" s="277">
        <v>8.3770500000000006</v>
      </c>
    </row>
    <row r="141" spans="1:13">
      <c r="A141" s="301">
        <v>132</v>
      </c>
      <c r="B141" s="277" t="s">
        <v>139</v>
      </c>
      <c r="C141" s="277">
        <v>133.30000000000001</v>
      </c>
      <c r="D141" s="279">
        <v>134.03333333333333</v>
      </c>
      <c r="E141" s="279">
        <v>131.86666666666667</v>
      </c>
      <c r="F141" s="279">
        <v>130.43333333333334</v>
      </c>
      <c r="G141" s="279">
        <v>128.26666666666668</v>
      </c>
      <c r="H141" s="279">
        <v>135.46666666666667</v>
      </c>
      <c r="I141" s="279">
        <v>137.63333333333335</v>
      </c>
      <c r="J141" s="279">
        <v>139.06666666666666</v>
      </c>
      <c r="K141" s="277">
        <v>136.19999999999999</v>
      </c>
      <c r="L141" s="277">
        <v>132.6</v>
      </c>
      <c r="M141" s="277">
        <v>54.101370000000003</v>
      </c>
    </row>
    <row r="142" spans="1:13">
      <c r="A142" s="301">
        <v>133</v>
      </c>
      <c r="B142" s="277" t="s">
        <v>138</v>
      </c>
      <c r="C142" s="277">
        <v>623.6</v>
      </c>
      <c r="D142" s="279">
        <v>623.13333333333333</v>
      </c>
      <c r="E142" s="279">
        <v>614.26666666666665</v>
      </c>
      <c r="F142" s="279">
        <v>604.93333333333328</v>
      </c>
      <c r="G142" s="279">
        <v>596.06666666666661</v>
      </c>
      <c r="H142" s="279">
        <v>632.4666666666667</v>
      </c>
      <c r="I142" s="279">
        <v>641.33333333333326</v>
      </c>
      <c r="J142" s="279">
        <v>650.66666666666674</v>
      </c>
      <c r="K142" s="277">
        <v>632</v>
      </c>
      <c r="L142" s="277">
        <v>613.79999999999995</v>
      </c>
      <c r="M142" s="277">
        <v>56.876530000000002</v>
      </c>
    </row>
    <row r="143" spans="1:13">
      <c r="A143" s="301">
        <v>134</v>
      </c>
      <c r="B143" s="277" t="s">
        <v>140</v>
      </c>
      <c r="C143" s="277">
        <v>154</v>
      </c>
      <c r="D143" s="279">
        <v>154.45000000000002</v>
      </c>
      <c r="E143" s="279">
        <v>152.65000000000003</v>
      </c>
      <c r="F143" s="279">
        <v>151.30000000000001</v>
      </c>
      <c r="G143" s="279">
        <v>149.50000000000003</v>
      </c>
      <c r="H143" s="279">
        <v>155.80000000000004</v>
      </c>
      <c r="I143" s="279">
        <v>157.60000000000005</v>
      </c>
      <c r="J143" s="279">
        <v>158.95000000000005</v>
      </c>
      <c r="K143" s="277">
        <v>156.25</v>
      </c>
      <c r="L143" s="277">
        <v>153.1</v>
      </c>
      <c r="M143" s="277">
        <v>31.808890000000002</v>
      </c>
    </row>
    <row r="144" spans="1:13">
      <c r="A144" s="301">
        <v>135</v>
      </c>
      <c r="B144" s="277" t="s">
        <v>267</v>
      </c>
      <c r="C144" s="277">
        <v>32.9</v>
      </c>
      <c r="D144" s="279">
        <v>33.116666666666667</v>
      </c>
      <c r="E144" s="279">
        <v>32.433333333333337</v>
      </c>
      <c r="F144" s="279">
        <v>31.966666666666669</v>
      </c>
      <c r="G144" s="279">
        <v>31.283333333333339</v>
      </c>
      <c r="H144" s="279">
        <v>33.583333333333336</v>
      </c>
      <c r="I144" s="279">
        <v>34.266666666666659</v>
      </c>
      <c r="J144" s="279">
        <v>34.733333333333334</v>
      </c>
      <c r="K144" s="277">
        <v>33.799999999999997</v>
      </c>
      <c r="L144" s="277">
        <v>32.65</v>
      </c>
      <c r="M144" s="277">
        <v>14.778700000000001</v>
      </c>
    </row>
    <row r="145" spans="1:13">
      <c r="A145" s="301">
        <v>136</v>
      </c>
      <c r="B145" s="277" t="s">
        <v>141</v>
      </c>
      <c r="C145" s="277">
        <v>370</v>
      </c>
      <c r="D145" s="279">
        <v>368.2166666666667</v>
      </c>
      <c r="E145" s="279">
        <v>365.18333333333339</v>
      </c>
      <c r="F145" s="279">
        <v>360.36666666666667</v>
      </c>
      <c r="G145" s="279">
        <v>357.33333333333337</v>
      </c>
      <c r="H145" s="279">
        <v>373.03333333333342</v>
      </c>
      <c r="I145" s="279">
        <v>376.06666666666672</v>
      </c>
      <c r="J145" s="279">
        <v>380.88333333333344</v>
      </c>
      <c r="K145" s="277">
        <v>371.25</v>
      </c>
      <c r="L145" s="277">
        <v>363.4</v>
      </c>
      <c r="M145" s="277">
        <v>16.419029999999999</v>
      </c>
    </row>
    <row r="146" spans="1:13">
      <c r="A146" s="301">
        <v>137</v>
      </c>
      <c r="B146" s="277" t="s">
        <v>142</v>
      </c>
      <c r="C146" s="277">
        <v>6768.4</v>
      </c>
      <c r="D146" s="279">
        <v>6715.5166666666664</v>
      </c>
      <c r="E146" s="279">
        <v>6641.083333333333</v>
      </c>
      <c r="F146" s="279">
        <v>6513.7666666666664</v>
      </c>
      <c r="G146" s="279">
        <v>6439.333333333333</v>
      </c>
      <c r="H146" s="279">
        <v>6842.833333333333</v>
      </c>
      <c r="I146" s="279">
        <v>6917.2666666666673</v>
      </c>
      <c r="J146" s="279">
        <v>7044.583333333333</v>
      </c>
      <c r="K146" s="277">
        <v>6789.95</v>
      </c>
      <c r="L146" s="277">
        <v>6588.2</v>
      </c>
      <c r="M146" s="277">
        <v>10.285450000000001</v>
      </c>
    </row>
    <row r="147" spans="1:13">
      <c r="A147" s="301">
        <v>138</v>
      </c>
      <c r="B147" s="277" t="s">
        <v>144</v>
      </c>
      <c r="C147" s="277">
        <v>521.15</v>
      </c>
      <c r="D147" s="279">
        <v>521.6</v>
      </c>
      <c r="E147" s="279">
        <v>514.45000000000005</v>
      </c>
      <c r="F147" s="279">
        <v>507.75</v>
      </c>
      <c r="G147" s="279">
        <v>500.6</v>
      </c>
      <c r="H147" s="279">
        <v>528.30000000000007</v>
      </c>
      <c r="I147" s="279">
        <v>535.44999999999993</v>
      </c>
      <c r="J147" s="279">
        <v>542.15000000000009</v>
      </c>
      <c r="K147" s="277">
        <v>528.75</v>
      </c>
      <c r="L147" s="277">
        <v>514.9</v>
      </c>
      <c r="M147" s="277">
        <v>3.8558699999999999</v>
      </c>
    </row>
    <row r="148" spans="1:13">
      <c r="A148" s="301">
        <v>139</v>
      </c>
      <c r="B148" s="277" t="s">
        <v>146</v>
      </c>
      <c r="C148" s="277">
        <v>1163.4000000000001</v>
      </c>
      <c r="D148" s="279">
        <v>1159.45</v>
      </c>
      <c r="E148" s="279">
        <v>1141.45</v>
      </c>
      <c r="F148" s="279">
        <v>1119.5</v>
      </c>
      <c r="G148" s="279">
        <v>1101.5</v>
      </c>
      <c r="H148" s="279">
        <v>1181.4000000000001</v>
      </c>
      <c r="I148" s="279">
        <v>1199.4000000000001</v>
      </c>
      <c r="J148" s="279">
        <v>1221.3500000000001</v>
      </c>
      <c r="K148" s="277">
        <v>1177.45</v>
      </c>
      <c r="L148" s="277">
        <v>1137.5</v>
      </c>
      <c r="M148" s="277">
        <v>8.9790299999999998</v>
      </c>
    </row>
    <row r="149" spans="1:13">
      <c r="A149" s="301">
        <v>140</v>
      </c>
      <c r="B149" s="277" t="s">
        <v>147</v>
      </c>
      <c r="C149" s="277">
        <v>127.05</v>
      </c>
      <c r="D149" s="279">
        <v>124.60000000000001</v>
      </c>
      <c r="E149" s="279">
        <v>120.9</v>
      </c>
      <c r="F149" s="279">
        <v>114.75</v>
      </c>
      <c r="G149" s="279">
        <v>111.05</v>
      </c>
      <c r="H149" s="279">
        <v>130.75</v>
      </c>
      <c r="I149" s="279">
        <v>134.45000000000005</v>
      </c>
      <c r="J149" s="279">
        <v>140.60000000000002</v>
      </c>
      <c r="K149" s="277">
        <v>128.30000000000001</v>
      </c>
      <c r="L149" s="277">
        <v>118.45</v>
      </c>
      <c r="M149" s="277">
        <v>363.8938</v>
      </c>
    </row>
    <row r="150" spans="1:13">
      <c r="A150" s="301">
        <v>141</v>
      </c>
      <c r="B150" s="277" t="s">
        <v>268</v>
      </c>
      <c r="C150" s="277">
        <v>1214.5999999999999</v>
      </c>
      <c r="D150" s="279">
        <v>1206.95</v>
      </c>
      <c r="E150" s="279">
        <v>1188.9000000000001</v>
      </c>
      <c r="F150" s="279">
        <v>1163.2</v>
      </c>
      <c r="G150" s="279">
        <v>1145.1500000000001</v>
      </c>
      <c r="H150" s="279">
        <v>1232.6500000000001</v>
      </c>
      <c r="I150" s="279">
        <v>1250.6999999999998</v>
      </c>
      <c r="J150" s="279">
        <v>1276.4000000000001</v>
      </c>
      <c r="K150" s="277">
        <v>1225</v>
      </c>
      <c r="L150" s="277">
        <v>1181.25</v>
      </c>
      <c r="M150" s="277">
        <v>1.0587299999999999</v>
      </c>
    </row>
    <row r="151" spans="1:13">
      <c r="A151" s="301">
        <v>142</v>
      </c>
      <c r="B151" s="277" t="s">
        <v>149</v>
      </c>
      <c r="C151" s="277">
        <v>1227.2</v>
      </c>
      <c r="D151" s="279">
        <v>1224.1166666666668</v>
      </c>
      <c r="E151" s="279">
        <v>1205.2833333333335</v>
      </c>
      <c r="F151" s="279">
        <v>1183.3666666666668</v>
      </c>
      <c r="G151" s="279">
        <v>1164.5333333333335</v>
      </c>
      <c r="H151" s="279">
        <v>1246.0333333333335</v>
      </c>
      <c r="I151" s="279">
        <v>1264.8666666666666</v>
      </c>
      <c r="J151" s="279">
        <v>1286.7833333333335</v>
      </c>
      <c r="K151" s="277">
        <v>1242.95</v>
      </c>
      <c r="L151" s="277">
        <v>1202.2</v>
      </c>
      <c r="M151" s="277">
        <v>26.917909999999999</v>
      </c>
    </row>
    <row r="152" spans="1:13">
      <c r="A152" s="301">
        <v>143</v>
      </c>
      <c r="B152" s="277" t="s">
        <v>269</v>
      </c>
      <c r="C152" s="277">
        <v>817.8</v>
      </c>
      <c r="D152" s="279">
        <v>820.93333333333339</v>
      </c>
      <c r="E152" s="279">
        <v>807.86666666666679</v>
      </c>
      <c r="F152" s="279">
        <v>797.93333333333339</v>
      </c>
      <c r="G152" s="279">
        <v>784.86666666666679</v>
      </c>
      <c r="H152" s="279">
        <v>830.86666666666679</v>
      </c>
      <c r="I152" s="279">
        <v>843.93333333333339</v>
      </c>
      <c r="J152" s="279">
        <v>853.86666666666679</v>
      </c>
      <c r="K152" s="277">
        <v>834</v>
      </c>
      <c r="L152" s="277">
        <v>811</v>
      </c>
      <c r="M152" s="277">
        <v>3.08439</v>
      </c>
    </row>
    <row r="153" spans="1:13">
      <c r="A153" s="301">
        <v>144</v>
      </c>
      <c r="B153" s="277" t="s">
        <v>270</v>
      </c>
      <c r="C153" s="277">
        <v>20.7</v>
      </c>
      <c r="D153" s="279">
        <v>20.8</v>
      </c>
      <c r="E153" s="279">
        <v>20.5</v>
      </c>
      <c r="F153" s="279">
        <v>20.3</v>
      </c>
      <c r="G153" s="279">
        <v>20</v>
      </c>
      <c r="H153" s="279">
        <v>21</v>
      </c>
      <c r="I153" s="279">
        <v>21.300000000000004</v>
      </c>
      <c r="J153" s="279">
        <v>21.5</v>
      </c>
      <c r="K153" s="277">
        <v>21.1</v>
      </c>
      <c r="L153" s="277">
        <v>20.6</v>
      </c>
      <c r="M153" s="277">
        <v>33.558109999999999</v>
      </c>
    </row>
    <row r="154" spans="1:13">
      <c r="A154" s="301">
        <v>145</v>
      </c>
      <c r="B154" s="277" t="s">
        <v>154</v>
      </c>
      <c r="C154" s="277">
        <v>1995.45</v>
      </c>
      <c r="D154" s="279">
        <v>2007.5833333333333</v>
      </c>
      <c r="E154" s="279">
        <v>1966.1666666666665</v>
      </c>
      <c r="F154" s="279">
        <v>1936.8833333333332</v>
      </c>
      <c r="G154" s="279">
        <v>1895.4666666666665</v>
      </c>
      <c r="H154" s="279">
        <v>2036.8666666666666</v>
      </c>
      <c r="I154" s="279">
        <v>2078.2833333333328</v>
      </c>
      <c r="J154" s="279">
        <v>2107.5666666666666</v>
      </c>
      <c r="K154" s="277">
        <v>2049</v>
      </c>
      <c r="L154" s="277">
        <v>1978.3</v>
      </c>
      <c r="M154" s="277">
        <v>7.9842599999999999</v>
      </c>
    </row>
    <row r="155" spans="1:13">
      <c r="A155" s="301">
        <v>146</v>
      </c>
      <c r="B155" s="277" t="s">
        <v>155</v>
      </c>
      <c r="C155" s="277">
        <v>94.75</v>
      </c>
      <c r="D155" s="279">
        <v>94.716666666666654</v>
      </c>
      <c r="E155" s="279">
        <v>93.533333333333303</v>
      </c>
      <c r="F155" s="279">
        <v>92.316666666666649</v>
      </c>
      <c r="G155" s="279">
        <v>91.133333333333297</v>
      </c>
      <c r="H155" s="279">
        <v>95.933333333333309</v>
      </c>
      <c r="I155" s="279">
        <v>97.116666666666674</v>
      </c>
      <c r="J155" s="279">
        <v>98.333333333333314</v>
      </c>
      <c r="K155" s="277">
        <v>95.9</v>
      </c>
      <c r="L155" s="277">
        <v>93.5</v>
      </c>
      <c r="M155" s="277">
        <v>63.339230000000001</v>
      </c>
    </row>
    <row r="156" spans="1:13">
      <c r="A156" s="301">
        <v>147</v>
      </c>
      <c r="B156" s="277" t="s">
        <v>156</v>
      </c>
      <c r="C156" s="277">
        <v>95.3</v>
      </c>
      <c r="D156" s="279">
        <v>93.733333333333348</v>
      </c>
      <c r="E156" s="279">
        <v>90.966666666666697</v>
      </c>
      <c r="F156" s="279">
        <v>86.633333333333354</v>
      </c>
      <c r="G156" s="279">
        <v>83.866666666666703</v>
      </c>
      <c r="H156" s="279">
        <v>98.066666666666691</v>
      </c>
      <c r="I156" s="279">
        <v>100.83333333333334</v>
      </c>
      <c r="J156" s="279">
        <v>105.16666666666669</v>
      </c>
      <c r="K156" s="277">
        <v>96.5</v>
      </c>
      <c r="L156" s="277">
        <v>89.4</v>
      </c>
      <c r="M156" s="277">
        <v>1151.1758</v>
      </c>
    </row>
    <row r="157" spans="1:13">
      <c r="A157" s="301">
        <v>148</v>
      </c>
      <c r="B157" s="277" t="s">
        <v>150</v>
      </c>
      <c r="C157" s="277">
        <v>35.700000000000003</v>
      </c>
      <c r="D157" s="279">
        <v>35.516666666666666</v>
      </c>
      <c r="E157" s="279">
        <v>35.133333333333333</v>
      </c>
      <c r="F157" s="279">
        <v>34.56666666666667</v>
      </c>
      <c r="G157" s="279">
        <v>34.183333333333337</v>
      </c>
      <c r="H157" s="279">
        <v>36.083333333333329</v>
      </c>
      <c r="I157" s="279">
        <v>36.466666666666654</v>
      </c>
      <c r="J157" s="279">
        <v>37.033333333333324</v>
      </c>
      <c r="K157" s="277">
        <v>35.9</v>
      </c>
      <c r="L157" s="277">
        <v>34.950000000000003</v>
      </c>
      <c r="M157" s="277">
        <v>99.689120000000003</v>
      </c>
    </row>
    <row r="158" spans="1:13">
      <c r="A158" s="301">
        <v>149</v>
      </c>
      <c r="B158" s="277" t="s">
        <v>153</v>
      </c>
      <c r="C158" s="277">
        <v>16422.900000000001</v>
      </c>
      <c r="D158" s="279">
        <v>16420.383333333335</v>
      </c>
      <c r="E158" s="279">
        <v>16316.26666666667</v>
      </c>
      <c r="F158" s="279">
        <v>16209.633333333335</v>
      </c>
      <c r="G158" s="279">
        <v>16105.51666666667</v>
      </c>
      <c r="H158" s="279">
        <v>16527.01666666667</v>
      </c>
      <c r="I158" s="279">
        <v>16631.133333333331</v>
      </c>
      <c r="J158" s="279">
        <v>16737.76666666667</v>
      </c>
      <c r="K158" s="277">
        <v>16524.5</v>
      </c>
      <c r="L158" s="277">
        <v>16313.75</v>
      </c>
      <c r="M158" s="277">
        <v>0.62583999999999995</v>
      </c>
    </row>
    <row r="159" spans="1:13">
      <c r="A159" s="301">
        <v>150</v>
      </c>
      <c r="B159" s="277" t="s">
        <v>3162</v>
      </c>
      <c r="C159" s="277">
        <v>265.05</v>
      </c>
      <c r="D159" s="279">
        <v>265.76666666666665</v>
      </c>
      <c r="E159" s="279">
        <v>261.08333333333331</v>
      </c>
      <c r="F159" s="279">
        <v>257.11666666666667</v>
      </c>
      <c r="G159" s="279">
        <v>252.43333333333334</v>
      </c>
      <c r="H159" s="279">
        <v>269.73333333333329</v>
      </c>
      <c r="I159" s="279">
        <v>274.41666666666669</v>
      </c>
      <c r="J159" s="279">
        <v>278.38333333333327</v>
      </c>
      <c r="K159" s="277">
        <v>270.45</v>
      </c>
      <c r="L159" s="277">
        <v>261.8</v>
      </c>
      <c r="M159" s="277">
        <v>8.5172699999999999</v>
      </c>
    </row>
    <row r="160" spans="1:13">
      <c r="A160" s="301">
        <v>151</v>
      </c>
      <c r="B160" s="277" t="s">
        <v>271</v>
      </c>
      <c r="C160" s="277">
        <v>350.35</v>
      </c>
      <c r="D160" s="279">
        <v>357.4666666666667</v>
      </c>
      <c r="E160" s="279">
        <v>342.13333333333338</v>
      </c>
      <c r="F160" s="279">
        <v>333.91666666666669</v>
      </c>
      <c r="G160" s="279">
        <v>318.58333333333337</v>
      </c>
      <c r="H160" s="279">
        <v>365.68333333333339</v>
      </c>
      <c r="I160" s="279">
        <v>381.01666666666665</v>
      </c>
      <c r="J160" s="279">
        <v>389.23333333333341</v>
      </c>
      <c r="K160" s="277">
        <v>372.8</v>
      </c>
      <c r="L160" s="277">
        <v>349.25</v>
      </c>
      <c r="M160" s="277">
        <v>4.4323100000000002</v>
      </c>
    </row>
    <row r="161" spans="1:13">
      <c r="A161" s="301">
        <v>152</v>
      </c>
      <c r="B161" s="277" t="s">
        <v>158</v>
      </c>
      <c r="C161" s="277">
        <v>79.3</v>
      </c>
      <c r="D161" s="279">
        <v>78.833333333333329</v>
      </c>
      <c r="E161" s="279">
        <v>77.86666666666666</v>
      </c>
      <c r="F161" s="279">
        <v>76.433333333333337</v>
      </c>
      <c r="G161" s="279">
        <v>75.466666666666669</v>
      </c>
      <c r="H161" s="279">
        <v>80.266666666666652</v>
      </c>
      <c r="I161" s="279">
        <v>81.23333333333332</v>
      </c>
      <c r="J161" s="279">
        <v>82.666666666666643</v>
      </c>
      <c r="K161" s="277">
        <v>79.8</v>
      </c>
      <c r="L161" s="277">
        <v>77.400000000000006</v>
      </c>
      <c r="M161" s="277">
        <v>136.12342000000001</v>
      </c>
    </row>
    <row r="162" spans="1:13">
      <c r="A162" s="301">
        <v>153</v>
      </c>
      <c r="B162" s="277" t="s">
        <v>157</v>
      </c>
      <c r="C162" s="277">
        <v>95.75</v>
      </c>
      <c r="D162" s="279">
        <v>95.3</v>
      </c>
      <c r="E162" s="279">
        <v>94.699999999999989</v>
      </c>
      <c r="F162" s="279">
        <v>93.649999999999991</v>
      </c>
      <c r="G162" s="279">
        <v>93.049999999999983</v>
      </c>
      <c r="H162" s="279">
        <v>96.35</v>
      </c>
      <c r="I162" s="279">
        <v>96.949999999999989</v>
      </c>
      <c r="J162" s="279">
        <v>98</v>
      </c>
      <c r="K162" s="277">
        <v>95.9</v>
      </c>
      <c r="L162" s="277">
        <v>94.25</v>
      </c>
      <c r="M162" s="277">
        <v>5.0407099999999998</v>
      </c>
    </row>
    <row r="163" spans="1:13">
      <c r="A163" s="301">
        <v>154</v>
      </c>
      <c r="B163" s="277" t="s">
        <v>272</v>
      </c>
      <c r="C163" s="277">
        <v>3055.55</v>
      </c>
      <c r="D163" s="279">
        <v>3051.0500000000006</v>
      </c>
      <c r="E163" s="279">
        <v>3034.8000000000011</v>
      </c>
      <c r="F163" s="279">
        <v>3014.0500000000006</v>
      </c>
      <c r="G163" s="279">
        <v>2997.8000000000011</v>
      </c>
      <c r="H163" s="279">
        <v>3071.8000000000011</v>
      </c>
      <c r="I163" s="279">
        <v>3088.05</v>
      </c>
      <c r="J163" s="279">
        <v>3108.8000000000011</v>
      </c>
      <c r="K163" s="277">
        <v>3067.3</v>
      </c>
      <c r="L163" s="277">
        <v>3030.3</v>
      </c>
      <c r="M163" s="277">
        <v>0.38374999999999998</v>
      </c>
    </row>
    <row r="164" spans="1:13">
      <c r="A164" s="301">
        <v>155</v>
      </c>
      <c r="B164" s="277" t="s">
        <v>273</v>
      </c>
      <c r="C164" s="277">
        <v>1924.05</v>
      </c>
      <c r="D164" s="279">
        <v>1922.2833333333335</v>
      </c>
      <c r="E164" s="279">
        <v>1890.7666666666671</v>
      </c>
      <c r="F164" s="279">
        <v>1857.4833333333336</v>
      </c>
      <c r="G164" s="279">
        <v>1825.9666666666672</v>
      </c>
      <c r="H164" s="279">
        <v>1955.5666666666671</v>
      </c>
      <c r="I164" s="279">
        <v>1987.0833333333335</v>
      </c>
      <c r="J164" s="279">
        <v>2020.366666666667</v>
      </c>
      <c r="K164" s="277">
        <v>1953.8</v>
      </c>
      <c r="L164" s="277">
        <v>1889</v>
      </c>
      <c r="M164" s="277">
        <v>2.0303800000000001</v>
      </c>
    </row>
    <row r="165" spans="1:13">
      <c r="A165" s="301">
        <v>156</v>
      </c>
      <c r="B165" s="277" t="s">
        <v>274</v>
      </c>
      <c r="C165" s="277">
        <v>240.9</v>
      </c>
      <c r="D165" s="279">
        <v>241.70000000000002</v>
      </c>
      <c r="E165" s="279">
        <v>238.70000000000005</v>
      </c>
      <c r="F165" s="279">
        <v>236.50000000000003</v>
      </c>
      <c r="G165" s="279">
        <v>233.50000000000006</v>
      </c>
      <c r="H165" s="279">
        <v>243.90000000000003</v>
      </c>
      <c r="I165" s="279">
        <v>246.89999999999998</v>
      </c>
      <c r="J165" s="279">
        <v>249.10000000000002</v>
      </c>
      <c r="K165" s="277">
        <v>244.7</v>
      </c>
      <c r="L165" s="277">
        <v>239.5</v>
      </c>
      <c r="M165" s="277">
        <v>6.00868</v>
      </c>
    </row>
    <row r="166" spans="1:13">
      <c r="A166" s="301">
        <v>157</v>
      </c>
      <c r="B166" s="277" t="s">
        <v>159</v>
      </c>
      <c r="C166" s="277">
        <v>19340.3</v>
      </c>
      <c r="D166" s="279">
        <v>19200.383333333331</v>
      </c>
      <c r="E166" s="279">
        <v>18920.366666666661</v>
      </c>
      <c r="F166" s="279">
        <v>18500.433333333331</v>
      </c>
      <c r="G166" s="279">
        <v>18220.416666666661</v>
      </c>
      <c r="H166" s="279">
        <v>19620.316666666662</v>
      </c>
      <c r="I166" s="279">
        <v>19900.333333333332</v>
      </c>
      <c r="J166" s="279">
        <v>20320.266666666663</v>
      </c>
      <c r="K166" s="277">
        <v>19480.400000000001</v>
      </c>
      <c r="L166" s="277">
        <v>18780.45</v>
      </c>
      <c r="M166" s="277">
        <v>0.25570999999999999</v>
      </c>
    </row>
    <row r="167" spans="1:13">
      <c r="A167" s="301">
        <v>158</v>
      </c>
      <c r="B167" s="277" t="s">
        <v>161</v>
      </c>
      <c r="C167" s="277">
        <v>254.3</v>
      </c>
      <c r="D167" s="279">
        <v>256.13333333333338</v>
      </c>
      <c r="E167" s="279">
        <v>250.46666666666675</v>
      </c>
      <c r="F167" s="279">
        <v>246.63333333333338</v>
      </c>
      <c r="G167" s="279">
        <v>240.96666666666675</v>
      </c>
      <c r="H167" s="279">
        <v>259.96666666666675</v>
      </c>
      <c r="I167" s="279">
        <v>265.63333333333338</v>
      </c>
      <c r="J167" s="279">
        <v>269.46666666666675</v>
      </c>
      <c r="K167" s="277">
        <v>261.8</v>
      </c>
      <c r="L167" s="277">
        <v>252.3</v>
      </c>
      <c r="M167" s="277">
        <v>31.0428</v>
      </c>
    </row>
    <row r="168" spans="1:13">
      <c r="A168" s="301">
        <v>159</v>
      </c>
      <c r="B168" s="277" t="s">
        <v>275</v>
      </c>
      <c r="C168" s="277">
        <v>4544.3999999999996</v>
      </c>
      <c r="D168" s="279">
        <v>4542.45</v>
      </c>
      <c r="E168" s="279">
        <v>4486.8999999999996</v>
      </c>
      <c r="F168" s="279">
        <v>4429.3999999999996</v>
      </c>
      <c r="G168" s="279">
        <v>4373.8499999999995</v>
      </c>
      <c r="H168" s="279">
        <v>4599.95</v>
      </c>
      <c r="I168" s="279">
        <v>4655.5000000000009</v>
      </c>
      <c r="J168" s="279">
        <v>4713</v>
      </c>
      <c r="K168" s="277">
        <v>4598</v>
      </c>
      <c r="L168" s="277">
        <v>4484.95</v>
      </c>
      <c r="M168" s="277">
        <v>0.31041000000000002</v>
      </c>
    </row>
    <row r="169" spans="1:13">
      <c r="A169" s="301">
        <v>160</v>
      </c>
      <c r="B169" s="277" t="s">
        <v>163</v>
      </c>
      <c r="C169" s="277">
        <v>1380.35</v>
      </c>
      <c r="D169" s="279">
        <v>1375.6166666666668</v>
      </c>
      <c r="E169" s="279">
        <v>1361.8333333333335</v>
      </c>
      <c r="F169" s="279">
        <v>1343.3166666666666</v>
      </c>
      <c r="G169" s="279">
        <v>1329.5333333333333</v>
      </c>
      <c r="H169" s="279">
        <v>1394.1333333333337</v>
      </c>
      <c r="I169" s="279">
        <v>1407.916666666667</v>
      </c>
      <c r="J169" s="279">
        <v>1426.4333333333338</v>
      </c>
      <c r="K169" s="277">
        <v>1389.4</v>
      </c>
      <c r="L169" s="277">
        <v>1357.1</v>
      </c>
      <c r="M169" s="277">
        <v>5.6370500000000003</v>
      </c>
    </row>
    <row r="170" spans="1:13">
      <c r="A170" s="301">
        <v>161</v>
      </c>
      <c r="B170" s="277" t="s">
        <v>160</v>
      </c>
      <c r="C170" s="277">
        <v>1446.45</v>
      </c>
      <c r="D170" s="279">
        <v>1443.1499999999999</v>
      </c>
      <c r="E170" s="279">
        <v>1424.8499999999997</v>
      </c>
      <c r="F170" s="279">
        <v>1403.2499999999998</v>
      </c>
      <c r="G170" s="279">
        <v>1384.9499999999996</v>
      </c>
      <c r="H170" s="279">
        <v>1464.7499999999998</v>
      </c>
      <c r="I170" s="279">
        <v>1483.05</v>
      </c>
      <c r="J170" s="279">
        <v>1504.6499999999999</v>
      </c>
      <c r="K170" s="277">
        <v>1461.45</v>
      </c>
      <c r="L170" s="277">
        <v>1421.55</v>
      </c>
      <c r="M170" s="277">
        <v>8.2863500000000005</v>
      </c>
    </row>
    <row r="171" spans="1:13">
      <c r="A171" s="301">
        <v>162</v>
      </c>
      <c r="B171" s="277" t="s">
        <v>491</v>
      </c>
      <c r="C171" s="277">
        <v>899.8</v>
      </c>
      <c r="D171" s="279">
        <v>896.63333333333333</v>
      </c>
      <c r="E171" s="279">
        <v>883.26666666666665</v>
      </c>
      <c r="F171" s="279">
        <v>866.73333333333335</v>
      </c>
      <c r="G171" s="279">
        <v>853.36666666666667</v>
      </c>
      <c r="H171" s="279">
        <v>913.16666666666663</v>
      </c>
      <c r="I171" s="279">
        <v>926.53333333333319</v>
      </c>
      <c r="J171" s="279">
        <v>943.06666666666661</v>
      </c>
      <c r="K171" s="277">
        <v>910</v>
      </c>
      <c r="L171" s="277">
        <v>880.1</v>
      </c>
      <c r="M171" s="277">
        <v>9.7540499999999994</v>
      </c>
    </row>
    <row r="172" spans="1:13">
      <c r="A172" s="301">
        <v>163</v>
      </c>
      <c r="B172" s="277" t="s">
        <v>162</v>
      </c>
      <c r="C172" s="277">
        <v>93.3</v>
      </c>
      <c r="D172" s="279">
        <v>92.75</v>
      </c>
      <c r="E172" s="279">
        <v>91.35</v>
      </c>
      <c r="F172" s="279">
        <v>89.399999999999991</v>
      </c>
      <c r="G172" s="279">
        <v>87.999999999999986</v>
      </c>
      <c r="H172" s="279">
        <v>94.7</v>
      </c>
      <c r="I172" s="279">
        <v>96.100000000000009</v>
      </c>
      <c r="J172" s="279">
        <v>98.050000000000011</v>
      </c>
      <c r="K172" s="277">
        <v>94.15</v>
      </c>
      <c r="L172" s="277">
        <v>90.8</v>
      </c>
      <c r="M172" s="277">
        <v>67.783010000000004</v>
      </c>
    </row>
    <row r="173" spans="1:13">
      <c r="A173" s="301">
        <v>164</v>
      </c>
      <c r="B173" s="277" t="s">
        <v>165</v>
      </c>
      <c r="C173" s="277">
        <v>178.65</v>
      </c>
      <c r="D173" s="279">
        <v>178.91666666666666</v>
      </c>
      <c r="E173" s="279">
        <v>175.33333333333331</v>
      </c>
      <c r="F173" s="279">
        <v>172.01666666666665</v>
      </c>
      <c r="G173" s="279">
        <v>168.43333333333331</v>
      </c>
      <c r="H173" s="279">
        <v>182.23333333333332</v>
      </c>
      <c r="I173" s="279">
        <v>185.81666666666663</v>
      </c>
      <c r="J173" s="279">
        <v>189.13333333333333</v>
      </c>
      <c r="K173" s="277">
        <v>182.5</v>
      </c>
      <c r="L173" s="277">
        <v>175.6</v>
      </c>
      <c r="M173" s="277">
        <v>97.695530000000005</v>
      </c>
    </row>
    <row r="174" spans="1:13">
      <c r="A174" s="301">
        <v>165</v>
      </c>
      <c r="B174" s="277" t="s">
        <v>276</v>
      </c>
      <c r="C174" s="277">
        <v>235.8</v>
      </c>
      <c r="D174" s="279">
        <v>236.56666666666669</v>
      </c>
      <c r="E174" s="279">
        <v>231.78333333333339</v>
      </c>
      <c r="F174" s="279">
        <v>227.76666666666671</v>
      </c>
      <c r="G174" s="279">
        <v>222.98333333333341</v>
      </c>
      <c r="H174" s="279">
        <v>240.58333333333337</v>
      </c>
      <c r="I174" s="279">
        <v>245.36666666666667</v>
      </c>
      <c r="J174" s="279">
        <v>249.38333333333335</v>
      </c>
      <c r="K174" s="277">
        <v>241.35</v>
      </c>
      <c r="L174" s="277">
        <v>232.55</v>
      </c>
      <c r="M174" s="277">
        <v>4.4278300000000002</v>
      </c>
    </row>
    <row r="175" spans="1:13">
      <c r="A175" s="301">
        <v>166</v>
      </c>
      <c r="B175" s="277" t="s">
        <v>277</v>
      </c>
      <c r="C175" s="277">
        <v>10053.049999999999</v>
      </c>
      <c r="D175" s="279">
        <v>10122.733333333332</v>
      </c>
      <c r="E175" s="279">
        <v>9945.4666666666635</v>
      </c>
      <c r="F175" s="279">
        <v>9837.8833333333314</v>
      </c>
      <c r="G175" s="279">
        <v>9660.6166666666631</v>
      </c>
      <c r="H175" s="279">
        <v>10230.316666666664</v>
      </c>
      <c r="I175" s="279">
        <v>10407.58333333333</v>
      </c>
      <c r="J175" s="279">
        <v>10515.166666666664</v>
      </c>
      <c r="K175" s="277">
        <v>10300</v>
      </c>
      <c r="L175" s="277">
        <v>10015.15</v>
      </c>
      <c r="M175" s="277">
        <v>3.8370000000000001E-2</v>
      </c>
    </row>
    <row r="176" spans="1:13">
      <c r="A176" s="301">
        <v>167</v>
      </c>
      <c r="B176" s="277" t="s">
        <v>164</v>
      </c>
      <c r="C176" s="277">
        <v>32.450000000000003</v>
      </c>
      <c r="D176" s="279">
        <v>32.300000000000004</v>
      </c>
      <c r="E176" s="279">
        <v>32.000000000000007</v>
      </c>
      <c r="F176" s="279">
        <v>31.550000000000004</v>
      </c>
      <c r="G176" s="279">
        <v>31.250000000000007</v>
      </c>
      <c r="H176" s="279">
        <v>32.750000000000007</v>
      </c>
      <c r="I176" s="279">
        <v>33.050000000000004</v>
      </c>
      <c r="J176" s="279">
        <v>33.500000000000007</v>
      </c>
      <c r="K176" s="277">
        <v>32.6</v>
      </c>
      <c r="L176" s="277">
        <v>31.85</v>
      </c>
      <c r="M176" s="277">
        <v>218.50976</v>
      </c>
    </row>
    <row r="177" spans="1:13">
      <c r="A177" s="301">
        <v>168</v>
      </c>
      <c r="B177" s="277" t="s">
        <v>278</v>
      </c>
      <c r="C177" s="277">
        <v>375.85</v>
      </c>
      <c r="D177" s="279">
        <v>380.84999999999997</v>
      </c>
      <c r="E177" s="279">
        <v>361.99999999999994</v>
      </c>
      <c r="F177" s="279">
        <v>348.15</v>
      </c>
      <c r="G177" s="279">
        <v>329.29999999999995</v>
      </c>
      <c r="H177" s="279">
        <v>394.69999999999993</v>
      </c>
      <c r="I177" s="279">
        <v>413.54999999999995</v>
      </c>
      <c r="J177" s="279">
        <v>427.39999999999992</v>
      </c>
      <c r="K177" s="277">
        <v>399.7</v>
      </c>
      <c r="L177" s="277">
        <v>367</v>
      </c>
      <c r="M177" s="277">
        <v>6.4169999999999998</v>
      </c>
    </row>
    <row r="178" spans="1:13">
      <c r="A178" s="301">
        <v>169</v>
      </c>
      <c r="B178" s="277" t="s">
        <v>168</v>
      </c>
      <c r="C178" s="277">
        <v>183.5</v>
      </c>
      <c r="D178" s="279">
        <v>181.20000000000002</v>
      </c>
      <c r="E178" s="279">
        <v>178.15000000000003</v>
      </c>
      <c r="F178" s="279">
        <v>172.8</v>
      </c>
      <c r="G178" s="279">
        <v>169.75000000000003</v>
      </c>
      <c r="H178" s="279">
        <v>186.55000000000004</v>
      </c>
      <c r="I178" s="279">
        <v>189.60000000000005</v>
      </c>
      <c r="J178" s="279">
        <v>194.95000000000005</v>
      </c>
      <c r="K178" s="277">
        <v>184.25</v>
      </c>
      <c r="L178" s="277">
        <v>175.85</v>
      </c>
      <c r="M178" s="277">
        <v>202.27423999999999</v>
      </c>
    </row>
    <row r="179" spans="1:13">
      <c r="A179" s="301">
        <v>170</v>
      </c>
      <c r="B179" s="277" t="s">
        <v>169</v>
      </c>
      <c r="C179" s="277">
        <v>110.5</v>
      </c>
      <c r="D179" s="279">
        <v>109.93333333333334</v>
      </c>
      <c r="E179" s="279">
        <v>108.36666666666667</v>
      </c>
      <c r="F179" s="279">
        <v>106.23333333333333</v>
      </c>
      <c r="G179" s="279">
        <v>104.66666666666667</v>
      </c>
      <c r="H179" s="279">
        <v>112.06666666666668</v>
      </c>
      <c r="I179" s="279">
        <v>113.63333333333334</v>
      </c>
      <c r="J179" s="279">
        <v>115.76666666666668</v>
      </c>
      <c r="K179" s="277">
        <v>111.5</v>
      </c>
      <c r="L179" s="277">
        <v>107.8</v>
      </c>
      <c r="M179" s="277">
        <v>81.440259999999995</v>
      </c>
    </row>
    <row r="180" spans="1:13">
      <c r="A180" s="301">
        <v>171</v>
      </c>
      <c r="B180" s="277" t="s">
        <v>279</v>
      </c>
      <c r="C180" s="277">
        <v>462.4</v>
      </c>
      <c r="D180" s="279">
        <v>463.59999999999997</v>
      </c>
      <c r="E180" s="279">
        <v>459.29999999999995</v>
      </c>
      <c r="F180" s="279">
        <v>456.2</v>
      </c>
      <c r="G180" s="279">
        <v>451.9</v>
      </c>
      <c r="H180" s="279">
        <v>466.69999999999993</v>
      </c>
      <c r="I180" s="279">
        <v>471</v>
      </c>
      <c r="J180" s="279">
        <v>474.09999999999991</v>
      </c>
      <c r="K180" s="277">
        <v>467.9</v>
      </c>
      <c r="L180" s="277">
        <v>460.5</v>
      </c>
      <c r="M180" s="277">
        <v>0.55115999999999998</v>
      </c>
    </row>
    <row r="181" spans="1:13">
      <c r="A181" s="301">
        <v>172</v>
      </c>
      <c r="B181" s="277" t="s">
        <v>170</v>
      </c>
      <c r="C181" s="277">
        <v>2091.35</v>
      </c>
      <c r="D181" s="279">
        <v>2088.8166666666671</v>
      </c>
      <c r="E181" s="279">
        <v>2072.6333333333341</v>
      </c>
      <c r="F181" s="279">
        <v>2053.916666666667</v>
      </c>
      <c r="G181" s="279">
        <v>2037.733333333334</v>
      </c>
      <c r="H181" s="279">
        <v>2107.5333333333342</v>
      </c>
      <c r="I181" s="279">
        <v>2123.7166666666676</v>
      </c>
      <c r="J181" s="279">
        <v>2142.4333333333343</v>
      </c>
      <c r="K181" s="277">
        <v>2105</v>
      </c>
      <c r="L181" s="277">
        <v>2070.1</v>
      </c>
      <c r="M181" s="277">
        <v>142.97224</v>
      </c>
    </row>
    <row r="182" spans="1:13">
      <c r="A182" s="301">
        <v>173</v>
      </c>
      <c r="B182" s="277" t="s">
        <v>3524</v>
      </c>
      <c r="C182" s="277">
        <v>803.1</v>
      </c>
      <c r="D182" s="279">
        <v>794.06666666666661</v>
      </c>
      <c r="E182" s="279">
        <v>779.13333333333321</v>
      </c>
      <c r="F182" s="279">
        <v>755.16666666666663</v>
      </c>
      <c r="G182" s="279">
        <v>740.23333333333323</v>
      </c>
      <c r="H182" s="279">
        <v>818.03333333333319</v>
      </c>
      <c r="I182" s="279">
        <v>832.96666666666658</v>
      </c>
      <c r="J182" s="279">
        <v>856.93333333333317</v>
      </c>
      <c r="K182" s="277">
        <v>809</v>
      </c>
      <c r="L182" s="277">
        <v>770.1</v>
      </c>
      <c r="M182" s="277">
        <v>22.068850000000001</v>
      </c>
    </row>
    <row r="183" spans="1:13">
      <c r="A183" s="301">
        <v>174</v>
      </c>
      <c r="B183" s="277" t="s">
        <v>280</v>
      </c>
      <c r="C183" s="277">
        <v>842.35</v>
      </c>
      <c r="D183" s="279">
        <v>842.56666666666661</v>
      </c>
      <c r="E183" s="279">
        <v>837.98333333333323</v>
      </c>
      <c r="F183" s="279">
        <v>833.61666666666667</v>
      </c>
      <c r="G183" s="279">
        <v>829.0333333333333</v>
      </c>
      <c r="H183" s="279">
        <v>846.93333333333317</v>
      </c>
      <c r="I183" s="279">
        <v>851.51666666666665</v>
      </c>
      <c r="J183" s="279">
        <v>855.8833333333331</v>
      </c>
      <c r="K183" s="277">
        <v>847.15</v>
      </c>
      <c r="L183" s="277">
        <v>838.2</v>
      </c>
      <c r="M183" s="277">
        <v>14.35985</v>
      </c>
    </row>
    <row r="184" spans="1:13">
      <c r="A184" s="301">
        <v>175</v>
      </c>
      <c r="B184" s="277" t="s">
        <v>175</v>
      </c>
      <c r="C184" s="277">
        <v>4142.3</v>
      </c>
      <c r="D184" s="279">
        <v>4159.8</v>
      </c>
      <c r="E184" s="279">
        <v>4104.6000000000004</v>
      </c>
      <c r="F184" s="279">
        <v>4066.9000000000005</v>
      </c>
      <c r="G184" s="279">
        <v>4011.7000000000007</v>
      </c>
      <c r="H184" s="279">
        <v>4197.5</v>
      </c>
      <c r="I184" s="279">
        <v>4252.6999999999989</v>
      </c>
      <c r="J184" s="279">
        <v>4290.3999999999996</v>
      </c>
      <c r="K184" s="277">
        <v>4215</v>
      </c>
      <c r="L184" s="277">
        <v>4122.1000000000004</v>
      </c>
      <c r="M184" s="277">
        <v>1.7187600000000001</v>
      </c>
    </row>
    <row r="185" spans="1:13">
      <c r="A185" s="301">
        <v>176</v>
      </c>
      <c r="B185" s="277" t="s">
        <v>173</v>
      </c>
      <c r="C185" s="277">
        <v>21512.75</v>
      </c>
      <c r="D185" s="279">
        <v>21521.216666666667</v>
      </c>
      <c r="E185" s="279">
        <v>21392.533333333333</v>
      </c>
      <c r="F185" s="279">
        <v>21272.316666666666</v>
      </c>
      <c r="G185" s="279">
        <v>21143.633333333331</v>
      </c>
      <c r="H185" s="279">
        <v>21641.433333333334</v>
      </c>
      <c r="I185" s="279">
        <v>21770.116666666669</v>
      </c>
      <c r="J185" s="279">
        <v>21890.333333333336</v>
      </c>
      <c r="K185" s="277">
        <v>21649.9</v>
      </c>
      <c r="L185" s="277">
        <v>21401</v>
      </c>
      <c r="M185" s="277">
        <v>0.34711999999999998</v>
      </c>
    </row>
    <row r="186" spans="1:13">
      <c r="A186" s="301">
        <v>177</v>
      </c>
      <c r="B186" s="277" t="s">
        <v>176</v>
      </c>
      <c r="C186" s="277">
        <v>679</v>
      </c>
      <c r="D186" s="279">
        <v>687.81666666666661</v>
      </c>
      <c r="E186" s="279">
        <v>666.73333333333323</v>
      </c>
      <c r="F186" s="279">
        <v>654.46666666666658</v>
      </c>
      <c r="G186" s="279">
        <v>633.38333333333321</v>
      </c>
      <c r="H186" s="279">
        <v>700.08333333333326</v>
      </c>
      <c r="I186" s="279">
        <v>721.16666666666674</v>
      </c>
      <c r="J186" s="279">
        <v>733.43333333333328</v>
      </c>
      <c r="K186" s="277">
        <v>708.9</v>
      </c>
      <c r="L186" s="277">
        <v>675.55</v>
      </c>
      <c r="M186" s="277">
        <v>42.788730000000001</v>
      </c>
    </row>
    <row r="187" spans="1:13">
      <c r="A187" s="301">
        <v>178</v>
      </c>
      <c r="B187" s="277" t="s">
        <v>174</v>
      </c>
      <c r="C187" s="277">
        <v>1228.95</v>
      </c>
      <c r="D187" s="279">
        <v>1228.8166666666666</v>
      </c>
      <c r="E187" s="279">
        <v>1211.6333333333332</v>
      </c>
      <c r="F187" s="279">
        <v>1194.3166666666666</v>
      </c>
      <c r="G187" s="279">
        <v>1177.1333333333332</v>
      </c>
      <c r="H187" s="279">
        <v>1246.1333333333332</v>
      </c>
      <c r="I187" s="279">
        <v>1263.3166666666666</v>
      </c>
      <c r="J187" s="279">
        <v>1280.6333333333332</v>
      </c>
      <c r="K187" s="277">
        <v>1246</v>
      </c>
      <c r="L187" s="277">
        <v>1211.5</v>
      </c>
      <c r="M187" s="277">
        <v>15.20102</v>
      </c>
    </row>
    <row r="188" spans="1:13">
      <c r="A188" s="301">
        <v>179</v>
      </c>
      <c r="B188" s="277" t="s">
        <v>172</v>
      </c>
      <c r="C188" s="277">
        <v>193.1</v>
      </c>
      <c r="D188" s="279">
        <v>194.41666666666666</v>
      </c>
      <c r="E188" s="279">
        <v>190.18333333333331</v>
      </c>
      <c r="F188" s="279">
        <v>187.26666666666665</v>
      </c>
      <c r="G188" s="279">
        <v>183.0333333333333</v>
      </c>
      <c r="H188" s="279">
        <v>197.33333333333331</v>
      </c>
      <c r="I188" s="279">
        <v>201.56666666666666</v>
      </c>
      <c r="J188" s="279">
        <v>204.48333333333332</v>
      </c>
      <c r="K188" s="277">
        <v>198.65</v>
      </c>
      <c r="L188" s="277">
        <v>191.5</v>
      </c>
      <c r="M188" s="277">
        <v>547.88248999999996</v>
      </c>
    </row>
    <row r="189" spans="1:13">
      <c r="A189" s="301">
        <v>180</v>
      </c>
      <c r="B189" s="277" t="s">
        <v>171</v>
      </c>
      <c r="C189" s="277">
        <v>39.049999999999997</v>
      </c>
      <c r="D189" s="279">
        <v>39.133333333333333</v>
      </c>
      <c r="E189" s="279">
        <v>38.766666666666666</v>
      </c>
      <c r="F189" s="279">
        <v>38.483333333333334</v>
      </c>
      <c r="G189" s="279">
        <v>38.116666666666667</v>
      </c>
      <c r="H189" s="279">
        <v>39.416666666666664</v>
      </c>
      <c r="I189" s="279">
        <v>39.783333333333324</v>
      </c>
      <c r="J189" s="279">
        <v>40.066666666666663</v>
      </c>
      <c r="K189" s="277">
        <v>39.5</v>
      </c>
      <c r="L189" s="277">
        <v>38.85</v>
      </c>
      <c r="M189" s="277">
        <v>110.56912</v>
      </c>
    </row>
    <row r="190" spans="1:13">
      <c r="A190" s="301">
        <v>181</v>
      </c>
      <c r="B190" s="277" t="s">
        <v>178</v>
      </c>
      <c r="C190" s="277">
        <v>528.35</v>
      </c>
      <c r="D190" s="279">
        <v>530.94999999999993</v>
      </c>
      <c r="E190" s="279">
        <v>524.39999999999986</v>
      </c>
      <c r="F190" s="279">
        <v>520.44999999999993</v>
      </c>
      <c r="G190" s="279">
        <v>513.89999999999986</v>
      </c>
      <c r="H190" s="279">
        <v>534.89999999999986</v>
      </c>
      <c r="I190" s="279">
        <v>541.44999999999982</v>
      </c>
      <c r="J190" s="279">
        <v>545.39999999999986</v>
      </c>
      <c r="K190" s="277">
        <v>537.5</v>
      </c>
      <c r="L190" s="277">
        <v>527</v>
      </c>
      <c r="M190" s="277">
        <v>66.578850000000003</v>
      </c>
    </row>
    <row r="191" spans="1:13">
      <c r="A191" s="301">
        <v>182</v>
      </c>
      <c r="B191" s="277" t="s">
        <v>179</v>
      </c>
      <c r="C191" s="277">
        <v>426.25</v>
      </c>
      <c r="D191" s="279">
        <v>426.45</v>
      </c>
      <c r="E191" s="279">
        <v>408.2</v>
      </c>
      <c r="F191" s="279">
        <v>390.15</v>
      </c>
      <c r="G191" s="279">
        <v>371.9</v>
      </c>
      <c r="H191" s="279">
        <v>444.5</v>
      </c>
      <c r="I191" s="279">
        <v>462.75</v>
      </c>
      <c r="J191" s="279">
        <v>480.8</v>
      </c>
      <c r="K191" s="277">
        <v>444.7</v>
      </c>
      <c r="L191" s="277">
        <v>408.4</v>
      </c>
      <c r="M191" s="277">
        <v>186.46333000000001</v>
      </c>
    </row>
    <row r="192" spans="1:13">
      <c r="A192" s="301">
        <v>183</v>
      </c>
      <c r="B192" s="277" t="s">
        <v>282</v>
      </c>
      <c r="C192" s="277">
        <v>483.25</v>
      </c>
      <c r="D192" s="279">
        <v>486.59999999999997</v>
      </c>
      <c r="E192" s="279">
        <v>478.69999999999993</v>
      </c>
      <c r="F192" s="279">
        <v>474.15</v>
      </c>
      <c r="G192" s="279">
        <v>466.24999999999994</v>
      </c>
      <c r="H192" s="279">
        <v>491.14999999999992</v>
      </c>
      <c r="I192" s="279">
        <v>499.0499999999999</v>
      </c>
      <c r="J192" s="279">
        <v>503.59999999999991</v>
      </c>
      <c r="K192" s="277">
        <v>494.5</v>
      </c>
      <c r="L192" s="277">
        <v>482.05</v>
      </c>
      <c r="M192" s="277">
        <v>2.5432000000000001</v>
      </c>
    </row>
    <row r="193" spans="1:13">
      <c r="A193" s="301">
        <v>184</v>
      </c>
      <c r="B193" s="277" t="s">
        <v>192</v>
      </c>
      <c r="C193" s="277">
        <v>426.8</v>
      </c>
      <c r="D193" s="279">
        <v>423.95</v>
      </c>
      <c r="E193" s="279">
        <v>417.9</v>
      </c>
      <c r="F193" s="279">
        <v>409</v>
      </c>
      <c r="G193" s="279">
        <v>402.95</v>
      </c>
      <c r="H193" s="279">
        <v>432.84999999999997</v>
      </c>
      <c r="I193" s="279">
        <v>438.90000000000003</v>
      </c>
      <c r="J193" s="279">
        <v>447.79999999999995</v>
      </c>
      <c r="K193" s="277">
        <v>430</v>
      </c>
      <c r="L193" s="277">
        <v>415.05</v>
      </c>
      <c r="M193" s="277">
        <v>22.282209999999999</v>
      </c>
    </row>
    <row r="194" spans="1:13">
      <c r="A194" s="301">
        <v>185</v>
      </c>
      <c r="B194" s="277" t="s">
        <v>187</v>
      </c>
      <c r="C194" s="277">
        <v>2253.4</v>
      </c>
      <c r="D194" s="279">
        <v>2253.8833333333332</v>
      </c>
      <c r="E194" s="279">
        <v>2237.7666666666664</v>
      </c>
      <c r="F194" s="279">
        <v>2222.1333333333332</v>
      </c>
      <c r="G194" s="279">
        <v>2206.0166666666664</v>
      </c>
      <c r="H194" s="279">
        <v>2269.5166666666664</v>
      </c>
      <c r="I194" s="279">
        <v>2285.6333333333332</v>
      </c>
      <c r="J194" s="279">
        <v>2301.2666666666664</v>
      </c>
      <c r="K194" s="277">
        <v>2270</v>
      </c>
      <c r="L194" s="277">
        <v>2238.25</v>
      </c>
      <c r="M194" s="277">
        <v>26.256699999999999</v>
      </c>
    </row>
    <row r="195" spans="1:13">
      <c r="A195" s="301">
        <v>186</v>
      </c>
      <c r="B195" s="277" t="s">
        <v>3465</v>
      </c>
      <c r="C195" s="277">
        <v>543.75</v>
      </c>
      <c r="D195" s="279">
        <v>543.35</v>
      </c>
      <c r="E195" s="279">
        <v>538.70000000000005</v>
      </c>
      <c r="F195" s="279">
        <v>533.65</v>
      </c>
      <c r="G195" s="279">
        <v>529</v>
      </c>
      <c r="H195" s="279">
        <v>548.40000000000009</v>
      </c>
      <c r="I195" s="279">
        <v>553.04999999999995</v>
      </c>
      <c r="J195" s="279">
        <v>558.10000000000014</v>
      </c>
      <c r="K195" s="277">
        <v>548</v>
      </c>
      <c r="L195" s="277">
        <v>538.29999999999995</v>
      </c>
      <c r="M195" s="277">
        <v>50.442079999999997</v>
      </c>
    </row>
    <row r="196" spans="1:13">
      <c r="A196" s="301">
        <v>187</v>
      </c>
      <c r="B196" s="277" t="s">
        <v>183</v>
      </c>
      <c r="C196" s="277">
        <v>123.55</v>
      </c>
      <c r="D196" s="279">
        <v>123.46666666666665</v>
      </c>
      <c r="E196" s="279">
        <v>120.68333333333331</v>
      </c>
      <c r="F196" s="279">
        <v>117.81666666666665</v>
      </c>
      <c r="G196" s="279">
        <v>115.0333333333333</v>
      </c>
      <c r="H196" s="279">
        <v>126.33333333333331</v>
      </c>
      <c r="I196" s="279">
        <v>129.11666666666665</v>
      </c>
      <c r="J196" s="279">
        <v>131.98333333333332</v>
      </c>
      <c r="K196" s="277">
        <v>126.25</v>
      </c>
      <c r="L196" s="277">
        <v>120.6</v>
      </c>
      <c r="M196" s="277">
        <v>611.54591000000005</v>
      </c>
    </row>
    <row r="197" spans="1:13">
      <c r="A197" s="301">
        <v>188</v>
      </c>
      <c r="B197" s="268" t="s">
        <v>185</v>
      </c>
      <c r="C197" s="268">
        <v>56.05</v>
      </c>
      <c r="D197" s="308">
        <v>55.75</v>
      </c>
      <c r="E197" s="308">
        <v>55.15</v>
      </c>
      <c r="F197" s="308">
        <v>54.25</v>
      </c>
      <c r="G197" s="308">
        <v>53.65</v>
      </c>
      <c r="H197" s="308">
        <v>56.65</v>
      </c>
      <c r="I197" s="308">
        <v>57.249999999999993</v>
      </c>
      <c r="J197" s="308">
        <v>58.15</v>
      </c>
      <c r="K197" s="268">
        <v>56.35</v>
      </c>
      <c r="L197" s="268">
        <v>54.85</v>
      </c>
      <c r="M197" s="268">
        <v>225.75129999999999</v>
      </c>
    </row>
    <row r="198" spans="1:13">
      <c r="A198" s="301">
        <v>189</v>
      </c>
      <c r="B198" s="268" t="s">
        <v>186</v>
      </c>
      <c r="C198" s="268">
        <v>425.05</v>
      </c>
      <c r="D198" s="308">
        <v>422.81666666666666</v>
      </c>
      <c r="E198" s="308">
        <v>416.48333333333335</v>
      </c>
      <c r="F198" s="308">
        <v>407.91666666666669</v>
      </c>
      <c r="G198" s="308">
        <v>401.58333333333337</v>
      </c>
      <c r="H198" s="308">
        <v>431.38333333333333</v>
      </c>
      <c r="I198" s="308">
        <v>437.7166666666667</v>
      </c>
      <c r="J198" s="308">
        <v>446.2833333333333</v>
      </c>
      <c r="K198" s="268">
        <v>429.15</v>
      </c>
      <c r="L198" s="268">
        <v>414.25</v>
      </c>
      <c r="M198" s="268">
        <v>181.45953</v>
      </c>
    </row>
    <row r="199" spans="1:13">
      <c r="A199" s="301">
        <v>190</v>
      </c>
      <c r="B199" s="268" t="s">
        <v>188</v>
      </c>
      <c r="C199" s="268">
        <v>721.05</v>
      </c>
      <c r="D199" s="308">
        <v>714.69999999999993</v>
      </c>
      <c r="E199" s="308">
        <v>704.99999999999989</v>
      </c>
      <c r="F199" s="308">
        <v>688.94999999999993</v>
      </c>
      <c r="G199" s="308">
        <v>679.24999999999989</v>
      </c>
      <c r="H199" s="308">
        <v>730.74999999999989</v>
      </c>
      <c r="I199" s="308">
        <v>740.44999999999993</v>
      </c>
      <c r="J199" s="308">
        <v>756.49999999999989</v>
      </c>
      <c r="K199" s="268">
        <v>724.4</v>
      </c>
      <c r="L199" s="268">
        <v>698.65</v>
      </c>
      <c r="M199" s="268">
        <v>76.572519999999997</v>
      </c>
    </row>
    <row r="200" spans="1:13">
      <c r="A200" s="301">
        <v>191</v>
      </c>
      <c r="B200" s="268" t="s">
        <v>167</v>
      </c>
      <c r="C200" s="268">
        <v>669.8</v>
      </c>
      <c r="D200" s="308">
        <v>675.11666666666667</v>
      </c>
      <c r="E200" s="308">
        <v>660.68333333333339</v>
      </c>
      <c r="F200" s="308">
        <v>651.56666666666672</v>
      </c>
      <c r="G200" s="308">
        <v>637.13333333333344</v>
      </c>
      <c r="H200" s="308">
        <v>684.23333333333335</v>
      </c>
      <c r="I200" s="308">
        <v>698.66666666666652</v>
      </c>
      <c r="J200" s="308">
        <v>707.7833333333333</v>
      </c>
      <c r="K200" s="268">
        <v>689.55</v>
      </c>
      <c r="L200" s="268">
        <v>666</v>
      </c>
      <c r="M200" s="268">
        <v>13.84797</v>
      </c>
    </row>
    <row r="201" spans="1:13">
      <c r="A201" s="301">
        <v>192</v>
      </c>
      <c r="B201" s="268" t="s">
        <v>189</v>
      </c>
      <c r="C201" s="268">
        <v>1123.8499999999999</v>
      </c>
      <c r="D201" s="308">
        <v>1118.6833333333334</v>
      </c>
      <c r="E201" s="308">
        <v>1111.1666666666667</v>
      </c>
      <c r="F201" s="308">
        <v>1098.4833333333333</v>
      </c>
      <c r="G201" s="308">
        <v>1090.9666666666667</v>
      </c>
      <c r="H201" s="308">
        <v>1131.3666666666668</v>
      </c>
      <c r="I201" s="308">
        <v>1138.8833333333332</v>
      </c>
      <c r="J201" s="308">
        <v>1151.5666666666668</v>
      </c>
      <c r="K201" s="268">
        <v>1126.2</v>
      </c>
      <c r="L201" s="268">
        <v>1106</v>
      </c>
      <c r="M201" s="268">
        <v>30.334489999999999</v>
      </c>
    </row>
    <row r="202" spans="1:13">
      <c r="A202" s="301">
        <v>193</v>
      </c>
      <c r="B202" s="268" t="s">
        <v>190</v>
      </c>
      <c r="C202" s="268">
        <v>2792.1</v>
      </c>
      <c r="D202" s="308">
        <v>2810.5500000000006</v>
      </c>
      <c r="E202" s="308">
        <v>2752.1000000000013</v>
      </c>
      <c r="F202" s="308">
        <v>2712.1000000000008</v>
      </c>
      <c r="G202" s="308">
        <v>2653.6500000000015</v>
      </c>
      <c r="H202" s="308">
        <v>2850.5500000000011</v>
      </c>
      <c r="I202" s="308">
        <v>2909.0000000000009</v>
      </c>
      <c r="J202" s="308">
        <v>2949.0000000000009</v>
      </c>
      <c r="K202" s="268">
        <v>2869</v>
      </c>
      <c r="L202" s="268">
        <v>2770.55</v>
      </c>
      <c r="M202" s="268">
        <v>5.9845899999999999</v>
      </c>
    </row>
    <row r="203" spans="1:13">
      <c r="A203" s="301">
        <v>194</v>
      </c>
      <c r="B203" s="268" t="s">
        <v>191</v>
      </c>
      <c r="C203" s="268">
        <v>351.55</v>
      </c>
      <c r="D203" s="308">
        <v>350.13333333333338</v>
      </c>
      <c r="E203" s="308">
        <v>344.26666666666677</v>
      </c>
      <c r="F203" s="308">
        <v>336.98333333333341</v>
      </c>
      <c r="G203" s="308">
        <v>331.11666666666679</v>
      </c>
      <c r="H203" s="308">
        <v>357.41666666666674</v>
      </c>
      <c r="I203" s="308">
        <v>363.28333333333342</v>
      </c>
      <c r="J203" s="308">
        <v>370.56666666666672</v>
      </c>
      <c r="K203" s="268">
        <v>356</v>
      </c>
      <c r="L203" s="268">
        <v>342.85</v>
      </c>
      <c r="M203" s="268">
        <v>29.59037</v>
      </c>
    </row>
    <row r="204" spans="1:13">
      <c r="A204" s="301">
        <v>195</v>
      </c>
      <c r="B204" s="268" t="s">
        <v>550</v>
      </c>
      <c r="C204" s="268">
        <v>560.1</v>
      </c>
      <c r="D204" s="308">
        <v>562.58333333333337</v>
      </c>
      <c r="E204" s="308">
        <v>555.16666666666674</v>
      </c>
      <c r="F204" s="308">
        <v>550.23333333333335</v>
      </c>
      <c r="G204" s="308">
        <v>542.81666666666672</v>
      </c>
      <c r="H204" s="308">
        <v>567.51666666666677</v>
      </c>
      <c r="I204" s="308">
        <v>574.93333333333351</v>
      </c>
      <c r="J204" s="308">
        <v>579.86666666666679</v>
      </c>
      <c r="K204" s="268">
        <v>570</v>
      </c>
      <c r="L204" s="268">
        <v>557.65</v>
      </c>
      <c r="M204" s="268">
        <v>1.4506699999999999</v>
      </c>
    </row>
    <row r="205" spans="1:13">
      <c r="A205" s="301">
        <v>196</v>
      </c>
      <c r="B205" s="268" t="s">
        <v>197</v>
      </c>
      <c r="C205" s="268">
        <v>492.35</v>
      </c>
      <c r="D205" s="308">
        <v>491.59999999999997</v>
      </c>
      <c r="E205" s="308">
        <v>488.49999999999994</v>
      </c>
      <c r="F205" s="308">
        <v>484.65</v>
      </c>
      <c r="G205" s="308">
        <v>481.54999999999995</v>
      </c>
      <c r="H205" s="308">
        <v>495.44999999999993</v>
      </c>
      <c r="I205" s="308">
        <v>498.54999999999995</v>
      </c>
      <c r="J205" s="308">
        <v>502.39999999999992</v>
      </c>
      <c r="K205" s="268">
        <v>494.7</v>
      </c>
      <c r="L205" s="268">
        <v>487.75</v>
      </c>
      <c r="M205" s="268">
        <v>22.303159999999998</v>
      </c>
    </row>
    <row r="206" spans="1:13">
      <c r="A206" s="301">
        <v>197</v>
      </c>
      <c r="B206" s="268" t="s">
        <v>195</v>
      </c>
      <c r="C206" s="268">
        <v>4035.6</v>
      </c>
      <c r="D206" s="308">
        <v>4023.5499999999997</v>
      </c>
      <c r="E206" s="308">
        <v>3997.1499999999996</v>
      </c>
      <c r="F206" s="308">
        <v>3958.7</v>
      </c>
      <c r="G206" s="308">
        <v>3932.2999999999997</v>
      </c>
      <c r="H206" s="308">
        <v>4061.9999999999995</v>
      </c>
      <c r="I206" s="308">
        <v>4088.4</v>
      </c>
      <c r="J206" s="308">
        <v>4126.8499999999995</v>
      </c>
      <c r="K206" s="268">
        <v>4049.95</v>
      </c>
      <c r="L206" s="268">
        <v>3985.1</v>
      </c>
      <c r="M206" s="268">
        <v>3.1595499999999999</v>
      </c>
    </row>
    <row r="207" spans="1:13">
      <c r="A207" s="301">
        <v>198</v>
      </c>
      <c r="B207" s="268" t="s">
        <v>196</v>
      </c>
      <c r="C207" s="268">
        <v>29.35</v>
      </c>
      <c r="D207" s="308">
        <v>29.466666666666669</v>
      </c>
      <c r="E207" s="308">
        <v>28.983333333333338</v>
      </c>
      <c r="F207" s="308">
        <v>28.616666666666671</v>
      </c>
      <c r="G207" s="308">
        <v>28.13333333333334</v>
      </c>
      <c r="H207" s="308">
        <v>29.833333333333336</v>
      </c>
      <c r="I207" s="308">
        <v>30.31666666666667</v>
      </c>
      <c r="J207" s="308">
        <v>30.683333333333334</v>
      </c>
      <c r="K207" s="268">
        <v>29.95</v>
      </c>
      <c r="L207" s="268">
        <v>29.1</v>
      </c>
      <c r="M207" s="268">
        <v>31.740279999999998</v>
      </c>
    </row>
    <row r="208" spans="1:13">
      <c r="A208" s="301">
        <v>199</v>
      </c>
      <c r="B208" s="268" t="s">
        <v>193</v>
      </c>
      <c r="C208" s="268">
        <v>972.4</v>
      </c>
      <c r="D208" s="308">
        <v>965.05000000000007</v>
      </c>
      <c r="E208" s="308">
        <v>952.50000000000011</v>
      </c>
      <c r="F208" s="308">
        <v>932.6</v>
      </c>
      <c r="G208" s="308">
        <v>920.05000000000007</v>
      </c>
      <c r="H208" s="308">
        <v>984.95000000000016</v>
      </c>
      <c r="I208" s="308">
        <v>997.50000000000011</v>
      </c>
      <c r="J208" s="308">
        <v>1017.4000000000002</v>
      </c>
      <c r="K208" s="268">
        <v>977.6</v>
      </c>
      <c r="L208" s="268">
        <v>945.15</v>
      </c>
      <c r="M208" s="268">
        <v>9.1469699999999996</v>
      </c>
    </row>
    <row r="209" spans="1:13">
      <c r="A209" s="301">
        <v>200</v>
      </c>
      <c r="B209" s="268" t="s">
        <v>143</v>
      </c>
      <c r="C209" s="268">
        <v>585.20000000000005</v>
      </c>
      <c r="D209" s="308">
        <v>583.69999999999993</v>
      </c>
      <c r="E209" s="308">
        <v>579.39999999999986</v>
      </c>
      <c r="F209" s="308">
        <v>573.59999999999991</v>
      </c>
      <c r="G209" s="308">
        <v>569.29999999999984</v>
      </c>
      <c r="H209" s="308">
        <v>589.49999999999989</v>
      </c>
      <c r="I209" s="308">
        <v>593.79999999999984</v>
      </c>
      <c r="J209" s="308">
        <v>599.59999999999991</v>
      </c>
      <c r="K209" s="268">
        <v>588</v>
      </c>
      <c r="L209" s="268">
        <v>577.9</v>
      </c>
      <c r="M209" s="268">
        <v>11.267150000000001</v>
      </c>
    </row>
    <row r="210" spans="1:13">
      <c r="A210" s="301">
        <v>201</v>
      </c>
      <c r="B210" s="268" t="s">
        <v>284</v>
      </c>
      <c r="C210" s="268">
        <v>162.15</v>
      </c>
      <c r="D210" s="308">
        <v>162.33333333333334</v>
      </c>
      <c r="E210" s="308">
        <v>160.11666666666667</v>
      </c>
      <c r="F210" s="308">
        <v>158.08333333333334</v>
      </c>
      <c r="G210" s="308">
        <v>155.86666666666667</v>
      </c>
      <c r="H210" s="308">
        <v>164.36666666666667</v>
      </c>
      <c r="I210" s="308">
        <v>166.58333333333331</v>
      </c>
      <c r="J210" s="308">
        <v>168.61666666666667</v>
      </c>
      <c r="K210" s="268">
        <v>164.55</v>
      </c>
      <c r="L210" s="268">
        <v>160.30000000000001</v>
      </c>
      <c r="M210" s="268">
        <v>7.8208200000000003</v>
      </c>
    </row>
    <row r="211" spans="1:13">
      <c r="A211" s="301">
        <v>202</v>
      </c>
      <c r="B211" s="268" t="s">
        <v>563</v>
      </c>
      <c r="C211" s="268">
        <v>780</v>
      </c>
      <c r="D211" s="308">
        <v>774.93333333333339</v>
      </c>
      <c r="E211" s="308">
        <v>764.86666666666679</v>
      </c>
      <c r="F211" s="308">
        <v>749.73333333333335</v>
      </c>
      <c r="G211" s="308">
        <v>739.66666666666674</v>
      </c>
      <c r="H211" s="308">
        <v>790.06666666666683</v>
      </c>
      <c r="I211" s="308">
        <v>800.13333333333344</v>
      </c>
      <c r="J211" s="308">
        <v>815.26666666666688</v>
      </c>
      <c r="K211" s="268">
        <v>785</v>
      </c>
      <c r="L211" s="268">
        <v>759.8</v>
      </c>
      <c r="M211" s="268">
        <v>1.37921</v>
      </c>
    </row>
    <row r="212" spans="1:13">
      <c r="A212" s="301">
        <v>203</v>
      </c>
      <c r="B212" s="268" t="s">
        <v>120</v>
      </c>
      <c r="C212" s="268">
        <v>8.9499999999999993</v>
      </c>
      <c r="D212" s="308">
        <v>8.9833333333333343</v>
      </c>
      <c r="E212" s="308">
        <v>8.8166666666666682</v>
      </c>
      <c r="F212" s="308">
        <v>8.6833333333333336</v>
      </c>
      <c r="G212" s="308">
        <v>8.5166666666666675</v>
      </c>
      <c r="H212" s="308">
        <v>9.1166666666666689</v>
      </c>
      <c r="I212" s="308">
        <v>9.2833333333333332</v>
      </c>
      <c r="J212" s="308">
        <v>9.4166666666666696</v>
      </c>
      <c r="K212" s="268">
        <v>9.15</v>
      </c>
      <c r="L212" s="268">
        <v>8.85</v>
      </c>
      <c r="M212" s="268">
        <v>1081.7339300000001</v>
      </c>
    </row>
    <row r="213" spans="1:13">
      <c r="A213" s="301">
        <v>204</v>
      </c>
      <c r="B213" s="268" t="s">
        <v>199</v>
      </c>
      <c r="C213" s="268">
        <v>629.1</v>
      </c>
      <c r="D213" s="308">
        <v>628.76666666666677</v>
      </c>
      <c r="E213" s="308">
        <v>619.73333333333358</v>
      </c>
      <c r="F213" s="308">
        <v>610.36666666666679</v>
      </c>
      <c r="G213" s="308">
        <v>601.3333333333336</v>
      </c>
      <c r="H213" s="308">
        <v>638.13333333333355</v>
      </c>
      <c r="I213" s="308">
        <v>647.16666666666663</v>
      </c>
      <c r="J213" s="308">
        <v>656.53333333333353</v>
      </c>
      <c r="K213" s="268">
        <v>637.79999999999995</v>
      </c>
      <c r="L213" s="268">
        <v>619.4</v>
      </c>
      <c r="M213" s="268">
        <v>30.608180000000001</v>
      </c>
    </row>
    <row r="214" spans="1:13">
      <c r="A214" s="301">
        <v>205</v>
      </c>
      <c r="B214" s="268" t="s">
        <v>569</v>
      </c>
      <c r="C214" s="268">
        <v>1991</v>
      </c>
      <c r="D214" s="308">
        <v>2005.5333333333335</v>
      </c>
      <c r="E214" s="308">
        <v>1965.5666666666671</v>
      </c>
      <c r="F214" s="308">
        <v>1940.1333333333334</v>
      </c>
      <c r="G214" s="308">
        <v>1900.166666666667</v>
      </c>
      <c r="H214" s="308">
        <v>2030.9666666666672</v>
      </c>
      <c r="I214" s="308">
        <v>2070.9333333333338</v>
      </c>
      <c r="J214" s="308">
        <v>2096.3666666666672</v>
      </c>
      <c r="K214" s="268">
        <v>2045.5</v>
      </c>
      <c r="L214" s="268">
        <v>1980.1</v>
      </c>
      <c r="M214" s="268">
        <v>0.47866999999999998</v>
      </c>
    </row>
    <row r="215" spans="1:13">
      <c r="A215" s="301">
        <v>206</v>
      </c>
      <c r="B215" s="268" t="s">
        <v>200</v>
      </c>
      <c r="C215" s="308">
        <v>281.95</v>
      </c>
      <c r="D215" s="308">
        <v>281.99999999999994</v>
      </c>
      <c r="E215" s="308">
        <v>277.59999999999991</v>
      </c>
      <c r="F215" s="308">
        <v>273.24999999999994</v>
      </c>
      <c r="G215" s="308">
        <v>268.84999999999991</v>
      </c>
      <c r="H215" s="308">
        <v>286.34999999999991</v>
      </c>
      <c r="I215" s="308">
        <v>290.74999999999989</v>
      </c>
      <c r="J215" s="308">
        <v>295.09999999999991</v>
      </c>
      <c r="K215" s="308">
        <v>286.39999999999998</v>
      </c>
      <c r="L215" s="308">
        <v>277.64999999999998</v>
      </c>
      <c r="M215" s="308">
        <v>145.47013000000001</v>
      </c>
    </row>
    <row r="216" spans="1:13">
      <c r="A216" s="301">
        <v>207</v>
      </c>
      <c r="B216" s="268" t="s">
        <v>202</v>
      </c>
      <c r="C216" s="308">
        <v>170.1</v>
      </c>
      <c r="D216" s="308">
        <v>168</v>
      </c>
      <c r="E216" s="308">
        <v>165</v>
      </c>
      <c r="F216" s="308">
        <v>159.9</v>
      </c>
      <c r="G216" s="308">
        <v>156.9</v>
      </c>
      <c r="H216" s="308">
        <v>173.1</v>
      </c>
      <c r="I216" s="308">
        <v>176.1</v>
      </c>
      <c r="J216" s="308">
        <v>181.2</v>
      </c>
      <c r="K216" s="308">
        <v>171</v>
      </c>
      <c r="L216" s="308">
        <v>162.9</v>
      </c>
      <c r="M216" s="308">
        <v>406.16176999999999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5"/>
      <c r="B1" s="565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2" t="s">
        <v>16</v>
      </c>
      <c r="B9" s="563" t="s">
        <v>18</v>
      </c>
      <c r="C9" s="561" t="s">
        <v>19</v>
      </c>
      <c r="D9" s="561" t="s">
        <v>20</v>
      </c>
      <c r="E9" s="561" t="s">
        <v>21</v>
      </c>
      <c r="F9" s="561"/>
      <c r="G9" s="561"/>
      <c r="H9" s="561" t="s">
        <v>22</v>
      </c>
      <c r="I9" s="561"/>
      <c r="J9" s="561"/>
      <c r="K9" s="274"/>
      <c r="L9" s="281"/>
      <c r="M9" s="282"/>
    </row>
    <row r="10" spans="1:15" ht="42.75" customHeight="1">
      <c r="A10" s="557"/>
      <c r="B10" s="559"/>
      <c r="C10" s="564" t="s">
        <v>23</v>
      </c>
      <c r="D10" s="564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20929.2</v>
      </c>
      <c r="D11" s="279">
        <v>20892.516666666666</v>
      </c>
      <c r="E11" s="279">
        <v>20786.683333333334</v>
      </c>
      <c r="F11" s="279">
        <v>20644.166666666668</v>
      </c>
      <c r="G11" s="279">
        <v>20538.333333333336</v>
      </c>
      <c r="H11" s="279">
        <v>21035.033333333333</v>
      </c>
      <c r="I11" s="279">
        <v>21140.866666666669</v>
      </c>
      <c r="J11" s="279">
        <v>21283.383333333331</v>
      </c>
      <c r="K11" s="277">
        <v>20998.35</v>
      </c>
      <c r="L11" s="277">
        <v>20750</v>
      </c>
      <c r="M11" s="277">
        <v>1.8669999999999999E-2</v>
      </c>
    </row>
    <row r="12" spans="1:15" ht="12" customHeight="1">
      <c r="A12" s="268">
        <v>2</v>
      </c>
      <c r="B12" s="277" t="s">
        <v>803</v>
      </c>
      <c r="C12" s="278">
        <v>1015.25</v>
      </c>
      <c r="D12" s="279">
        <v>1015.9166666666666</v>
      </c>
      <c r="E12" s="279">
        <v>1004.8333333333333</v>
      </c>
      <c r="F12" s="279">
        <v>994.41666666666663</v>
      </c>
      <c r="G12" s="279">
        <v>983.33333333333326</v>
      </c>
      <c r="H12" s="279">
        <v>1026.3333333333333</v>
      </c>
      <c r="I12" s="279">
        <v>1037.4166666666665</v>
      </c>
      <c r="J12" s="279">
        <v>1047.8333333333333</v>
      </c>
      <c r="K12" s="277">
        <v>1027</v>
      </c>
      <c r="L12" s="277">
        <v>1005.5</v>
      </c>
      <c r="M12" s="277">
        <v>2.7304900000000001</v>
      </c>
    </row>
    <row r="13" spans="1:15" ht="12" customHeight="1">
      <c r="A13" s="268">
        <v>3</v>
      </c>
      <c r="B13" s="277" t="s">
        <v>294</v>
      </c>
      <c r="C13" s="278">
        <v>1392.6</v>
      </c>
      <c r="D13" s="279">
        <v>1400.5333333333335</v>
      </c>
      <c r="E13" s="279">
        <v>1362.0666666666671</v>
      </c>
      <c r="F13" s="279">
        <v>1331.5333333333335</v>
      </c>
      <c r="G13" s="279">
        <v>1293.0666666666671</v>
      </c>
      <c r="H13" s="279">
        <v>1431.0666666666671</v>
      </c>
      <c r="I13" s="279">
        <v>1469.5333333333338</v>
      </c>
      <c r="J13" s="279">
        <v>1500.0666666666671</v>
      </c>
      <c r="K13" s="277">
        <v>1439</v>
      </c>
      <c r="L13" s="277">
        <v>1370</v>
      </c>
      <c r="M13" s="277">
        <v>9.7820000000000004E-2</v>
      </c>
    </row>
    <row r="14" spans="1:15" ht="12" customHeight="1">
      <c r="A14" s="268">
        <v>4</v>
      </c>
      <c r="B14" s="277" t="s">
        <v>3120</v>
      </c>
      <c r="C14" s="278">
        <v>929.8</v>
      </c>
      <c r="D14" s="279">
        <v>937.6</v>
      </c>
      <c r="E14" s="279">
        <v>915.2</v>
      </c>
      <c r="F14" s="279">
        <v>900.6</v>
      </c>
      <c r="G14" s="279">
        <v>878.2</v>
      </c>
      <c r="H14" s="279">
        <v>952.2</v>
      </c>
      <c r="I14" s="279">
        <v>974.59999999999991</v>
      </c>
      <c r="J14" s="279">
        <v>989.2</v>
      </c>
      <c r="K14" s="277">
        <v>960</v>
      </c>
      <c r="L14" s="277">
        <v>923</v>
      </c>
      <c r="M14" s="277">
        <v>1.2944599999999999</v>
      </c>
    </row>
    <row r="15" spans="1:15" ht="12" customHeight="1">
      <c r="A15" s="268">
        <v>5</v>
      </c>
      <c r="B15" s="277" t="s">
        <v>295</v>
      </c>
      <c r="C15" s="278">
        <v>16675.05</v>
      </c>
      <c r="D15" s="279">
        <v>16660.016666666666</v>
      </c>
      <c r="E15" s="279">
        <v>16490.033333333333</v>
      </c>
      <c r="F15" s="279">
        <v>16305.016666666666</v>
      </c>
      <c r="G15" s="279">
        <v>16135.033333333333</v>
      </c>
      <c r="H15" s="279">
        <v>16845.033333333333</v>
      </c>
      <c r="I15" s="279">
        <v>17015.016666666663</v>
      </c>
      <c r="J15" s="279">
        <v>17200.033333333333</v>
      </c>
      <c r="K15" s="277">
        <v>16830</v>
      </c>
      <c r="L15" s="277">
        <v>16475</v>
      </c>
      <c r="M15" s="277">
        <v>0.10045</v>
      </c>
    </row>
    <row r="16" spans="1:15" ht="12" customHeight="1">
      <c r="A16" s="268">
        <v>6</v>
      </c>
      <c r="B16" s="277" t="s">
        <v>227</v>
      </c>
      <c r="C16" s="278">
        <v>59.3</v>
      </c>
      <c r="D16" s="279">
        <v>59.25</v>
      </c>
      <c r="E16" s="279">
        <v>58.3</v>
      </c>
      <c r="F16" s="279">
        <v>57.3</v>
      </c>
      <c r="G16" s="279">
        <v>56.349999999999994</v>
      </c>
      <c r="H16" s="279">
        <v>60.25</v>
      </c>
      <c r="I16" s="279">
        <v>61.2</v>
      </c>
      <c r="J16" s="279">
        <v>62.2</v>
      </c>
      <c r="K16" s="277">
        <v>60.2</v>
      </c>
      <c r="L16" s="277">
        <v>58.25</v>
      </c>
      <c r="M16" s="277">
        <v>14.88387</v>
      </c>
    </row>
    <row r="17" spans="1:13" ht="12" customHeight="1">
      <c r="A17" s="268">
        <v>7</v>
      </c>
      <c r="B17" s="277" t="s">
        <v>228</v>
      </c>
      <c r="C17" s="278">
        <v>133.1</v>
      </c>
      <c r="D17" s="279">
        <v>131.35</v>
      </c>
      <c r="E17" s="279">
        <v>128</v>
      </c>
      <c r="F17" s="279">
        <v>122.9</v>
      </c>
      <c r="G17" s="279">
        <v>119.55000000000001</v>
      </c>
      <c r="H17" s="279">
        <v>136.44999999999999</v>
      </c>
      <c r="I17" s="279">
        <v>139.79999999999995</v>
      </c>
      <c r="J17" s="279">
        <v>144.89999999999998</v>
      </c>
      <c r="K17" s="277">
        <v>134.69999999999999</v>
      </c>
      <c r="L17" s="277">
        <v>126.25</v>
      </c>
      <c r="M17" s="277">
        <v>22.644860000000001</v>
      </c>
    </row>
    <row r="18" spans="1:13" ht="12" customHeight="1">
      <c r="A18" s="268">
        <v>8</v>
      </c>
      <c r="B18" s="277" t="s">
        <v>38</v>
      </c>
      <c r="C18" s="278">
        <v>1387.6</v>
      </c>
      <c r="D18" s="279">
        <v>1385.6333333333332</v>
      </c>
      <c r="E18" s="279">
        <v>1374.2666666666664</v>
      </c>
      <c r="F18" s="279">
        <v>1360.9333333333332</v>
      </c>
      <c r="G18" s="279">
        <v>1349.5666666666664</v>
      </c>
      <c r="H18" s="279">
        <v>1398.9666666666665</v>
      </c>
      <c r="I18" s="279">
        <v>1410.3333333333333</v>
      </c>
      <c r="J18" s="279">
        <v>1423.6666666666665</v>
      </c>
      <c r="K18" s="277">
        <v>1397</v>
      </c>
      <c r="L18" s="277">
        <v>1372.3</v>
      </c>
      <c r="M18" s="277">
        <v>5.8686400000000001</v>
      </c>
    </row>
    <row r="19" spans="1:13" ht="12" customHeight="1">
      <c r="A19" s="268">
        <v>9</v>
      </c>
      <c r="B19" s="277" t="s">
        <v>296</v>
      </c>
      <c r="C19" s="278">
        <v>160.94999999999999</v>
      </c>
      <c r="D19" s="279">
        <v>161.5</v>
      </c>
      <c r="E19" s="279">
        <v>158.1</v>
      </c>
      <c r="F19" s="279">
        <v>155.25</v>
      </c>
      <c r="G19" s="279">
        <v>151.85</v>
      </c>
      <c r="H19" s="279">
        <v>164.35</v>
      </c>
      <c r="I19" s="279">
        <v>167.74999999999997</v>
      </c>
      <c r="J19" s="279">
        <v>170.6</v>
      </c>
      <c r="K19" s="277">
        <v>164.9</v>
      </c>
      <c r="L19" s="277">
        <v>158.65</v>
      </c>
      <c r="M19" s="277">
        <v>23.94303</v>
      </c>
    </row>
    <row r="20" spans="1:13" ht="12" customHeight="1">
      <c r="A20" s="268">
        <v>10</v>
      </c>
      <c r="B20" s="277" t="s">
        <v>297</v>
      </c>
      <c r="C20" s="278">
        <v>367.25</v>
      </c>
      <c r="D20" s="279">
        <v>365.08333333333331</v>
      </c>
      <c r="E20" s="279">
        <v>360.16666666666663</v>
      </c>
      <c r="F20" s="279">
        <v>353.08333333333331</v>
      </c>
      <c r="G20" s="279">
        <v>348.16666666666663</v>
      </c>
      <c r="H20" s="279">
        <v>372.16666666666663</v>
      </c>
      <c r="I20" s="279">
        <v>377.08333333333326</v>
      </c>
      <c r="J20" s="279">
        <v>384.16666666666663</v>
      </c>
      <c r="K20" s="277">
        <v>370</v>
      </c>
      <c r="L20" s="277">
        <v>358</v>
      </c>
      <c r="M20" s="277">
        <v>6.8289099999999996</v>
      </c>
    </row>
    <row r="21" spans="1:13" ht="12" customHeight="1">
      <c r="A21" s="268">
        <v>11</v>
      </c>
      <c r="B21" s="277" t="s">
        <v>41</v>
      </c>
      <c r="C21" s="278">
        <v>357.45</v>
      </c>
      <c r="D21" s="279">
        <v>354.08333333333331</v>
      </c>
      <c r="E21" s="279">
        <v>350.16666666666663</v>
      </c>
      <c r="F21" s="279">
        <v>342.88333333333333</v>
      </c>
      <c r="G21" s="279">
        <v>338.96666666666664</v>
      </c>
      <c r="H21" s="279">
        <v>361.36666666666662</v>
      </c>
      <c r="I21" s="279">
        <v>365.28333333333325</v>
      </c>
      <c r="J21" s="279">
        <v>372.56666666666661</v>
      </c>
      <c r="K21" s="277">
        <v>358</v>
      </c>
      <c r="L21" s="277">
        <v>346.8</v>
      </c>
      <c r="M21" s="277">
        <v>45.083579999999998</v>
      </c>
    </row>
    <row r="22" spans="1:13" ht="12" customHeight="1">
      <c r="A22" s="268">
        <v>12</v>
      </c>
      <c r="B22" s="277" t="s">
        <v>43</v>
      </c>
      <c r="C22" s="278">
        <v>37.049999999999997</v>
      </c>
      <c r="D22" s="279">
        <v>37.1</v>
      </c>
      <c r="E22" s="279">
        <v>36.650000000000006</v>
      </c>
      <c r="F22" s="279">
        <v>36.250000000000007</v>
      </c>
      <c r="G22" s="279">
        <v>35.800000000000011</v>
      </c>
      <c r="H22" s="279">
        <v>37.5</v>
      </c>
      <c r="I22" s="279">
        <v>37.950000000000003</v>
      </c>
      <c r="J22" s="279">
        <v>38.349999999999994</v>
      </c>
      <c r="K22" s="277">
        <v>37.549999999999997</v>
      </c>
      <c r="L22" s="277">
        <v>36.700000000000003</v>
      </c>
      <c r="M22" s="277">
        <v>11.92671</v>
      </c>
    </row>
    <row r="23" spans="1:13">
      <c r="A23" s="268">
        <v>13</v>
      </c>
      <c r="B23" s="277" t="s">
        <v>298</v>
      </c>
      <c r="C23" s="278">
        <v>233.8</v>
      </c>
      <c r="D23" s="279">
        <v>235.95000000000002</v>
      </c>
      <c r="E23" s="279">
        <v>227.95000000000005</v>
      </c>
      <c r="F23" s="279">
        <v>222.10000000000002</v>
      </c>
      <c r="G23" s="279">
        <v>214.10000000000005</v>
      </c>
      <c r="H23" s="279">
        <v>241.80000000000004</v>
      </c>
      <c r="I23" s="279">
        <v>249.79999999999998</v>
      </c>
      <c r="J23" s="279">
        <v>255.65000000000003</v>
      </c>
      <c r="K23" s="277">
        <v>243.95</v>
      </c>
      <c r="L23" s="277">
        <v>230.1</v>
      </c>
      <c r="M23" s="277">
        <v>3.3334199999999998</v>
      </c>
    </row>
    <row r="24" spans="1:13">
      <c r="A24" s="268">
        <v>14</v>
      </c>
      <c r="B24" s="277" t="s">
        <v>299</v>
      </c>
      <c r="C24" s="278">
        <v>238.25</v>
      </c>
      <c r="D24" s="279">
        <v>233.66666666666666</v>
      </c>
      <c r="E24" s="279">
        <v>222.93333333333331</v>
      </c>
      <c r="F24" s="279">
        <v>207.61666666666665</v>
      </c>
      <c r="G24" s="279">
        <v>196.8833333333333</v>
      </c>
      <c r="H24" s="279">
        <v>248.98333333333332</v>
      </c>
      <c r="I24" s="279">
        <v>259.7166666666667</v>
      </c>
      <c r="J24" s="279">
        <v>275.0333333333333</v>
      </c>
      <c r="K24" s="277">
        <v>244.4</v>
      </c>
      <c r="L24" s="277">
        <v>218.35</v>
      </c>
      <c r="M24" s="277">
        <v>33.702109999999998</v>
      </c>
    </row>
    <row r="25" spans="1:13">
      <c r="A25" s="268">
        <v>15</v>
      </c>
      <c r="B25" s="277" t="s">
        <v>300</v>
      </c>
      <c r="C25" s="278">
        <v>187.1</v>
      </c>
      <c r="D25" s="279">
        <v>187.68333333333331</v>
      </c>
      <c r="E25" s="279">
        <v>183.26666666666662</v>
      </c>
      <c r="F25" s="279">
        <v>179.43333333333331</v>
      </c>
      <c r="G25" s="279">
        <v>175.01666666666662</v>
      </c>
      <c r="H25" s="279">
        <v>191.51666666666662</v>
      </c>
      <c r="I25" s="279">
        <v>195.93333333333331</v>
      </c>
      <c r="J25" s="279">
        <v>199.76666666666662</v>
      </c>
      <c r="K25" s="277">
        <v>192.1</v>
      </c>
      <c r="L25" s="277">
        <v>183.85</v>
      </c>
      <c r="M25" s="277">
        <v>5.8648699999999998</v>
      </c>
    </row>
    <row r="26" spans="1:13">
      <c r="A26" s="268">
        <v>16</v>
      </c>
      <c r="B26" s="277" t="s">
        <v>833</v>
      </c>
      <c r="C26" s="278">
        <v>2092.15</v>
      </c>
      <c r="D26" s="279">
        <v>2096.9166666666665</v>
      </c>
      <c r="E26" s="279">
        <v>2057.4833333333331</v>
      </c>
      <c r="F26" s="279">
        <v>2022.8166666666666</v>
      </c>
      <c r="G26" s="279">
        <v>1983.3833333333332</v>
      </c>
      <c r="H26" s="279">
        <v>2131.583333333333</v>
      </c>
      <c r="I26" s="279">
        <v>2171.0166666666664</v>
      </c>
      <c r="J26" s="279">
        <v>2205.6833333333329</v>
      </c>
      <c r="K26" s="277">
        <v>2136.35</v>
      </c>
      <c r="L26" s="277">
        <v>2062.25</v>
      </c>
      <c r="M26" s="277">
        <v>0.38900000000000001</v>
      </c>
    </row>
    <row r="27" spans="1:13">
      <c r="A27" s="268">
        <v>17</v>
      </c>
      <c r="B27" s="277" t="s">
        <v>292</v>
      </c>
      <c r="C27" s="278">
        <v>1673.3</v>
      </c>
      <c r="D27" s="279">
        <v>1686.7666666666667</v>
      </c>
      <c r="E27" s="279">
        <v>1653.5333333333333</v>
      </c>
      <c r="F27" s="279">
        <v>1633.7666666666667</v>
      </c>
      <c r="G27" s="279">
        <v>1600.5333333333333</v>
      </c>
      <c r="H27" s="279">
        <v>1706.5333333333333</v>
      </c>
      <c r="I27" s="279">
        <v>1739.7666666666664</v>
      </c>
      <c r="J27" s="279">
        <v>1759.5333333333333</v>
      </c>
      <c r="K27" s="277">
        <v>1720</v>
      </c>
      <c r="L27" s="277">
        <v>1667</v>
      </c>
      <c r="M27" s="277">
        <v>0.51832999999999996</v>
      </c>
    </row>
    <row r="28" spans="1:13">
      <c r="A28" s="268">
        <v>18</v>
      </c>
      <c r="B28" s="277" t="s">
        <v>229</v>
      </c>
      <c r="C28" s="278">
        <v>1657.65</v>
      </c>
      <c r="D28" s="279">
        <v>1652.8833333333332</v>
      </c>
      <c r="E28" s="279">
        <v>1617.7666666666664</v>
      </c>
      <c r="F28" s="279">
        <v>1577.8833333333332</v>
      </c>
      <c r="G28" s="279">
        <v>1542.7666666666664</v>
      </c>
      <c r="H28" s="279">
        <v>1692.7666666666664</v>
      </c>
      <c r="I28" s="279">
        <v>1727.8833333333332</v>
      </c>
      <c r="J28" s="279">
        <v>1767.7666666666664</v>
      </c>
      <c r="K28" s="277">
        <v>1688</v>
      </c>
      <c r="L28" s="277">
        <v>1613</v>
      </c>
      <c r="M28" s="277">
        <v>2.1348400000000001</v>
      </c>
    </row>
    <row r="29" spans="1:13">
      <c r="A29" s="268">
        <v>19</v>
      </c>
      <c r="B29" s="277" t="s">
        <v>301</v>
      </c>
      <c r="C29" s="278">
        <v>2018.25</v>
      </c>
      <c r="D29" s="279">
        <v>2007.75</v>
      </c>
      <c r="E29" s="279">
        <v>1985.5</v>
      </c>
      <c r="F29" s="279">
        <v>1952.75</v>
      </c>
      <c r="G29" s="279">
        <v>1930.5</v>
      </c>
      <c r="H29" s="279">
        <v>2040.5</v>
      </c>
      <c r="I29" s="279">
        <v>2062.75</v>
      </c>
      <c r="J29" s="279">
        <v>2095.5</v>
      </c>
      <c r="K29" s="277">
        <v>2030</v>
      </c>
      <c r="L29" s="277">
        <v>1975</v>
      </c>
      <c r="M29" s="277">
        <v>0.14360000000000001</v>
      </c>
    </row>
    <row r="30" spans="1:13">
      <c r="A30" s="268">
        <v>20</v>
      </c>
      <c r="B30" s="277" t="s">
        <v>230</v>
      </c>
      <c r="C30" s="278">
        <v>2886.45</v>
      </c>
      <c r="D30" s="279">
        <v>2904.15</v>
      </c>
      <c r="E30" s="279">
        <v>2853.3500000000004</v>
      </c>
      <c r="F30" s="279">
        <v>2820.2500000000005</v>
      </c>
      <c r="G30" s="279">
        <v>2769.4500000000007</v>
      </c>
      <c r="H30" s="279">
        <v>2937.25</v>
      </c>
      <c r="I30" s="279">
        <v>2988.05</v>
      </c>
      <c r="J30" s="279">
        <v>3021.1499999999996</v>
      </c>
      <c r="K30" s="277">
        <v>2954.95</v>
      </c>
      <c r="L30" s="277">
        <v>2871.05</v>
      </c>
      <c r="M30" s="277">
        <v>0.89529000000000003</v>
      </c>
    </row>
    <row r="31" spans="1:13">
      <c r="A31" s="268">
        <v>21</v>
      </c>
      <c r="B31" s="277" t="s">
        <v>871</v>
      </c>
      <c r="C31" s="278">
        <v>2878.65</v>
      </c>
      <c r="D31" s="279">
        <v>2886.2166666666667</v>
      </c>
      <c r="E31" s="279">
        <v>2822.4333333333334</v>
      </c>
      <c r="F31" s="279">
        <v>2766.2166666666667</v>
      </c>
      <c r="G31" s="279">
        <v>2702.4333333333334</v>
      </c>
      <c r="H31" s="279">
        <v>2942.4333333333334</v>
      </c>
      <c r="I31" s="279">
        <v>3006.2166666666672</v>
      </c>
      <c r="J31" s="279">
        <v>3062.4333333333334</v>
      </c>
      <c r="K31" s="277">
        <v>2950</v>
      </c>
      <c r="L31" s="277">
        <v>2830</v>
      </c>
      <c r="M31" s="277">
        <v>0.87963000000000002</v>
      </c>
    </row>
    <row r="32" spans="1:13">
      <c r="A32" s="268">
        <v>22</v>
      </c>
      <c r="B32" s="277" t="s">
        <v>303</v>
      </c>
      <c r="C32" s="278">
        <v>102.95</v>
      </c>
      <c r="D32" s="279">
        <v>102.75</v>
      </c>
      <c r="E32" s="279">
        <v>101.85</v>
      </c>
      <c r="F32" s="279">
        <v>100.75</v>
      </c>
      <c r="G32" s="279">
        <v>99.85</v>
      </c>
      <c r="H32" s="279">
        <v>103.85</v>
      </c>
      <c r="I32" s="279">
        <v>104.75</v>
      </c>
      <c r="J32" s="279">
        <v>105.85</v>
      </c>
      <c r="K32" s="277">
        <v>103.65</v>
      </c>
      <c r="L32" s="277">
        <v>101.65</v>
      </c>
      <c r="M32" s="277">
        <v>1.30999</v>
      </c>
    </row>
    <row r="33" spans="1:13">
      <c r="A33" s="268">
        <v>23</v>
      </c>
      <c r="B33" s="277" t="s">
        <v>45</v>
      </c>
      <c r="C33" s="278">
        <v>754</v>
      </c>
      <c r="D33" s="279">
        <v>751.25</v>
      </c>
      <c r="E33" s="279">
        <v>745.05</v>
      </c>
      <c r="F33" s="279">
        <v>736.09999999999991</v>
      </c>
      <c r="G33" s="279">
        <v>729.89999999999986</v>
      </c>
      <c r="H33" s="279">
        <v>760.2</v>
      </c>
      <c r="I33" s="279">
        <v>766.40000000000009</v>
      </c>
      <c r="J33" s="279">
        <v>775.35000000000014</v>
      </c>
      <c r="K33" s="277">
        <v>757.45</v>
      </c>
      <c r="L33" s="277">
        <v>742.3</v>
      </c>
      <c r="M33" s="277">
        <v>5.4794600000000004</v>
      </c>
    </row>
    <row r="34" spans="1:13">
      <c r="A34" s="268">
        <v>24</v>
      </c>
      <c r="B34" s="277" t="s">
        <v>304</v>
      </c>
      <c r="C34" s="278">
        <v>1774.25</v>
      </c>
      <c r="D34" s="279">
        <v>1765.05</v>
      </c>
      <c r="E34" s="279">
        <v>1740.1</v>
      </c>
      <c r="F34" s="279">
        <v>1705.95</v>
      </c>
      <c r="G34" s="279">
        <v>1681</v>
      </c>
      <c r="H34" s="279">
        <v>1799.1999999999998</v>
      </c>
      <c r="I34" s="279">
        <v>1824.15</v>
      </c>
      <c r="J34" s="279">
        <v>1858.2999999999997</v>
      </c>
      <c r="K34" s="277">
        <v>1790</v>
      </c>
      <c r="L34" s="277">
        <v>1730.9</v>
      </c>
      <c r="M34" s="277">
        <v>0.98633000000000004</v>
      </c>
    </row>
    <row r="35" spans="1:13">
      <c r="A35" s="268">
        <v>25</v>
      </c>
      <c r="B35" s="277" t="s">
        <v>46</v>
      </c>
      <c r="C35" s="278">
        <v>219.35</v>
      </c>
      <c r="D35" s="279">
        <v>220.13333333333333</v>
      </c>
      <c r="E35" s="279">
        <v>217.31666666666666</v>
      </c>
      <c r="F35" s="279">
        <v>215.28333333333333</v>
      </c>
      <c r="G35" s="279">
        <v>212.46666666666667</v>
      </c>
      <c r="H35" s="279">
        <v>222.16666666666666</v>
      </c>
      <c r="I35" s="279">
        <v>224.98333333333332</v>
      </c>
      <c r="J35" s="279">
        <v>227.01666666666665</v>
      </c>
      <c r="K35" s="277">
        <v>222.95</v>
      </c>
      <c r="L35" s="277">
        <v>218.1</v>
      </c>
      <c r="M35" s="277">
        <v>24.79307</v>
      </c>
    </row>
    <row r="36" spans="1:13">
      <c r="A36" s="268">
        <v>26</v>
      </c>
      <c r="B36" s="277" t="s">
        <v>293</v>
      </c>
      <c r="C36" s="278">
        <v>2279.5</v>
      </c>
      <c r="D36" s="279">
        <v>2268.6333333333332</v>
      </c>
      <c r="E36" s="279">
        <v>2217.2666666666664</v>
      </c>
      <c r="F36" s="279">
        <v>2155.0333333333333</v>
      </c>
      <c r="G36" s="279">
        <v>2103.6666666666665</v>
      </c>
      <c r="H36" s="279">
        <v>2330.8666666666663</v>
      </c>
      <c r="I36" s="279">
        <v>2382.2333333333331</v>
      </c>
      <c r="J36" s="279">
        <v>2444.4666666666662</v>
      </c>
      <c r="K36" s="277">
        <v>2320</v>
      </c>
      <c r="L36" s="277">
        <v>2206.4</v>
      </c>
      <c r="M36" s="277">
        <v>1.2045699999999999</v>
      </c>
    </row>
    <row r="37" spans="1:13">
      <c r="A37" s="268">
        <v>27</v>
      </c>
      <c r="B37" s="277" t="s">
        <v>302</v>
      </c>
      <c r="C37" s="278">
        <v>1000.75</v>
      </c>
      <c r="D37" s="279">
        <v>1015.25</v>
      </c>
      <c r="E37" s="279">
        <v>981.5</v>
      </c>
      <c r="F37" s="279">
        <v>962.25</v>
      </c>
      <c r="G37" s="279">
        <v>928.5</v>
      </c>
      <c r="H37" s="279">
        <v>1034.5</v>
      </c>
      <c r="I37" s="279">
        <v>1068.25</v>
      </c>
      <c r="J37" s="279">
        <v>1087.5</v>
      </c>
      <c r="K37" s="277">
        <v>1049</v>
      </c>
      <c r="L37" s="277">
        <v>996</v>
      </c>
      <c r="M37" s="277">
        <v>5.0543300000000002</v>
      </c>
    </row>
    <row r="38" spans="1:13">
      <c r="A38" s="268">
        <v>28</v>
      </c>
      <c r="B38" s="277" t="s">
        <v>47</v>
      </c>
      <c r="C38" s="278">
        <v>1704.4</v>
      </c>
      <c r="D38" s="279">
        <v>1705.8833333333332</v>
      </c>
      <c r="E38" s="279">
        <v>1684.5166666666664</v>
      </c>
      <c r="F38" s="279">
        <v>1664.6333333333332</v>
      </c>
      <c r="G38" s="279">
        <v>1643.2666666666664</v>
      </c>
      <c r="H38" s="279">
        <v>1725.7666666666664</v>
      </c>
      <c r="I38" s="279">
        <v>1747.1333333333332</v>
      </c>
      <c r="J38" s="279">
        <v>1767.0166666666664</v>
      </c>
      <c r="K38" s="277">
        <v>1727.25</v>
      </c>
      <c r="L38" s="277">
        <v>1686</v>
      </c>
      <c r="M38" s="277">
        <v>4.7935499999999998</v>
      </c>
    </row>
    <row r="39" spans="1:13">
      <c r="A39" s="268">
        <v>29</v>
      </c>
      <c r="B39" s="277" t="s">
        <v>48</v>
      </c>
      <c r="C39" s="278">
        <v>129.35</v>
      </c>
      <c r="D39" s="279">
        <v>130.08333333333334</v>
      </c>
      <c r="E39" s="279">
        <v>127.66666666666669</v>
      </c>
      <c r="F39" s="279">
        <v>125.98333333333335</v>
      </c>
      <c r="G39" s="279">
        <v>123.56666666666669</v>
      </c>
      <c r="H39" s="279">
        <v>131.76666666666668</v>
      </c>
      <c r="I39" s="279">
        <v>134.18333333333337</v>
      </c>
      <c r="J39" s="279">
        <v>135.86666666666667</v>
      </c>
      <c r="K39" s="277">
        <v>132.5</v>
      </c>
      <c r="L39" s="277">
        <v>128.4</v>
      </c>
      <c r="M39" s="277">
        <v>76.197900000000004</v>
      </c>
    </row>
    <row r="40" spans="1:13">
      <c r="A40" s="268">
        <v>30</v>
      </c>
      <c r="B40" s="277" t="s">
        <v>305</v>
      </c>
      <c r="C40" s="278">
        <v>132.94999999999999</v>
      </c>
      <c r="D40" s="279">
        <v>132.06666666666666</v>
      </c>
      <c r="E40" s="279">
        <v>128.93333333333334</v>
      </c>
      <c r="F40" s="279">
        <v>124.91666666666669</v>
      </c>
      <c r="G40" s="279">
        <v>121.78333333333336</v>
      </c>
      <c r="H40" s="279">
        <v>136.08333333333331</v>
      </c>
      <c r="I40" s="279">
        <v>139.21666666666664</v>
      </c>
      <c r="J40" s="279">
        <v>143.23333333333329</v>
      </c>
      <c r="K40" s="277">
        <v>135.19999999999999</v>
      </c>
      <c r="L40" s="277">
        <v>128.05000000000001</v>
      </c>
      <c r="M40" s="277">
        <v>2.9313400000000001</v>
      </c>
    </row>
    <row r="41" spans="1:13">
      <c r="A41" s="268">
        <v>31</v>
      </c>
      <c r="B41" s="277" t="s">
        <v>938</v>
      </c>
      <c r="C41" s="278">
        <v>200</v>
      </c>
      <c r="D41" s="279">
        <v>201.33333333333334</v>
      </c>
      <c r="E41" s="279">
        <v>198.66666666666669</v>
      </c>
      <c r="F41" s="279">
        <v>197.33333333333334</v>
      </c>
      <c r="G41" s="279">
        <v>194.66666666666669</v>
      </c>
      <c r="H41" s="279">
        <v>202.66666666666669</v>
      </c>
      <c r="I41" s="279">
        <v>205.33333333333337</v>
      </c>
      <c r="J41" s="279">
        <v>206.66666666666669</v>
      </c>
      <c r="K41" s="277">
        <v>204</v>
      </c>
      <c r="L41" s="277">
        <v>200</v>
      </c>
      <c r="M41" s="277">
        <v>0.42251</v>
      </c>
    </row>
    <row r="42" spans="1:13">
      <c r="A42" s="268">
        <v>32</v>
      </c>
      <c r="B42" s="277" t="s">
        <v>306</v>
      </c>
      <c r="C42" s="278">
        <v>74.5</v>
      </c>
      <c r="D42" s="279">
        <v>75.166666666666671</v>
      </c>
      <c r="E42" s="279">
        <v>71.833333333333343</v>
      </c>
      <c r="F42" s="279">
        <v>69.166666666666671</v>
      </c>
      <c r="G42" s="279">
        <v>65.833333333333343</v>
      </c>
      <c r="H42" s="279">
        <v>77.833333333333343</v>
      </c>
      <c r="I42" s="279">
        <v>81.166666666666686</v>
      </c>
      <c r="J42" s="279">
        <v>83.833333333333343</v>
      </c>
      <c r="K42" s="277">
        <v>78.5</v>
      </c>
      <c r="L42" s="277">
        <v>72.5</v>
      </c>
      <c r="M42" s="277">
        <v>98.864040000000003</v>
      </c>
    </row>
    <row r="43" spans="1:13">
      <c r="A43" s="268">
        <v>33</v>
      </c>
      <c r="B43" s="277" t="s">
        <v>49</v>
      </c>
      <c r="C43" s="278">
        <v>62.7</v>
      </c>
      <c r="D43" s="279">
        <v>62.449999999999996</v>
      </c>
      <c r="E43" s="279">
        <v>60.399999999999991</v>
      </c>
      <c r="F43" s="279">
        <v>58.099999999999994</v>
      </c>
      <c r="G43" s="279">
        <v>56.04999999999999</v>
      </c>
      <c r="H43" s="279">
        <v>64.75</v>
      </c>
      <c r="I43" s="279">
        <v>66.799999999999983</v>
      </c>
      <c r="J43" s="279">
        <v>69.099999999999994</v>
      </c>
      <c r="K43" s="277">
        <v>64.5</v>
      </c>
      <c r="L43" s="277">
        <v>60.15</v>
      </c>
      <c r="M43" s="277">
        <v>703.38229000000001</v>
      </c>
    </row>
    <row r="44" spans="1:13">
      <c r="A44" s="268">
        <v>34</v>
      </c>
      <c r="B44" s="277" t="s">
        <v>51</v>
      </c>
      <c r="C44" s="278">
        <v>1836.7</v>
      </c>
      <c r="D44" s="279">
        <v>1827.0166666666664</v>
      </c>
      <c r="E44" s="279">
        <v>1811.5333333333328</v>
      </c>
      <c r="F44" s="279">
        <v>1786.3666666666663</v>
      </c>
      <c r="G44" s="279">
        <v>1770.8833333333328</v>
      </c>
      <c r="H44" s="279">
        <v>1852.1833333333329</v>
      </c>
      <c r="I44" s="279">
        <v>1867.6666666666665</v>
      </c>
      <c r="J44" s="279">
        <v>1892.833333333333</v>
      </c>
      <c r="K44" s="277">
        <v>1842.5</v>
      </c>
      <c r="L44" s="277">
        <v>1801.85</v>
      </c>
      <c r="M44" s="277">
        <v>16.34206</v>
      </c>
    </row>
    <row r="45" spans="1:13">
      <c r="A45" s="268">
        <v>35</v>
      </c>
      <c r="B45" s="277" t="s">
        <v>307</v>
      </c>
      <c r="C45" s="278">
        <v>130.25</v>
      </c>
      <c r="D45" s="279">
        <v>131.26666666666668</v>
      </c>
      <c r="E45" s="279">
        <v>128.03333333333336</v>
      </c>
      <c r="F45" s="279">
        <v>125.81666666666669</v>
      </c>
      <c r="G45" s="279">
        <v>122.58333333333337</v>
      </c>
      <c r="H45" s="279">
        <v>133.48333333333335</v>
      </c>
      <c r="I45" s="279">
        <v>136.71666666666664</v>
      </c>
      <c r="J45" s="279">
        <v>138.93333333333334</v>
      </c>
      <c r="K45" s="277">
        <v>134.5</v>
      </c>
      <c r="L45" s="277">
        <v>129.05000000000001</v>
      </c>
      <c r="M45" s="277">
        <v>1.7369699999999999</v>
      </c>
    </row>
    <row r="46" spans="1:13">
      <c r="A46" s="268">
        <v>36</v>
      </c>
      <c r="B46" s="277" t="s">
        <v>309</v>
      </c>
      <c r="C46" s="278">
        <v>1058.1500000000001</v>
      </c>
      <c r="D46" s="279">
        <v>1057.2833333333335</v>
      </c>
      <c r="E46" s="279">
        <v>1036.5666666666671</v>
      </c>
      <c r="F46" s="279">
        <v>1014.9833333333336</v>
      </c>
      <c r="G46" s="279">
        <v>994.26666666666711</v>
      </c>
      <c r="H46" s="279">
        <v>1078.866666666667</v>
      </c>
      <c r="I46" s="279">
        <v>1099.5833333333337</v>
      </c>
      <c r="J46" s="279">
        <v>1121.166666666667</v>
      </c>
      <c r="K46" s="277">
        <v>1078</v>
      </c>
      <c r="L46" s="277">
        <v>1035.7</v>
      </c>
      <c r="M46" s="277">
        <v>0.64093</v>
      </c>
    </row>
    <row r="47" spans="1:13">
      <c r="A47" s="268">
        <v>37</v>
      </c>
      <c r="B47" s="277" t="s">
        <v>308</v>
      </c>
      <c r="C47" s="278">
        <v>3334.25</v>
      </c>
      <c r="D47" s="279">
        <v>3337.9500000000003</v>
      </c>
      <c r="E47" s="279">
        <v>3316.3000000000006</v>
      </c>
      <c r="F47" s="279">
        <v>3298.3500000000004</v>
      </c>
      <c r="G47" s="279">
        <v>3276.7000000000007</v>
      </c>
      <c r="H47" s="279">
        <v>3355.9000000000005</v>
      </c>
      <c r="I47" s="279">
        <v>3377.55</v>
      </c>
      <c r="J47" s="279">
        <v>3395.5000000000005</v>
      </c>
      <c r="K47" s="277">
        <v>3359.6</v>
      </c>
      <c r="L47" s="277">
        <v>3320</v>
      </c>
      <c r="M47" s="277">
        <v>0.17715</v>
      </c>
    </row>
    <row r="48" spans="1:13">
      <c r="A48" s="268">
        <v>38</v>
      </c>
      <c r="B48" s="277" t="s">
        <v>310</v>
      </c>
      <c r="C48" s="278">
        <v>5262.9</v>
      </c>
      <c r="D48" s="279">
        <v>5239.7833333333328</v>
      </c>
      <c r="E48" s="279">
        <v>5173.6166666666659</v>
      </c>
      <c r="F48" s="279">
        <v>5084.333333333333</v>
      </c>
      <c r="G48" s="279">
        <v>5018.1666666666661</v>
      </c>
      <c r="H48" s="279">
        <v>5329.0666666666657</v>
      </c>
      <c r="I48" s="279">
        <v>5395.2333333333336</v>
      </c>
      <c r="J48" s="279">
        <v>5484.5166666666655</v>
      </c>
      <c r="K48" s="277">
        <v>5305.95</v>
      </c>
      <c r="L48" s="277">
        <v>5150.5</v>
      </c>
      <c r="M48" s="277">
        <v>0.10875</v>
      </c>
    </row>
    <row r="49" spans="1:13">
      <c r="A49" s="268">
        <v>39</v>
      </c>
      <c r="B49" s="277" t="s">
        <v>226</v>
      </c>
      <c r="C49" s="278">
        <v>707.2</v>
      </c>
      <c r="D49" s="279">
        <v>708.26666666666677</v>
      </c>
      <c r="E49" s="279">
        <v>701.43333333333351</v>
      </c>
      <c r="F49" s="279">
        <v>695.66666666666674</v>
      </c>
      <c r="G49" s="279">
        <v>688.83333333333348</v>
      </c>
      <c r="H49" s="279">
        <v>714.03333333333353</v>
      </c>
      <c r="I49" s="279">
        <v>720.86666666666679</v>
      </c>
      <c r="J49" s="279">
        <v>726.63333333333355</v>
      </c>
      <c r="K49" s="277">
        <v>715.1</v>
      </c>
      <c r="L49" s="277">
        <v>702.5</v>
      </c>
      <c r="M49" s="277">
        <v>1.3870400000000001</v>
      </c>
    </row>
    <row r="50" spans="1:13">
      <c r="A50" s="268">
        <v>40</v>
      </c>
      <c r="B50" s="277" t="s">
        <v>53</v>
      </c>
      <c r="C50" s="278">
        <v>863</v>
      </c>
      <c r="D50" s="279">
        <v>869.55000000000007</v>
      </c>
      <c r="E50" s="279">
        <v>849.70000000000016</v>
      </c>
      <c r="F50" s="279">
        <v>836.40000000000009</v>
      </c>
      <c r="G50" s="279">
        <v>816.55000000000018</v>
      </c>
      <c r="H50" s="279">
        <v>882.85000000000014</v>
      </c>
      <c r="I50" s="279">
        <v>902.7</v>
      </c>
      <c r="J50" s="279">
        <v>916.00000000000011</v>
      </c>
      <c r="K50" s="277">
        <v>889.4</v>
      </c>
      <c r="L50" s="277">
        <v>856.25</v>
      </c>
      <c r="M50" s="277">
        <v>25.98198</v>
      </c>
    </row>
    <row r="51" spans="1:13">
      <c r="A51" s="268">
        <v>41</v>
      </c>
      <c r="B51" s="277" t="s">
        <v>311</v>
      </c>
      <c r="C51" s="278">
        <v>480.45</v>
      </c>
      <c r="D51" s="279">
        <v>481.43333333333339</v>
      </c>
      <c r="E51" s="279">
        <v>473.86666666666679</v>
      </c>
      <c r="F51" s="279">
        <v>467.28333333333342</v>
      </c>
      <c r="G51" s="279">
        <v>459.71666666666681</v>
      </c>
      <c r="H51" s="279">
        <v>488.01666666666677</v>
      </c>
      <c r="I51" s="279">
        <v>495.58333333333337</v>
      </c>
      <c r="J51" s="279">
        <v>502.16666666666674</v>
      </c>
      <c r="K51" s="277">
        <v>489</v>
      </c>
      <c r="L51" s="277">
        <v>474.85</v>
      </c>
      <c r="M51" s="277">
        <v>3.79514</v>
      </c>
    </row>
    <row r="52" spans="1:13">
      <c r="A52" s="268">
        <v>42</v>
      </c>
      <c r="B52" s="277" t="s">
        <v>55</v>
      </c>
      <c r="C52" s="278">
        <v>438.15</v>
      </c>
      <c r="D52" s="279">
        <v>434.83333333333331</v>
      </c>
      <c r="E52" s="279">
        <v>428.66666666666663</v>
      </c>
      <c r="F52" s="279">
        <v>419.18333333333334</v>
      </c>
      <c r="G52" s="279">
        <v>413.01666666666665</v>
      </c>
      <c r="H52" s="279">
        <v>444.31666666666661</v>
      </c>
      <c r="I52" s="279">
        <v>450.48333333333323</v>
      </c>
      <c r="J52" s="279">
        <v>459.96666666666658</v>
      </c>
      <c r="K52" s="277">
        <v>441</v>
      </c>
      <c r="L52" s="277">
        <v>425.35</v>
      </c>
      <c r="M52" s="277">
        <v>301.98451</v>
      </c>
    </row>
    <row r="53" spans="1:13">
      <c r="A53" s="268">
        <v>43</v>
      </c>
      <c r="B53" s="277" t="s">
        <v>56</v>
      </c>
      <c r="C53" s="278">
        <v>3115.6</v>
      </c>
      <c r="D53" s="279">
        <v>3077.8666666666668</v>
      </c>
      <c r="E53" s="279">
        <v>3029.7333333333336</v>
      </c>
      <c r="F53" s="279">
        <v>2943.8666666666668</v>
      </c>
      <c r="G53" s="279">
        <v>2895.7333333333336</v>
      </c>
      <c r="H53" s="279">
        <v>3163.7333333333336</v>
      </c>
      <c r="I53" s="279">
        <v>3211.8666666666668</v>
      </c>
      <c r="J53" s="279">
        <v>3297.7333333333336</v>
      </c>
      <c r="K53" s="277">
        <v>3126</v>
      </c>
      <c r="L53" s="277">
        <v>2992</v>
      </c>
      <c r="M53" s="277">
        <v>15.771929999999999</v>
      </c>
    </row>
    <row r="54" spans="1:13">
      <c r="A54" s="268">
        <v>44</v>
      </c>
      <c r="B54" s="277" t="s">
        <v>315</v>
      </c>
      <c r="C54" s="278">
        <v>179.25</v>
      </c>
      <c r="D54" s="279">
        <v>179.43333333333331</v>
      </c>
      <c r="E54" s="279">
        <v>176.96666666666661</v>
      </c>
      <c r="F54" s="279">
        <v>174.68333333333331</v>
      </c>
      <c r="G54" s="279">
        <v>172.21666666666661</v>
      </c>
      <c r="H54" s="279">
        <v>181.71666666666661</v>
      </c>
      <c r="I54" s="279">
        <v>184.18333333333331</v>
      </c>
      <c r="J54" s="279">
        <v>186.46666666666661</v>
      </c>
      <c r="K54" s="277">
        <v>181.9</v>
      </c>
      <c r="L54" s="277">
        <v>177.15</v>
      </c>
      <c r="M54" s="277">
        <v>5.0817199999999998</v>
      </c>
    </row>
    <row r="55" spans="1:13">
      <c r="A55" s="268">
        <v>45</v>
      </c>
      <c r="B55" s="277" t="s">
        <v>316</v>
      </c>
      <c r="C55" s="278">
        <v>485.35</v>
      </c>
      <c r="D55" s="279">
        <v>482.68333333333334</v>
      </c>
      <c r="E55" s="279">
        <v>473.66666666666669</v>
      </c>
      <c r="F55" s="279">
        <v>461.98333333333335</v>
      </c>
      <c r="G55" s="279">
        <v>452.9666666666667</v>
      </c>
      <c r="H55" s="279">
        <v>494.36666666666667</v>
      </c>
      <c r="I55" s="279">
        <v>503.38333333333333</v>
      </c>
      <c r="J55" s="279">
        <v>515.06666666666661</v>
      </c>
      <c r="K55" s="277">
        <v>491.7</v>
      </c>
      <c r="L55" s="277">
        <v>471</v>
      </c>
      <c r="M55" s="277">
        <v>13.35182</v>
      </c>
    </row>
    <row r="56" spans="1:13">
      <c r="A56" s="268">
        <v>46</v>
      </c>
      <c r="B56" s="277" t="s">
        <v>58</v>
      </c>
      <c r="C56" s="278">
        <v>6269.1</v>
      </c>
      <c r="D56" s="279">
        <v>6263.0666666666666</v>
      </c>
      <c r="E56" s="279">
        <v>6207.0333333333328</v>
      </c>
      <c r="F56" s="279">
        <v>6144.9666666666662</v>
      </c>
      <c r="G56" s="279">
        <v>6088.9333333333325</v>
      </c>
      <c r="H56" s="279">
        <v>6325.1333333333332</v>
      </c>
      <c r="I56" s="279">
        <v>6381.1666666666679</v>
      </c>
      <c r="J56" s="279">
        <v>6443.2333333333336</v>
      </c>
      <c r="K56" s="277">
        <v>6319.1</v>
      </c>
      <c r="L56" s="277">
        <v>6201</v>
      </c>
      <c r="M56" s="277">
        <v>4.3593900000000003</v>
      </c>
    </row>
    <row r="57" spans="1:13">
      <c r="A57" s="268">
        <v>47</v>
      </c>
      <c r="B57" s="277" t="s">
        <v>232</v>
      </c>
      <c r="C57" s="278">
        <v>2612.75</v>
      </c>
      <c r="D57" s="279">
        <v>2626.6666666666665</v>
      </c>
      <c r="E57" s="279">
        <v>2586.083333333333</v>
      </c>
      <c r="F57" s="279">
        <v>2559.4166666666665</v>
      </c>
      <c r="G57" s="279">
        <v>2518.833333333333</v>
      </c>
      <c r="H57" s="279">
        <v>2653.333333333333</v>
      </c>
      <c r="I57" s="279">
        <v>2693.9166666666661</v>
      </c>
      <c r="J57" s="279">
        <v>2720.583333333333</v>
      </c>
      <c r="K57" s="277">
        <v>2667.25</v>
      </c>
      <c r="L57" s="277">
        <v>2600</v>
      </c>
      <c r="M57" s="277">
        <v>0.30565999999999999</v>
      </c>
    </row>
    <row r="58" spans="1:13">
      <c r="A58" s="268">
        <v>48</v>
      </c>
      <c r="B58" s="277" t="s">
        <v>59</v>
      </c>
      <c r="C58" s="278">
        <v>3384.8</v>
      </c>
      <c r="D58" s="279">
        <v>3365.5666666666671</v>
      </c>
      <c r="E58" s="279">
        <v>3331.6333333333341</v>
      </c>
      <c r="F58" s="279">
        <v>3278.4666666666672</v>
      </c>
      <c r="G58" s="279">
        <v>3244.5333333333342</v>
      </c>
      <c r="H58" s="279">
        <v>3418.733333333334</v>
      </c>
      <c r="I58" s="279">
        <v>3452.6666666666674</v>
      </c>
      <c r="J58" s="279">
        <v>3505.8333333333339</v>
      </c>
      <c r="K58" s="277">
        <v>3399.5</v>
      </c>
      <c r="L58" s="277">
        <v>3312.4</v>
      </c>
      <c r="M58" s="277">
        <v>46.706209999999999</v>
      </c>
    </row>
    <row r="59" spans="1:13">
      <c r="A59" s="268">
        <v>49</v>
      </c>
      <c r="B59" s="277" t="s">
        <v>60</v>
      </c>
      <c r="C59" s="278">
        <v>1305.4000000000001</v>
      </c>
      <c r="D59" s="279">
        <v>1309.6166666666668</v>
      </c>
      <c r="E59" s="279">
        <v>1291.3333333333335</v>
      </c>
      <c r="F59" s="279">
        <v>1277.2666666666667</v>
      </c>
      <c r="G59" s="279">
        <v>1258.9833333333333</v>
      </c>
      <c r="H59" s="279">
        <v>1323.6833333333336</v>
      </c>
      <c r="I59" s="279">
        <v>1341.9666666666669</v>
      </c>
      <c r="J59" s="279">
        <v>1356.0333333333338</v>
      </c>
      <c r="K59" s="277">
        <v>1327.9</v>
      </c>
      <c r="L59" s="277">
        <v>1295.55</v>
      </c>
      <c r="M59" s="277">
        <v>4.6205400000000001</v>
      </c>
    </row>
    <row r="60" spans="1:13" ht="12" customHeight="1">
      <c r="A60" s="268">
        <v>50</v>
      </c>
      <c r="B60" s="277" t="s">
        <v>317</v>
      </c>
      <c r="C60" s="278">
        <v>113.95</v>
      </c>
      <c r="D60" s="279">
        <v>113.76666666666667</v>
      </c>
      <c r="E60" s="279">
        <v>112.68333333333334</v>
      </c>
      <c r="F60" s="279">
        <v>111.41666666666667</v>
      </c>
      <c r="G60" s="279">
        <v>110.33333333333334</v>
      </c>
      <c r="H60" s="279">
        <v>115.03333333333333</v>
      </c>
      <c r="I60" s="279">
        <v>116.11666666666667</v>
      </c>
      <c r="J60" s="279">
        <v>117.38333333333333</v>
      </c>
      <c r="K60" s="277">
        <v>114.85</v>
      </c>
      <c r="L60" s="277">
        <v>112.5</v>
      </c>
      <c r="M60" s="277">
        <v>1.2986800000000001</v>
      </c>
    </row>
    <row r="61" spans="1:13">
      <c r="A61" s="268">
        <v>51</v>
      </c>
      <c r="B61" s="277" t="s">
        <v>318</v>
      </c>
      <c r="C61" s="278">
        <v>147.15</v>
      </c>
      <c r="D61" s="279">
        <v>146.04999999999998</v>
      </c>
      <c r="E61" s="279">
        <v>143.09999999999997</v>
      </c>
      <c r="F61" s="279">
        <v>139.04999999999998</v>
      </c>
      <c r="G61" s="279">
        <v>136.09999999999997</v>
      </c>
      <c r="H61" s="279">
        <v>150.09999999999997</v>
      </c>
      <c r="I61" s="279">
        <v>153.04999999999995</v>
      </c>
      <c r="J61" s="279">
        <v>157.09999999999997</v>
      </c>
      <c r="K61" s="277">
        <v>149</v>
      </c>
      <c r="L61" s="277">
        <v>142</v>
      </c>
      <c r="M61" s="277">
        <v>31.10904</v>
      </c>
    </row>
    <row r="62" spans="1:13">
      <c r="A62" s="268">
        <v>52</v>
      </c>
      <c r="B62" s="277" t="s">
        <v>233</v>
      </c>
      <c r="C62" s="278">
        <v>287.3</v>
      </c>
      <c r="D62" s="279">
        <v>287.53333333333336</v>
      </c>
      <c r="E62" s="279">
        <v>282.76666666666671</v>
      </c>
      <c r="F62" s="279">
        <v>278.23333333333335</v>
      </c>
      <c r="G62" s="279">
        <v>273.4666666666667</v>
      </c>
      <c r="H62" s="279">
        <v>292.06666666666672</v>
      </c>
      <c r="I62" s="279">
        <v>296.83333333333337</v>
      </c>
      <c r="J62" s="279">
        <v>301.36666666666673</v>
      </c>
      <c r="K62" s="277">
        <v>292.3</v>
      </c>
      <c r="L62" s="277">
        <v>283</v>
      </c>
      <c r="M62" s="277">
        <v>137.61148</v>
      </c>
    </row>
    <row r="63" spans="1:13">
      <c r="A63" s="268">
        <v>53</v>
      </c>
      <c r="B63" s="277" t="s">
        <v>61</v>
      </c>
      <c r="C63" s="278">
        <v>46.15</v>
      </c>
      <c r="D63" s="279">
        <v>46.183333333333337</v>
      </c>
      <c r="E63" s="279">
        <v>45.616666666666674</v>
      </c>
      <c r="F63" s="279">
        <v>45.083333333333336</v>
      </c>
      <c r="G63" s="279">
        <v>44.516666666666673</v>
      </c>
      <c r="H63" s="279">
        <v>46.716666666666676</v>
      </c>
      <c r="I63" s="279">
        <v>47.283333333333339</v>
      </c>
      <c r="J63" s="279">
        <v>47.816666666666677</v>
      </c>
      <c r="K63" s="277">
        <v>46.75</v>
      </c>
      <c r="L63" s="277">
        <v>45.65</v>
      </c>
      <c r="M63" s="277">
        <v>261.49211000000003</v>
      </c>
    </row>
    <row r="64" spans="1:13">
      <c r="A64" s="268">
        <v>54</v>
      </c>
      <c r="B64" s="277" t="s">
        <v>62</v>
      </c>
      <c r="C64" s="278">
        <v>46.8</v>
      </c>
      <c r="D64" s="279">
        <v>47.033333333333331</v>
      </c>
      <c r="E64" s="279">
        <v>46.266666666666666</v>
      </c>
      <c r="F64" s="279">
        <v>45.733333333333334</v>
      </c>
      <c r="G64" s="279">
        <v>44.966666666666669</v>
      </c>
      <c r="H64" s="279">
        <v>47.566666666666663</v>
      </c>
      <c r="I64" s="279">
        <v>48.333333333333329</v>
      </c>
      <c r="J64" s="279">
        <v>48.86666666666666</v>
      </c>
      <c r="K64" s="277">
        <v>47.8</v>
      </c>
      <c r="L64" s="277">
        <v>46.5</v>
      </c>
      <c r="M64" s="277">
        <v>13.289820000000001</v>
      </c>
    </row>
    <row r="65" spans="1:13">
      <c r="A65" s="268">
        <v>55</v>
      </c>
      <c r="B65" s="277" t="s">
        <v>312</v>
      </c>
      <c r="C65" s="278">
        <v>1279.6500000000001</v>
      </c>
      <c r="D65" s="279">
        <v>1286.2166666666667</v>
      </c>
      <c r="E65" s="279">
        <v>1265.4333333333334</v>
      </c>
      <c r="F65" s="279">
        <v>1251.2166666666667</v>
      </c>
      <c r="G65" s="279">
        <v>1230.4333333333334</v>
      </c>
      <c r="H65" s="279">
        <v>1300.4333333333334</v>
      </c>
      <c r="I65" s="279">
        <v>1321.2166666666667</v>
      </c>
      <c r="J65" s="279">
        <v>1335.4333333333334</v>
      </c>
      <c r="K65" s="277">
        <v>1307</v>
      </c>
      <c r="L65" s="277">
        <v>1272</v>
      </c>
      <c r="M65" s="277">
        <v>0.26906999999999998</v>
      </c>
    </row>
    <row r="66" spans="1:13">
      <c r="A66" s="268">
        <v>56</v>
      </c>
      <c r="B66" s="277" t="s">
        <v>63</v>
      </c>
      <c r="C66" s="278">
        <v>1244.3</v>
      </c>
      <c r="D66" s="279">
        <v>1239.5666666666666</v>
      </c>
      <c r="E66" s="279">
        <v>1231.7333333333331</v>
      </c>
      <c r="F66" s="279">
        <v>1219.1666666666665</v>
      </c>
      <c r="G66" s="279">
        <v>1211.333333333333</v>
      </c>
      <c r="H66" s="279">
        <v>1252.1333333333332</v>
      </c>
      <c r="I66" s="279">
        <v>1259.9666666666667</v>
      </c>
      <c r="J66" s="279">
        <v>1272.5333333333333</v>
      </c>
      <c r="K66" s="277">
        <v>1247.4000000000001</v>
      </c>
      <c r="L66" s="277">
        <v>1227</v>
      </c>
      <c r="M66" s="277">
        <v>4.77928</v>
      </c>
    </row>
    <row r="67" spans="1:13">
      <c r="A67" s="268">
        <v>57</v>
      </c>
      <c r="B67" s="277" t="s">
        <v>320</v>
      </c>
      <c r="C67" s="278">
        <v>6066.05</v>
      </c>
      <c r="D67" s="279">
        <v>6095.3666666666659</v>
      </c>
      <c r="E67" s="279">
        <v>5995.7333333333318</v>
      </c>
      <c r="F67" s="279">
        <v>5925.4166666666661</v>
      </c>
      <c r="G67" s="279">
        <v>5825.7833333333319</v>
      </c>
      <c r="H67" s="279">
        <v>6165.6833333333316</v>
      </c>
      <c r="I67" s="279">
        <v>6265.3166666666648</v>
      </c>
      <c r="J67" s="279">
        <v>6335.6333333333314</v>
      </c>
      <c r="K67" s="277">
        <v>6195</v>
      </c>
      <c r="L67" s="277">
        <v>6025.05</v>
      </c>
      <c r="M67" s="277">
        <v>0.15875</v>
      </c>
    </row>
    <row r="68" spans="1:13">
      <c r="A68" s="268">
        <v>58</v>
      </c>
      <c r="B68" s="277" t="s">
        <v>234</v>
      </c>
      <c r="C68" s="278">
        <v>1469.95</v>
      </c>
      <c r="D68" s="279">
        <v>1470.75</v>
      </c>
      <c r="E68" s="279">
        <v>1441.5</v>
      </c>
      <c r="F68" s="279">
        <v>1413.05</v>
      </c>
      <c r="G68" s="279">
        <v>1383.8</v>
      </c>
      <c r="H68" s="279">
        <v>1499.2</v>
      </c>
      <c r="I68" s="279">
        <v>1528.45</v>
      </c>
      <c r="J68" s="279">
        <v>1556.9</v>
      </c>
      <c r="K68" s="277">
        <v>1500</v>
      </c>
      <c r="L68" s="277">
        <v>1442.3</v>
      </c>
      <c r="M68" s="277">
        <v>2.9155099999999998</v>
      </c>
    </row>
    <row r="69" spans="1:13">
      <c r="A69" s="268">
        <v>59</v>
      </c>
      <c r="B69" s="277" t="s">
        <v>321</v>
      </c>
      <c r="C69" s="278">
        <v>444.35</v>
      </c>
      <c r="D69" s="279">
        <v>447.93333333333334</v>
      </c>
      <c r="E69" s="279">
        <v>436.41666666666669</v>
      </c>
      <c r="F69" s="279">
        <v>428.48333333333335</v>
      </c>
      <c r="G69" s="279">
        <v>416.9666666666667</v>
      </c>
      <c r="H69" s="279">
        <v>455.86666666666667</v>
      </c>
      <c r="I69" s="279">
        <v>467.38333333333333</v>
      </c>
      <c r="J69" s="279">
        <v>475.31666666666666</v>
      </c>
      <c r="K69" s="277">
        <v>459.45</v>
      </c>
      <c r="L69" s="277">
        <v>440</v>
      </c>
      <c r="M69" s="277">
        <v>9.0133700000000001</v>
      </c>
    </row>
    <row r="70" spans="1:13">
      <c r="A70" s="268">
        <v>60</v>
      </c>
      <c r="B70" s="277" t="s">
        <v>65</v>
      </c>
      <c r="C70" s="278">
        <v>110.8</v>
      </c>
      <c r="D70" s="279">
        <v>111.88333333333333</v>
      </c>
      <c r="E70" s="279">
        <v>108.81666666666665</v>
      </c>
      <c r="F70" s="279">
        <v>106.83333333333333</v>
      </c>
      <c r="G70" s="279">
        <v>103.76666666666665</v>
      </c>
      <c r="H70" s="279">
        <v>113.86666666666665</v>
      </c>
      <c r="I70" s="279">
        <v>116.93333333333331</v>
      </c>
      <c r="J70" s="279">
        <v>118.91666666666664</v>
      </c>
      <c r="K70" s="277">
        <v>114.95</v>
      </c>
      <c r="L70" s="277">
        <v>109.9</v>
      </c>
      <c r="M70" s="277">
        <v>152.43626</v>
      </c>
    </row>
    <row r="71" spans="1:13">
      <c r="A71" s="268">
        <v>61</v>
      </c>
      <c r="B71" s="277" t="s">
        <v>313</v>
      </c>
      <c r="C71" s="278">
        <v>716.5</v>
      </c>
      <c r="D71" s="279">
        <v>714.01666666666677</v>
      </c>
      <c r="E71" s="279">
        <v>700.63333333333355</v>
      </c>
      <c r="F71" s="279">
        <v>684.76666666666677</v>
      </c>
      <c r="G71" s="279">
        <v>671.38333333333355</v>
      </c>
      <c r="H71" s="279">
        <v>729.88333333333355</v>
      </c>
      <c r="I71" s="279">
        <v>743.26666666666677</v>
      </c>
      <c r="J71" s="279">
        <v>759.13333333333355</v>
      </c>
      <c r="K71" s="277">
        <v>727.4</v>
      </c>
      <c r="L71" s="277">
        <v>698.15</v>
      </c>
      <c r="M71" s="277">
        <v>9.8150300000000001</v>
      </c>
    </row>
    <row r="72" spans="1:13">
      <c r="A72" s="268">
        <v>62</v>
      </c>
      <c r="B72" s="277" t="s">
        <v>66</v>
      </c>
      <c r="C72" s="278">
        <v>541.5</v>
      </c>
      <c r="D72" s="279">
        <v>541.69999999999993</v>
      </c>
      <c r="E72" s="279">
        <v>527.09999999999991</v>
      </c>
      <c r="F72" s="279">
        <v>512.69999999999993</v>
      </c>
      <c r="G72" s="279">
        <v>498.09999999999991</v>
      </c>
      <c r="H72" s="279">
        <v>556.09999999999991</v>
      </c>
      <c r="I72" s="279">
        <v>570.70000000000005</v>
      </c>
      <c r="J72" s="279">
        <v>585.09999999999991</v>
      </c>
      <c r="K72" s="277">
        <v>556.29999999999995</v>
      </c>
      <c r="L72" s="277">
        <v>527.29999999999995</v>
      </c>
      <c r="M72" s="277">
        <v>26.257570000000001</v>
      </c>
    </row>
    <row r="73" spans="1:13">
      <c r="A73" s="268">
        <v>63</v>
      </c>
      <c r="B73" s="277" t="s">
        <v>67</v>
      </c>
      <c r="C73" s="278">
        <v>497.15</v>
      </c>
      <c r="D73" s="279">
        <v>495.95</v>
      </c>
      <c r="E73" s="279">
        <v>488.34999999999997</v>
      </c>
      <c r="F73" s="279">
        <v>479.54999999999995</v>
      </c>
      <c r="G73" s="279">
        <v>471.94999999999993</v>
      </c>
      <c r="H73" s="279">
        <v>504.75</v>
      </c>
      <c r="I73" s="279">
        <v>512.35</v>
      </c>
      <c r="J73" s="279">
        <v>521.15000000000009</v>
      </c>
      <c r="K73" s="277">
        <v>503.55</v>
      </c>
      <c r="L73" s="277">
        <v>487.15</v>
      </c>
      <c r="M73" s="277">
        <v>40.368270000000003</v>
      </c>
    </row>
    <row r="74" spans="1:13">
      <c r="A74" s="268">
        <v>64</v>
      </c>
      <c r="B74" s="277" t="s">
        <v>1046</v>
      </c>
      <c r="C74" s="278">
        <v>9762.65</v>
      </c>
      <c r="D74" s="279">
        <v>9787.5500000000011</v>
      </c>
      <c r="E74" s="279">
        <v>9475.1000000000022</v>
      </c>
      <c r="F74" s="279">
        <v>9187.5500000000011</v>
      </c>
      <c r="G74" s="279">
        <v>8875.1000000000022</v>
      </c>
      <c r="H74" s="279">
        <v>10075.100000000002</v>
      </c>
      <c r="I74" s="279">
        <v>10387.550000000003</v>
      </c>
      <c r="J74" s="279">
        <v>10675.100000000002</v>
      </c>
      <c r="K74" s="277">
        <v>10100</v>
      </c>
      <c r="L74" s="277">
        <v>9500</v>
      </c>
      <c r="M74" s="277">
        <v>0.10154000000000001</v>
      </c>
    </row>
    <row r="75" spans="1:13">
      <c r="A75" s="268">
        <v>65</v>
      </c>
      <c r="B75" s="277" t="s">
        <v>69</v>
      </c>
      <c r="C75" s="278">
        <v>521.4</v>
      </c>
      <c r="D75" s="279">
        <v>524</v>
      </c>
      <c r="E75" s="279">
        <v>515.5</v>
      </c>
      <c r="F75" s="279">
        <v>509.6</v>
      </c>
      <c r="G75" s="279">
        <v>501.1</v>
      </c>
      <c r="H75" s="279">
        <v>529.9</v>
      </c>
      <c r="I75" s="279">
        <v>538.4</v>
      </c>
      <c r="J75" s="279">
        <v>544.29999999999995</v>
      </c>
      <c r="K75" s="277">
        <v>532.5</v>
      </c>
      <c r="L75" s="277">
        <v>518.1</v>
      </c>
      <c r="M75" s="277">
        <v>190.14347000000001</v>
      </c>
    </row>
    <row r="76" spans="1:13" s="16" customFormat="1">
      <c r="A76" s="268">
        <v>66</v>
      </c>
      <c r="B76" s="277" t="s">
        <v>70</v>
      </c>
      <c r="C76" s="278">
        <v>37</v>
      </c>
      <c r="D76" s="279">
        <v>37.200000000000003</v>
      </c>
      <c r="E76" s="279">
        <v>36.500000000000007</v>
      </c>
      <c r="F76" s="279">
        <v>36.000000000000007</v>
      </c>
      <c r="G76" s="279">
        <v>35.300000000000011</v>
      </c>
      <c r="H76" s="279">
        <v>37.700000000000003</v>
      </c>
      <c r="I76" s="279">
        <v>38.399999999999991</v>
      </c>
      <c r="J76" s="279">
        <v>38.9</v>
      </c>
      <c r="K76" s="277">
        <v>37.9</v>
      </c>
      <c r="L76" s="277">
        <v>36.700000000000003</v>
      </c>
      <c r="M76" s="277">
        <v>209.73045999999999</v>
      </c>
    </row>
    <row r="77" spans="1:13" s="16" customFormat="1">
      <c r="A77" s="268">
        <v>67</v>
      </c>
      <c r="B77" s="277" t="s">
        <v>71</v>
      </c>
      <c r="C77" s="278">
        <v>391.25</v>
      </c>
      <c r="D77" s="279">
        <v>393.41666666666669</v>
      </c>
      <c r="E77" s="279">
        <v>387.18333333333339</v>
      </c>
      <c r="F77" s="279">
        <v>383.11666666666673</v>
      </c>
      <c r="G77" s="279">
        <v>376.88333333333344</v>
      </c>
      <c r="H77" s="279">
        <v>397.48333333333335</v>
      </c>
      <c r="I77" s="279">
        <v>403.71666666666658</v>
      </c>
      <c r="J77" s="279">
        <v>407.7833333333333</v>
      </c>
      <c r="K77" s="277">
        <v>399.65</v>
      </c>
      <c r="L77" s="277">
        <v>389.35</v>
      </c>
      <c r="M77" s="277">
        <v>33.71658</v>
      </c>
    </row>
    <row r="78" spans="1:13" s="16" customFormat="1">
      <c r="A78" s="268">
        <v>68</v>
      </c>
      <c r="B78" s="277" t="s">
        <v>322</v>
      </c>
      <c r="C78" s="278">
        <v>589.5</v>
      </c>
      <c r="D78" s="279">
        <v>593.5</v>
      </c>
      <c r="E78" s="279">
        <v>582.1</v>
      </c>
      <c r="F78" s="279">
        <v>574.70000000000005</v>
      </c>
      <c r="G78" s="279">
        <v>563.30000000000007</v>
      </c>
      <c r="H78" s="279">
        <v>600.9</v>
      </c>
      <c r="I78" s="279">
        <v>612.30000000000007</v>
      </c>
      <c r="J78" s="279">
        <v>619.69999999999993</v>
      </c>
      <c r="K78" s="277">
        <v>604.9</v>
      </c>
      <c r="L78" s="277">
        <v>586.1</v>
      </c>
      <c r="M78" s="277">
        <v>1.5426899999999999</v>
      </c>
    </row>
    <row r="79" spans="1:13" s="16" customFormat="1">
      <c r="A79" s="268">
        <v>69</v>
      </c>
      <c r="B79" s="277" t="s">
        <v>324</v>
      </c>
      <c r="C79" s="278">
        <v>133.1</v>
      </c>
      <c r="D79" s="279">
        <v>133.83333333333334</v>
      </c>
      <c r="E79" s="279">
        <v>131.36666666666667</v>
      </c>
      <c r="F79" s="279">
        <v>129.63333333333333</v>
      </c>
      <c r="G79" s="279">
        <v>127.16666666666666</v>
      </c>
      <c r="H79" s="279">
        <v>135.56666666666669</v>
      </c>
      <c r="I79" s="279">
        <v>138.03333333333333</v>
      </c>
      <c r="J79" s="279">
        <v>139.76666666666671</v>
      </c>
      <c r="K79" s="277">
        <v>136.30000000000001</v>
      </c>
      <c r="L79" s="277">
        <v>132.1</v>
      </c>
      <c r="M79" s="277">
        <v>7.7133900000000004</v>
      </c>
    </row>
    <row r="80" spans="1:13" s="16" customFormat="1">
      <c r="A80" s="268">
        <v>70</v>
      </c>
      <c r="B80" s="277" t="s">
        <v>325</v>
      </c>
      <c r="C80" s="278">
        <v>1885.6</v>
      </c>
      <c r="D80" s="279">
        <v>1894.5333333333335</v>
      </c>
      <c r="E80" s="279">
        <v>1864.116666666667</v>
      </c>
      <c r="F80" s="279">
        <v>1842.6333333333334</v>
      </c>
      <c r="G80" s="279">
        <v>1812.2166666666669</v>
      </c>
      <c r="H80" s="279">
        <v>1916.0166666666671</v>
      </c>
      <c r="I80" s="279">
        <v>1946.4333333333336</v>
      </c>
      <c r="J80" s="279">
        <v>1967.9166666666672</v>
      </c>
      <c r="K80" s="277">
        <v>1924.95</v>
      </c>
      <c r="L80" s="277">
        <v>1873.05</v>
      </c>
      <c r="M80" s="277">
        <v>0.26827000000000001</v>
      </c>
    </row>
    <row r="81" spans="1:13" s="16" customFormat="1">
      <c r="A81" s="268">
        <v>71</v>
      </c>
      <c r="B81" s="277" t="s">
        <v>326</v>
      </c>
      <c r="C81" s="278">
        <v>550.29999999999995</v>
      </c>
      <c r="D81" s="279">
        <v>547.79999999999995</v>
      </c>
      <c r="E81" s="279">
        <v>542.54999999999995</v>
      </c>
      <c r="F81" s="279">
        <v>534.79999999999995</v>
      </c>
      <c r="G81" s="279">
        <v>529.54999999999995</v>
      </c>
      <c r="H81" s="279">
        <v>555.54999999999995</v>
      </c>
      <c r="I81" s="279">
        <v>560.79999999999995</v>
      </c>
      <c r="J81" s="279">
        <v>568.54999999999995</v>
      </c>
      <c r="K81" s="277">
        <v>553.04999999999995</v>
      </c>
      <c r="L81" s="277">
        <v>540.04999999999995</v>
      </c>
      <c r="M81" s="277">
        <v>1.0441800000000001</v>
      </c>
    </row>
    <row r="82" spans="1:13" s="16" customFormat="1">
      <c r="A82" s="268">
        <v>72</v>
      </c>
      <c r="B82" s="277" t="s">
        <v>327</v>
      </c>
      <c r="C82" s="278">
        <v>69.150000000000006</v>
      </c>
      <c r="D82" s="279">
        <v>68.583333333333329</v>
      </c>
      <c r="E82" s="279">
        <v>67.316666666666663</v>
      </c>
      <c r="F82" s="279">
        <v>65.483333333333334</v>
      </c>
      <c r="G82" s="279">
        <v>64.216666666666669</v>
      </c>
      <c r="H82" s="279">
        <v>70.416666666666657</v>
      </c>
      <c r="I82" s="279">
        <v>71.683333333333337</v>
      </c>
      <c r="J82" s="279">
        <v>73.516666666666652</v>
      </c>
      <c r="K82" s="277">
        <v>69.849999999999994</v>
      </c>
      <c r="L82" s="277">
        <v>66.75</v>
      </c>
      <c r="M82" s="277">
        <v>32.26538</v>
      </c>
    </row>
    <row r="83" spans="1:13" s="16" customFormat="1">
      <c r="A83" s="268">
        <v>73</v>
      </c>
      <c r="B83" s="277" t="s">
        <v>72</v>
      </c>
      <c r="C83" s="278">
        <v>13895.1</v>
      </c>
      <c r="D83" s="279">
        <v>13787.966666666667</v>
      </c>
      <c r="E83" s="279">
        <v>13582.133333333335</v>
      </c>
      <c r="F83" s="279">
        <v>13269.166666666668</v>
      </c>
      <c r="G83" s="279">
        <v>13063.333333333336</v>
      </c>
      <c r="H83" s="279">
        <v>14100.933333333334</v>
      </c>
      <c r="I83" s="279">
        <v>14306.766666666666</v>
      </c>
      <c r="J83" s="279">
        <v>14619.733333333334</v>
      </c>
      <c r="K83" s="277">
        <v>13993.8</v>
      </c>
      <c r="L83" s="277">
        <v>13475</v>
      </c>
      <c r="M83" s="277">
        <v>0.61158000000000001</v>
      </c>
    </row>
    <row r="84" spans="1:13" s="16" customFormat="1">
      <c r="A84" s="268">
        <v>74</v>
      </c>
      <c r="B84" s="277" t="s">
        <v>74</v>
      </c>
      <c r="C84" s="278">
        <v>407.9</v>
      </c>
      <c r="D84" s="279">
        <v>409.93333333333339</v>
      </c>
      <c r="E84" s="279">
        <v>401.06666666666678</v>
      </c>
      <c r="F84" s="279">
        <v>394.23333333333341</v>
      </c>
      <c r="G84" s="279">
        <v>385.36666666666679</v>
      </c>
      <c r="H84" s="279">
        <v>416.76666666666677</v>
      </c>
      <c r="I84" s="279">
        <v>425.63333333333333</v>
      </c>
      <c r="J84" s="279">
        <v>432.46666666666675</v>
      </c>
      <c r="K84" s="277">
        <v>418.8</v>
      </c>
      <c r="L84" s="277">
        <v>403.1</v>
      </c>
      <c r="M84" s="277">
        <v>114.24867</v>
      </c>
    </row>
    <row r="85" spans="1:13" s="16" customFormat="1">
      <c r="A85" s="268">
        <v>75</v>
      </c>
      <c r="B85" s="277" t="s">
        <v>328</v>
      </c>
      <c r="C85" s="278">
        <v>151.15</v>
      </c>
      <c r="D85" s="279">
        <v>150.76666666666668</v>
      </c>
      <c r="E85" s="279">
        <v>148.63333333333335</v>
      </c>
      <c r="F85" s="279">
        <v>146.11666666666667</v>
      </c>
      <c r="G85" s="279">
        <v>143.98333333333335</v>
      </c>
      <c r="H85" s="279">
        <v>153.28333333333336</v>
      </c>
      <c r="I85" s="279">
        <v>155.41666666666669</v>
      </c>
      <c r="J85" s="279">
        <v>157.93333333333337</v>
      </c>
      <c r="K85" s="277">
        <v>152.9</v>
      </c>
      <c r="L85" s="277">
        <v>148.25</v>
      </c>
      <c r="M85" s="277">
        <v>3.2411099999999999</v>
      </c>
    </row>
    <row r="86" spans="1:13" s="16" customFormat="1">
      <c r="A86" s="268">
        <v>76</v>
      </c>
      <c r="B86" s="277" t="s">
        <v>75</v>
      </c>
      <c r="C86" s="278">
        <v>3868.65</v>
      </c>
      <c r="D86" s="279">
        <v>3855.2166666666667</v>
      </c>
      <c r="E86" s="279">
        <v>3815.4333333333334</v>
      </c>
      <c r="F86" s="279">
        <v>3762.2166666666667</v>
      </c>
      <c r="G86" s="279">
        <v>3722.4333333333334</v>
      </c>
      <c r="H86" s="279">
        <v>3908.4333333333334</v>
      </c>
      <c r="I86" s="279">
        <v>3948.2166666666672</v>
      </c>
      <c r="J86" s="279">
        <v>4001.4333333333334</v>
      </c>
      <c r="K86" s="277">
        <v>3895</v>
      </c>
      <c r="L86" s="277">
        <v>3802</v>
      </c>
      <c r="M86" s="277">
        <v>9.87819</v>
      </c>
    </row>
    <row r="87" spans="1:13" s="16" customFormat="1">
      <c r="A87" s="268">
        <v>77</v>
      </c>
      <c r="B87" s="277" t="s">
        <v>314</v>
      </c>
      <c r="C87" s="278">
        <v>488.05</v>
      </c>
      <c r="D87" s="279">
        <v>487.84999999999997</v>
      </c>
      <c r="E87" s="279">
        <v>481.74999999999994</v>
      </c>
      <c r="F87" s="279">
        <v>475.45</v>
      </c>
      <c r="G87" s="279">
        <v>469.34999999999997</v>
      </c>
      <c r="H87" s="279">
        <v>494.14999999999992</v>
      </c>
      <c r="I87" s="279">
        <v>500.24999999999994</v>
      </c>
      <c r="J87" s="279">
        <v>506.5499999999999</v>
      </c>
      <c r="K87" s="277">
        <v>493.95</v>
      </c>
      <c r="L87" s="277">
        <v>481.55</v>
      </c>
      <c r="M87" s="277">
        <v>1.80958</v>
      </c>
    </row>
    <row r="88" spans="1:13" s="16" customFormat="1">
      <c r="A88" s="268">
        <v>78</v>
      </c>
      <c r="B88" s="277" t="s">
        <v>323</v>
      </c>
      <c r="C88" s="278">
        <v>150.15</v>
      </c>
      <c r="D88" s="279">
        <v>151.11666666666667</v>
      </c>
      <c r="E88" s="279">
        <v>147.78333333333336</v>
      </c>
      <c r="F88" s="279">
        <v>145.41666666666669</v>
      </c>
      <c r="G88" s="279">
        <v>142.08333333333337</v>
      </c>
      <c r="H88" s="279">
        <v>153.48333333333335</v>
      </c>
      <c r="I88" s="279">
        <v>156.81666666666666</v>
      </c>
      <c r="J88" s="279">
        <v>159.18333333333334</v>
      </c>
      <c r="K88" s="277">
        <v>154.44999999999999</v>
      </c>
      <c r="L88" s="277">
        <v>148.75</v>
      </c>
      <c r="M88" s="277">
        <v>17.979399999999998</v>
      </c>
    </row>
    <row r="89" spans="1:13" s="16" customFormat="1">
      <c r="A89" s="268">
        <v>79</v>
      </c>
      <c r="B89" s="277" t="s">
        <v>76</v>
      </c>
      <c r="C89" s="278">
        <v>397.5</v>
      </c>
      <c r="D89" s="279">
        <v>396.9666666666667</v>
      </c>
      <c r="E89" s="279">
        <v>391.38333333333338</v>
      </c>
      <c r="F89" s="279">
        <v>385.26666666666671</v>
      </c>
      <c r="G89" s="279">
        <v>379.68333333333339</v>
      </c>
      <c r="H89" s="279">
        <v>403.08333333333337</v>
      </c>
      <c r="I89" s="279">
        <v>408.66666666666663</v>
      </c>
      <c r="J89" s="279">
        <v>414.78333333333336</v>
      </c>
      <c r="K89" s="277">
        <v>402.55</v>
      </c>
      <c r="L89" s="277">
        <v>390.85</v>
      </c>
      <c r="M89" s="277">
        <v>43.065350000000002</v>
      </c>
    </row>
    <row r="90" spans="1:13" s="16" customFormat="1">
      <c r="A90" s="268">
        <v>80</v>
      </c>
      <c r="B90" s="277" t="s">
        <v>77</v>
      </c>
      <c r="C90" s="278">
        <v>100.05</v>
      </c>
      <c r="D90" s="279">
        <v>100.28333333333335</v>
      </c>
      <c r="E90" s="279">
        <v>98.666666666666686</v>
      </c>
      <c r="F90" s="279">
        <v>97.283333333333346</v>
      </c>
      <c r="G90" s="279">
        <v>95.666666666666686</v>
      </c>
      <c r="H90" s="279">
        <v>101.66666666666669</v>
      </c>
      <c r="I90" s="279">
        <v>103.28333333333333</v>
      </c>
      <c r="J90" s="279">
        <v>104.66666666666669</v>
      </c>
      <c r="K90" s="277">
        <v>101.9</v>
      </c>
      <c r="L90" s="277">
        <v>98.9</v>
      </c>
      <c r="M90" s="277">
        <v>102.10598</v>
      </c>
    </row>
    <row r="91" spans="1:13" s="16" customFormat="1">
      <c r="A91" s="268">
        <v>81</v>
      </c>
      <c r="B91" s="277" t="s">
        <v>332</v>
      </c>
      <c r="C91" s="278">
        <v>368.6</v>
      </c>
      <c r="D91" s="279">
        <v>371.05</v>
      </c>
      <c r="E91" s="279">
        <v>365.35</v>
      </c>
      <c r="F91" s="279">
        <v>362.1</v>
      </c>
      <c r="G91" s="279">
        <v>356.40000000000003</v>
      </c>
      <c r="H91" s="279">
        <v>374.3</v>
      </c>
      <c r="I91" s="279">
        <v>379.99999999999994</v>
      </c>
      <c r="J91" s="279">
        <v>383.25</v>
      </c>
      <c r="K91" s="277">
        <v>376.75</v>
      </c>
      <c r="L91" s="277">
        <v>367.8</v>
      </c>
      <c r="M91" s="277">
        <v>2.35127</v>
      </c>
    </row>
    <row r="92" spans="1:13" s="16" customFormat="1">
      <c r="A92" s="268">
        <v>82</v>
      </c>
      <c r="B92" s="277" t="s">
        <v>333</v>
      </c>
      <c r="C92" s="278">
        <v>538.70000000000005</v>
      </c>
      <c r="D92" s="279">
        <v>542.56666666666672</v>
      </c>
      <c r="E92" s="279">
        <v>530.13333333333344</v>
      </c>
      <c r="F92" s="279">
        <v>521.56666666666672</v>
      </c>
      <c r="G92" s="279">
        <v>509.13333333333344</v>
      </c>
      <c r="H92" s="279">
        <v>551.13333333333344</v>
      </c>
      <c r="I92" s="279">
        <v>563.56666666666661</v>
      </c>
      <c r="J92" s="279">
        <v>572.13333333333344</v>
      </c>
      <c r="K92" s="277">
        <v>555</v>
      </c>
      <c r="L92" s="277">
        <v>534</v>
      </c>
      <c r="M92" s="277">
        <v>3.5264799999999998</v>
      </c>
    </row>
    <row r="93" spans="1:13" s="16" customFormat="1">
      <c r="A93" s="268">
        <v>83</v>
      </c>
      <c r="B93" s="277" t="s">
        <v>335</v>
      </c>
      <c r="C93" s="278">
        <v>252.05</v>
      </c>
      <c r="D93" s="279">
        <v>252.86666666666667</v>
      </c>
      <c r="E93" s="279">
        <v>249.68333333333334</v>
      </c>
      <c r="F93" s="279">
        <v>247.31666666666666</v>
      </c>
      <c r="G93" s="279">
        <v>244.13333333333333</v>
      </c>
      <c r="H93" s="279">
        <v>255.23333333333335</v>
      </c>
      <c r="I93" s="279">
        <v>258.41666666666669</v>
      </c>
      <c r="J93" s="279">
        <v>260.78333333333336</v>
      </c>
      <c r="K93" s="277">
        <v>256.05</v>
      </c>
      <c r="L93" s="277">
        <v>250.5</v>
      </c>
      <c r="M93" s="277">
        <v>0.70548999999999995</v>
      </c>
    </row>
    <row r="94" spans="1:13" s="16" customFormat="1">
      <c r="A94" s="268">
        <v>84</v>
      </c>
      <c r="B94" s="277" t="s">
        <v>329</v>
      </c>
      <c r="C94" s="278">
        <v>399.95</v>
      </c>
      <c r="D94" s="279">
        <v>402.98333333333335</v>
      </c>
      <c r="E94" s="279">
        <v>396.2166666666667</v>
      </c>
      <c r="F94" s="279">
        <v>392.48333333333335</v>
      </c>
      <c r="G94" s="279">
        <v>385.7166666666667</v>
      </c>
      <c r="H94" s="279">
        <v>406.7166666666667</v>
      </c>
      <c r="I94" s="279">
        <v>413.48333333333335</v>
      </c>
      <c r="J94" s="279">
        <v>417.2166666666667</v>
      </c>
      <c r="K94" s="277">
        <v>409.75</v>
      </c>
      <c r="L94" s="277">
        <v>399.25</v>
      </c>
      <c r="M94" s="277">
        <v>0.68722000000000005</v>
      </c>
    </row>
    <row r="95" spans="1:13" s="16" customFormat="1">
      <c r="A95" s="268">
        <v>85</v>
      </c>
      <c r="B95" s="277" t="s">
        <v>78</v>
      </c>
      <c r="C95" s="278">
        <v>122.05</v>
      </c>
      <c r="D95" s="279">
        <v>121.85000000000001</v>
      </c>
      <c r="E95" s="279">
        <v>120.75000000000001</v>
      </c>
      <c r="F95" s="279">
        <v>119.45</v>
      </c>
      <c r="G95" s="279">
        <v>118.35000000000001</v>
      </c>
      <c r="H95" s="279">
        <v>123.15000000000002</v>
      </c>
      <c r="I95" s="279">
        <v>124.25000000000001</v>
      </c>
      <c r="J95" s="279">
        <v>125.55000000000003</v>
      </c>
      <c r="K95" s="277">
        <v>122.95</v>
      </c>
      <c r="L95" s="277">
        <v>120.55</v>
      </c>
      <c r="M95" s="277">
        <v>5.66906</v>
      </c>
    </row>
    <row r="96" spans="1:13" s="16" customFormat="1">
      <c r="A96" s="268">
        <v>86</v>
      </c>
      <c r="B96" s="277" t="s">
        <v>330</v>
      </c>
      <c r="C96" s="278">
        <v>253.9</v>
      </c>
      <c r="D96" s="279">
        <v>255.58333333333334</v>
      </c>
      <c r="E96" s="279">
        <v>250.4666666666667</v>
      </c>
      <c r="F96" s="279">
        <v>247.03333333333336</v>
      </c>
      <c r="G96" s="279">
        <v>241.91666666666671</v>
      </c>
      <c r="H96" s="279">
        <v>259.01666666666665</v>
      </c>
      <c r="I96" s="279">
        <v>264.13333333333333</v>
      </c>
      <c r="J96" s="279">
        <v>267.56666666666666</v>
      </c>
      <c r="K96" s="277">
        <v>260.7</v>
      </c>
      <c r="L96" s="277">
        <v>252.15</v>
      </c>
      <c r="M96" s="277">
        <v>3.68628</v>
      </c>
    </row>
    <row r="97" spans="1:13" s="16" customFormat="1">
      <c r="A97" s="268">
        <v>87</v>
      </c>
      <c r="B97" s="277" t="s">
        <v>338</v>
      </c>
      <c r="C97" s="278">
        <v>368.25</v>
      </c>
      <c r="D97" s="279">
        <v>367.38333333333338</v>
      </c>
      <c r="E97" s="279">
        <v>361.81666666666678</v>
      </c>
      <c r="F97" s="279">
        <v>355.38333333333338</v>
      </c>
      <c r="G97" s="279">
        <v>349.81666666666678</v>
      </c>
      <c r="H97" s="279">
        <v>373.81666666666678</v>
      </c>
      <c r="I97" s="279">
        <v>379.38333333333338</v>
      </c>
      <c r="J97" s="279">
        <v>385.81666666666678</v>
      </c>
      <c r="K97" s="277">
        <v>372.95</v>
      </c>
      <c r="L97" s="277">
        <v>360.95</v>
      </c>
      <c r="M97" s="277">
        <v>12.8598</v>
      </c>
    </row>
    <row r="98" spans="1:13" s="16" customFormat="1">
      <c r="A98" s="268">
        <v>88</v>
      </c>
      <c r="B98" s="277" t="s">
        <v>336</v>
      </c>
      <c r="C98" s="278">
        <v>867.7</v>
      </c>
      <c r="D98" s="279">
        <v>871.2166666666667</v>
      </c>
      <c r="E98" s="279">
        <v>857.48333333333335</v>
      </c>
      <c r="F98" s="279">
        <v>847.26666666666665</v>
      </c>
      <c r="G98" s="279">
        <v>833.5333333333333</v>
      </c>
      <c r="H98" s="279">
        <v>881.43333333333339</v>
      </c>
      <c r="I98" s="279">
        <v>895.16666666666674</v>
      </c>
      <c r="J98" s="279">
        <v>905.38333333333344</v>
      </c>
      <c r="K98" s="277">
        <v>884.95</v>
      </c>
      <c r="L98" s="277">
        <v>861</v>
      </c>
      <c r="M98" s="277">
        <v>0.56159999999999999</v>
      </c>
    </row>
    <row r="99" spans="1:13" s="16" customFormat="1">
      <c r="A99" s="268">
        <v>89</v>
      </c>
      <c r="B99" s="277" t="s">
        <v>337</v>
      </c>
      <c r="C99" s="278">
        <v>17.600000000000001</v>
      </c>
      <c r="D99" s="279">
        <v>17.650000000000002</v>
      </c>
      <c r="E99" s="279">
        <v>17.450000000000003</v>
      </c>
      <c r="F99" s="279">
        <v>17.3</v>
      </c>
      <c r="G99" s="279">
        <v>17.100000000000001</v>
      </c>
      <c r="H99" s="279">
        <v>17.800000000000004</v>
      </c>
      <c r="I99" s="279">
        <v>18</v>
      </c>
      <c r="J99" s="279">
        <v>18.150000000000006</v>
      </c>
      <c r="K99" s="277">
        <v>17.850000000000001</v>
      </c>
      <c r="L99" s="277">
        <v>17.5</v>
      </c>
      <c r="M99" s="277">
        <v>6.0084200000000001</v>
      </c>
    </row>
    <row r="100" spans="1:13" s="16" customFormat="1">
      <c r="A100" s="268">
        <v>90</v>
      </c>
      <c r="B100" s="277" t="s">
        <v>339</v>
      </c>
      <c r="C100" s="278">
        <v>133.6</v>
      </c>
      <c r="D100" s="279">
        <v>133.91666666666666</v>
      </c>
      <c r="E100" s="279">
        <v>131.5333333333333</v>
      </c>
      <c r="F100" s="279">
        <v>129.46666666666664</v>
      </c>
      <c r="G100" s="279">
        <v>127.08333333333329</v>
      </c>
      <c r="H100" s="279">
        <v>135.98333333333332</v>
      </c>
      <c r="I100" s="279">
        <v>138.3666666666667</v>
      </c>
      <c r="J100" s="279">
        <v>140.43333333333334</v>
      </c>
      <c r="K100" s="277">
        <v>136.30000000000001</v>
      </c>
      <c r="L100" s="277">
        <v>131.85</v>
      </c>
      <c r="M100" s="277">
        <v>3.0978699999999999</v>
      </c>
    </row>
    <row r="101" spans="1:13">
      <c r="A101" s="268">
        <v>91</v>
      </c>
      <c r="B101" s="277" t="s">
        <v>80</v>
      </c>
      <c r="C101" s="278">
        <v>312.64999999999998</v>
      </c>
      <c r="D101" s="279">
        <v>313.06666666666666</v>
      </c>
      <c r="E101" s="279">
        <v>306.63333333333333</v>
      </c>
      <c r="F101" s="279">
        <v>300.61666666666667</v>
      </c>
      <c r="G101" s="279">
        <v>294.18333333333334</v>
      </c>
      <c r="H101" s="279">
        <v>319.08333333333331</v>
      </c>
      <c r="I101" s="279">
        <v>325.51666666666659</v>
      </c>
      <c r="J101" s="279">
        <v>331.5333333333333</v>
      </c>
      <c r="K101" s="277">
        <v>319.5</v>
      </c>
      <c r="L101" s="277">
        <v>307.05</v>
      </c>
      <c r="M101" s="277">
        <v>17.734459999999999</v>
      </c>
    </row>
    <row r="102" spans="1:13">
      <c r="A102" s="268">
        <v>92</v>
      </c>
      <c r="B102" s="277" t="s">
        <v>340</v>
      </c>
      <c r="C102" s="278">
        <v>2369.5500000000002</v>
      </c>
      <c r="D102" s="279">
        <v>2384.8666666666668</v>
      </c>
      <c r="E102" s="279">
        <v>2349.7333333333336</v>
      </c>
      <c r="F102" s="279">
        <v>2329.916666666667</v>
      </c>
      <c r="G102" s="279">
        <v>2294.7833333333338</v>
      </c>
      <c r="H102" s="279">
        <v>2404.6833333333334</v>
      </c>
      <c r="I102" s="279">
        <v>2439.8166666666666</v>
      </c>
      <c r="J102" s="279">
        <v>2459.6333333333332</v>
      </c>
      <c r="K102" s="277">
        <v>2420</v>
      </c>
      <c r="L102" s="277">
        <v>2365.0500000000002</v>
      </c>
      <c r="M102" s="277">
        <v>1.04E-2</v>
      </c>
    </row>
    <row r="103" spans="1:13">
      <c r="A103" s="268">
        <v>93</v>
      </c>
      <c r="B103" s="277" t="s">
        <v>81</v>
      </c>
      <c r="C103" s="278">
        <v>595.35</v>
      </c>
      <c r="D103" s="279">
        <v>595.2166666666667</v>
      </c>
      <c r="E103" s="279">
        <v>588.08333333333337</v>
      </c>
      <c r="F103" s="279">
        <v>580.81666666666672</v>
      </c>
      <c r="G103" s="279">
        <v>573.68333333333339</v>
      </c>
      <c r="H103" s="279">
        <v>602.48333333333335</v>
      </c>
      <c r="I103" s="279">
        <v>609.61666666666656</v>
      </c>
      <c r="J103" s="279">
        <v>616.88333333333333</v>
      </c>
      <c r="K103" s="277">
        <v>602.35</v>
      </c>
      <c r="L103" s="277">
        <v>587.95000000000005</v>
      </c>
      <c r="M103" s="277">
        <v>1.18651</v>
      </c>
    </row>
    <row r="104" spans="1:13">
      <c r="A104" s="268">
        <v>94</v>
      </c>
      <c r="B104" s="277" t="s">
        <v>334</v>
      </c>
      <c r="C104" s="278">
        <v>206.75</v>
      </c>
      <c r="D104" s="279">
        <v>207.1</v>
      </c>
      <c r="E104" s="279">
        <v>197.29999999999998</v>
      </c>
      <c r="F104" s="279">
        <v>187.85</v>
      </c>
      <c r="G104" s="279">
        <v>178.04999999999998</v>
      </c>
      <c r="H104" s="279">
        <v>216.54999999999998</v>
      </c>
      <c r="I104" s="279">
        <v>226.35</v>
      </c>
      <c r="J104" s="279">
        <v>235.79999999999998</v>
      </c>
      <c r="K104" s="277">
        <v>216.9</v>
      </c>
      <c r="L104" s="277">
        <v>197.65</v>
      </c>
      <c r="M104" s="277">
        <v>2.3550300000000002</v>
      </c>
    </row>
    <row r="105" spans="1:13">
      <c r="A105" s="268">
        <v>95</v>
      </c>
      <c r="B105" s="277" t="s">
        <v>342</v>
      </c>
      <c r="C105" s="278">
        <v>152.75</v>
      </c>
      <c r="D105" s="279">
        <v>152.78333333333333</v>
      </c>
      <c r="E105" s="279">
        <v>151.56666666666666</v>
      </c>
      <c r="F105" s="279">
        <v>150.38333333333333</v>
      </c>
      <c r="G105" s="279">
        <v>149.16666666666666</v>
      </c>
      <c r="H105" s="279">
        <v>153.96666666666667</v>
      </c>
      <c r="I105" s="279">
        <v>155.18333333333331</v>
      </c>
      <c r="J105" s="279">
        <v>156.36666666666667</v>
      </c>
      <c r="K105" s="277">
        <v>154</v>
      </c>
      <c r="L105" s="277">
        <v>151.6</v>
      </c>
      <c r="M105" s="277">
        <v>3.9855200000000002</v>
      </c>
    </row>
    <row r="106" spans="1:13">
      <c r="A106" s="268">
        <v>96</v>
      </c>
      <c r="B106" s="277" t="s">
        <v>343</v>
      </c>
      <c r="C106" s="278">
        <v>79.8</v>
      </c>
      <c r="D106" s="279">
        <v>79.899999999999991</v>
      </c>
      <c r="E106" s="279">
        <v>79.199999999999989</v>
      </c>
      <c r="F106" s="279">
        <v>78.599999999999994</v>
      </c>
      <c r="G106" s="279">
        <v>77.899999999999991</v>
      </c>
      <c r="H106" s="279">
        <v>80.499999999999986</v>
      </c>
      <c r="I106" s="279">
        <v>81.2</v>
      </c>
      <c r="J106" s="279">
        <v>81.799999999999983</v>
      </c>
      <c r="K106" s="277">
        <v>80.599999999999994</v>
      </c>
      <c r="L106" s="277">
        <v>79.3</v>
      </c>
      <c r="M106" s="277">
        <v>4.2349699999999997</v>
      </c>
    </row>
    <row r="107" spans="1:13">
      <c r="A107" s="268">
        <v>97</v>
      </c>
      <c r="B107" s="277" t="s">
        <v>82</v>
      </c>
      <c r="C107" s="278">
        <v>212.3</v>
      </c>
      <c r="D107" s="279">
        <v>215.01666666666668</v>
      </c>
      <c r="E107" s="279">
        <v>207.63333333333335</v>
      </c>
      <c r="F107" s="279">
        <v>202.96666666666667</v>
      </c>
      <c r="G107" s="279">
        <v>195.58333333333334</v>
      </c>
      <c r="H107" s="279">
        <v>219.68333333333337</v>
      </c>
      <c r="I107" s="279">
        <v>227.06666666666669</v>
      </c>
      <c r="J107" s="279">
        <v>231.73333333333338</v>
      </c>
      <c r="K107" s="277">
        <v>222.4</v>
      </c>
      <c r="L107" s="277">
        <v>210.35</v>
      </c>
      <c r="M107" s="277">
        <v>61.125889999999998</v>
      </c>
    </row>
    <row r="108" spans="1:13">
      <c r="A108" s="268">
        <v>98</v>
      </c>
      <c r="B108" s="285" t="s">
        <v>344</v>
      </c>
      <c r="C108" s="278">
        <v>376.85</v>
      </c>
      <c r="D108" s="279">
        <v>380.98333333333335</v>
      </c>
      <c r="E108" s="279">
        <v>369.9666666666667</v>
      </c>
      <c r="F108" s="279">
        <v>363.08333333333337</v>
      </c>
      <c r="G108" s="279">
        <v>352.06666666666672</v>
      </c>
      <c r="H108" s="279">
        <v>387.86666666666667</v>
      </c>
      <c r="I108" s="279">
        <v>398.88333333333333</v>
      </c>
      <c r="J108" s="279">
        <v>405.76666666666665</v>
      </c>
      <c r="K108" s="277">
        <v>392</v>
      </c>
      <c r="L108" s="277">
        <v>374.1</v>
      </c>
      <c r="M108" s="277">
        <v>0.50387000000000004</v>
      </c>
    </row>
    <row r="109" spans="1:13">
      <c r="A109" s="268">
        <v>99</v>
      </c>
      <c r="B109" s="277" t="s">
        <v>83</v>
      </c>
      <c r="C109" s="278">
        <v>771.65</v>
      </c>
      <c r="D109" s="279">
        <v>772.7166666666667</v>
      </c>
      <c r="E109" s="279">
        <v>764.43333333333339</v>
      </c>
      <c r="F109" s="279">
        <v>757.2166666666667</v>
      </c>
      <c r="G109" s="279">
        <v>748.93333333333339</v>
      </c>
      <c r="H109" s="279">
        <v>779.93333333333339</v>
      </c>
      <c r="I109" s="279">
        <v>788.2166666666667</v>
      </c>
      <c r="J109" s="279">
        <v>795.43333333333339</v>
      </c>
      <c r="K109" s="277">
        <v>781</v>
      </c>
      <c r="L109" s="277">
        <v>765.5</v>
      </c>
      <c r="M109" s="277">
        <v>61.458190000000002</v>
      </c>
    </row>
    <row r="110" spans="1:13">
      <c r="A110" s="268">
        <v>100</v>
      </c>
      <c r="B110" s="277" t="s">
        <v>84</v>
      </c>
      <c r="C110" s="278">
        <v>136</v>
      </c>
      <c r="D110" s="279">
        <v>135.11666666666667</v>
      </c>
      <c r="E110" s="279">
        <v>133.23333333333335</v>
      </c>
      <c r="F110" s="279">
        <v>130.46666666666667</v>
      </c>
      <c r="G110" s="279">
        <v>128.58333333333334</v>
      </c>
      <c r="H110" s="279">
        <v>137.88333333333335</v>
      </c>
      <c r="I110" s="279">
        <v>139.76666666666668</v>
      </c>
      <c r="J110" s="279">
        <v>142.53333333333336</v>
      </c>
      <c r="K110" s="277">
        <v>137</v>
      </c>
      <c r="L110" s="277">
        <v>132.35</v>
      </c>
      <c r="M110" s="277">
        <v>232.63428999999999</v>
      </c>
    </row>
    <row r="111" spans="1:13">
      <c r="A111" s="268">
        <v>101</v>
      </c>
      <c r="B111" s="277" t="s">
        <v>345</v>
      </c>
      <c r="C111" s="278">
        <v>337.75</v>
      </c>
      <c r="D111" s="279">
        <v>338.71666666666664</v>
      </c>
      <c r="E111" s="279">
        <v>334.5333333333333</v>
      </c>
      <c r="F111" s="279">
        <v>331.31666666666666</v>
      </c>
      <c r="G111" s="279">
        <v>327.13333333333333</v>
      </c>
      <c r="H111" s="279">
        <v>341.93333333333328</v>
      </c>
      <c r="I111" s="279">
        <v>346.11666666666656</v>
      </c>
      <c r="J111" s="279">
        <v>349.33333333333326</v>
      </c>
      <c r="K111" s="277">
        <v>342.9</v>
      </c>
      <c r="L111" s="277">
        <v>335.5</v>
      </c>
      <c r="M111" s="277">
        <v>1.2386200000000001</v>
      </c>
    </row>
    <row r="112" spans="1:13">
      <c r="A112" s="268">
        <v>102</v>
      </c>
      <c r="B112" s="277" t="s">
        <v>85</v>
      </c>
      <c r="C112" s="278">
        <v>1421.25</v>
      </c>
      <c r="D112" s="279">
        <v>1416.7666666666667</v>
      </c>
      <c r="E112" s="279">
        <v>1406.7333333333333</v>
      </c>
      <c r="F112" s="279">
        <v>1392.2166666666667</v>
      </c>
      <c r="G112" s="279">
        <v>1382.1833333333334</v>
      </c>
      <c r="H112" s="279">
        <v>1431.2833333333333</v>
      </c>
      <c r="I112" s="279">
        <v>1441.3166666666666</v>
      </c>
      <c r="J112" s="279">
        <v>1455.8333333333333</v>
      </c>
      <c r="K112" s="277">
        <v>1426.8</v>
      </c>
      <c r="L112" s="277">
        <v>1402.25</v>
      </c>
      <c r="M112" s="277">
        <v>5.1265900000000002</v>
      </c>
    </row>
    <row r="113" spans="1:13">
      <c r="A113" s="268">
        <v>103</v>
      </c>
      <c r="B113" s="277" t="s">
        <v>86</v>
      </c>
      <c r="C113" s="278">
        <v>385.75</v>
      </c>
      <c r="D113" s="279">
        <v>383.61666666666662</v>
      </c>
      <c r="E113" s="279">
        <v>378.63333333333321</v>
      </c>
      <c r="F113" s="279">
        <v>371.51666666666659</v>
      </c>
      <c r="G113" s="279">
        <v>366.53333333333319</v>
      </c>
      <c r="H113" s="279">
        <v>390.73333333333323</v>
      </c>
      <c r="I113" s="279">
        <v>395.7166666666667</v>
      </c>
      <c r="J113" s="279">
        <v>402.83333333333326</v>
      </c>
      <c r="K113" s="277">
        <v>388.6</v>
      </c>
      <c r="L113" s="277">
        <v>376.5</v>
      </c>
      <c r="M113" s="277">
        <v>53.914290000000001</v>
      </c>
    </row>
    <row r="114" spans="1:13">
      <c r="A114" s="268">
        <v>104</v>
      </c>
      <c r="B114" s="277" t="s">
        <v>236</v>
      </c>
      <c r="C114" s="278">
        <v>728.25</v>
      </c>
      <c r="D114" s="279">
        <v>737.93333333333339</v>
      </c>
      <c r="E114" s="279">
        <v>715.86666666666679</v>
      </c>
      <c r="F114" s="279">
        <v>703.48333333333335</v>
      </c>
      <c r="G114" s="279">
        <v>681.41666666666674</v>
      </c>
      <c r="H114" s="279">
        <v>750.31666666666683</v>
      </c>
      <c r="I114" s="279">
        <v>772.38333333333344</v>
      </c>
      <c r="J114" s="279">
        <v>784.76666666666688</v>
      </c>
      <c r="K114" s="277">
        <v>760</v>
      </c>
      <c r="L114" s="277">
        <v>725.55</v>
      </c>
      <c r="M114" s="277">
        <v>4.6474399999999996</v>
      </c>
    </row>
    <row r="115" spans="1:13">
      <c r="A115" s="268">
        <v>105</v>
      </c>
      <c r="B115" s="277" t="s">
        <v>346</v>
      </c>
      <c r="C115" s="278">
        <v>588.29999999999995</v>
      </c>
      <c r="D115" s="279">
        <v>589.26666666666665</v>
      </c>
      <c r="E115" s="279">
        <v>574.5333333333333</v>
      </c>
      <c r="F115" s="279">
        <v>560.76666666666665</v>
      </c>
      <c r="G115" s="279">
        <v>546.0333333333333</v>
      </c>
      <c r="H115" s="279">
        <v>603.0333333333333</v>
      </c>
      <c r="I115" s="279">
        <v>617.76666666666665</v>
      </c>
      <c r="J115" s="279">
        <v>631.5333333333333</v>
      </c>
      <c r="K115" s="277">
        <v>604</v>
      </c>
      <c r="L115" s="277">
        <v>575.5</v>
      </c>
      <c r="M115" s="277">
        <v>0.64232</v>
      </c>
    </row>
    <row r="116" spans="1:13">
      <c r="A116" s="268">
        <v>106</v>
      </c>
      <c r="B116" s="277" t="s">
        <v>331</v>
      </c>
      <c r="C116" s="278">
        <v>1718.55</v>
      </c>
      <c r="D116" s="279">
        <v>1722.8666666666668</v>
      </c>
      <c r="E116" s="279">
        <v>1705.7333333333336</v>
      </c>
      <c r="F116" s="279">
        <v>1692.9166666666667</v>
      </c>
      <c r="G116" s="279">
        <v>1675.7833333333335</v>
      </c>
      <c r="H116" s="279">
        <v>1735.6833333333336</v>
      </c>
      <c r="I116" s="279">
        <v>1752.8166666666668</v>
      </c>
      <c r="J116" s="279">
        <v>1765.6333333333337</v>
      </c>
      <c r="K116" s="277">
        <v>1740</v>
      </c>
      <c r="L116" s="277">
        <v>1710.05</v>
      </c>
      <c r="M116" s="277">
        <v>6.1210000000000001E-2</v>
      </c>
    </row>
    <row r="117" spans="1:13">
      <c r="A117" s="268">
        <v>107</v>
      </c>
      <c r="B117" s="277" t="s">
        <v>237</v>
      </c>
      <c r="C117" s="278">
        <v>252.45</v>
      </c>
      <c r="D117" s="279">
        <v>252.58333333333334</v>
      </c>
      <c r="E117" s="279">
        <v>249.2166666666667</v>
      </c>
      <c r="F117" s="279">
        <v>245.98333333333335</v>
      </c>
      <c r="G117" s="279">
        <v>242.6166666666667</v>
      </c>
      <c r="H117" s="279">
        <v>255.81666666666669</v>
      </c>
      <c r="I117" s="279">
        <v>259.18333333333328</v>
      </c>
      <c r="J117" s="279">
        <v>262.41666666666669</v>
      </c>
      <c r="K117" s="277">
        <v>255.95</v>
      </c>
      <c r="L117" s="277">
        <v>249.35</v>
      </c>
      <c r="M117" s="277">
        <v>6.6890799999999997</v>
      </c>
    </row>
    <row r="118" spans="1:13">
      <c r="A118" s="268">
        <v>108</v>
      </c>
      <c r="B118" s="277" t="s">
        <v>2996</v>
      </c>
      <c r="C118" s="278">
        <v>193.5</v>
      </c>
      <c r="D118" s="279">
        <v>193.33333333333334</v>
      </c>
      <c r="E118" s="279">
        <v>192.16666666666669</v>
      </c>
      <c r="F118" s="279">
        <v>190.83333333333334</v>
      </c>
      <c r="G118" s="279">
        <v>189.66666666666669</v>
      </c>
      <c r="H118" s="279">
        <v>194.66666666666669</v>
      </c>
      <c r="I118" s="279">
        <v>195.83333333333337</v>
      </c>
      <c r="J118" s="279">
        <v>197.16666666666669</v>
      </c>
      <c r="K118" s="277">
        <v>194.5</v>
      </c>
      <c r="L118" s="277">
        <v>192</v>
      </c>
      <c r="M118" s="277">
        <v>0.50151999999999997</v>
      </c>
    </row>
    <row r="119" spans="1:13">
      <c r="A119" s="268">
        <v>109</v>
      </c>
      <c r="B119" s="277" t="s">
        <v>235</v>
      </c>
      <c r="C119" s="278">
        <v>123.9</v>
      </c>
      <c r="D119" s="279">
        <v>123.3</v>
      </c>
      <c r="E119" s="279">
        <v>121.69999999999999</v>
      </c>
      <c r="F119" s="279">
        <v>119.49999999999999</v>
      </c>
      <c r="G119" s="279">
        <v>117.89999999999998</v>
      </c>
      <c r="H119" s="279">
        <v>125.5</v>
      </c>
      <c r="I119" s="279">
        <v>127.1</v>
      </c>
      <c r="J119" s="279">
        <v>129.30000000000001</v>
      </c>
      <c r="K119" s="277">
        <v>124.9</v>
      </c>
      <c r="L119" s="277">
        <v>121.1</v>
      </c>
      <c r="M119" s="277">
        <v>39.56109</v>
      </c>
    </row>
    <row r="120" spans="1:13">
      <c r="A120" s="268">
        <v>110</v>
      </c>
      <c r="B120" s="277" t="s">
        <v>87</v>
      </c>
      <c r="C120" s="278">
        <v>456.35</v>
      </c>
      <c r="D120" s="279">
        <v>450.2</v>
      </c>
      <c r="E120" s="279">
        <v>442.15</v>
      </c>
      <c r="F120" s="279">
        <v>427.95</v>
      </c>
      <c r="G120" s="279">
        <v>419.9</v>
      </c>
      <c r="H120" s="279">
        <v>464.4</v>
      </c>
      <c r="I120" s="279">
        <v>472.45000000000005</v>
      </c>
      <c r="J120" s="279">
        <v>486.65</v>
      </c>
      <c r="K120" s="277">
        <v>458.25</v>
      </c>
      <c r="L120" s="277">
        <v>436</v>
      </c>
      <c r="M120" s="277">
        <v>25.999320000000001</v>
      </c>
    </row>
    <row r="121" spans="1:13">
      <c r="A121" s="268">
        <v>111</v>
      </c>
      <c r="B121" s="277" t="s">
        <v>347</v>
      </c>
      <c r="C121" s="278">
        <v>406.35</v>
      </c>
      <c r="D121" s="279">
        <v>403.41666666666669</v>
      </c>
      <c r="E121" s="279">
        <v>375.88333333333338</v>
      </c>
      <c r="F121" s="279">
        <v>345.41666666666669</v>
      </c>
      <c r="G121" s="279">
        <v>317.88333333333338</v>
      </c>
      <c r="H121" s="279">
        <v>433.88333333333338</v>
      </c>
      <c r="I121" s="279">
        <v>461.41666666666669</v>
      </c>
      <c r="J121" s="279">
        <v>491.88333333333338</v>
      </c>
      <c r="K121" s="277">
        <v>430.95</v>
      </c>
      <c r="L121" s="277">
        <v>372.95</v>
      </c>
      <c r="M121" s="277">
        <v>26.849170000000001</v>
      </c>
    </row>
    <row r="122" spans="1:13">
      <c r="A122" s="268">
        <v>112</v>
      </c>
      <c r="B122" s="277" t="s">
        <v>88</v>
      </c>
      <c r="C122" s="278">
        <v>495.55</v>
      </c>
      <c r="D122" s="279">
        <v>496.7</v>
      </c>
      <c r="E122" s="279">
        <v>489.84999999999997</v>
      </c>
      <c r="F122" s="279">
        <v>484.15</v>
      </c>
      <c r="G122" s="279">
        <v>477.29999999999995</v>
      </c>
      <c r="H122" s="279">
        <v>502.4</v>
      </c>
      <c r="I122" s="279">
        <v>509.25</v>
      </c>
      <c r="J122" s="279">
        <v>514.95000000000005</v>
      </c>
      <c r="K122" s="277">
        <v>503.55</v>
      </c>
      <c r="L122" s="277">
        <v>491</v>
      </c>
      <c r="M122" s="277">
        <v>28.800809999999998</v>
      </c>
    </row>
    <row r="123" spans="1:13">
      <c r="A123" s="268">
        <v>113</v>
      </c>
      <c r="B123" s="277" t="s">
        <v>238</v>
      </c>
      <c r="C123" s="278">
        <v>763.85</v>
      </c>
      <c r="D123" s="279">
        <v>772.01666666666677</v>
      </c>
      <c r="E123" s="279">
        <v>749.03333333333353</v>
      </c>
      <c r="F123" s="279">
        <v>734.21666666666681</v>
      </c>
      <c r="G123" s="279">
        <v>711.23333333333358</v>
      </c>
      <c r="H123" s="279">
        <v>786.83333333333348</v>
      </c>
      <c r="I123" s="279">
        <v>809.81666666666683</v>
      </c>
      <c r="J123" s="279">
        <v>824.63333333333344</v>
      </c>
      <c r="K123" s="277">
        <v>795</v>
      </c>
      <c r="L123" s="277">
        <v>757.2</v>
      </c>
      <c r="M123" s="277">
        <v>0.71897</v>
      </c>
    </row>
    <row r="124" spans="1:13">
      <c r="A124" s="268">
        <v>114</v>
      </c>
      <c r="B124" s="277" t="s">
        <v>348</v>
      </c>
      <c r="C124" s="278">
        <v>79.2</v>
      </c>
      <c r="D124" s="279">
        <v>79.2</v>
      </c>
      <c r="E124" s="279">
        <v>78</v>
      </c>
      <c r="F124" s="279">
        <v>76.8</v>
      </c>
      <c r="G124" s="279">
        <v>75.599999999999994</v>
      </c>
      <c r="H124" s="279">
        <v>80.400000000000006</v>
      </c>
      <c r="I124" s="279">
        <v>81.600000000000023</v>
      </c>
      <c r="J124" s="279">
        <v>82.800000000000011</v>
      </c>
      <c r="K124" s="277">
        <v>80.400000000000006</v>
      </c>
      <c r="L124" s="277">
        <v>78</v>
      </c>
      <c r="M124" s="277">
        <v>1.2380100000000001</v>
      </c>
    </row>
    <row r="125" spans="1:13">
      <c r="A125" s="268">
        <v>115</v>
      </c>
      <c r="B125" s="277" t="s">
        <v>355</v>
      </c>
      <c r="C125" s="278">
        <v>367.1</v>
      </c>
      <c r="D125" s="279">
        <v>363.98333333333335</v>
      </c>
      <c r="E125" s="279">
        <v>352.16666666666669</v>
      </c>
      <c r="F125" s="279">
        <v>337.23333333333335</v>
      </c>
      <c r="G125" s="279">
        <v>325.41666666666669</v>
      </c>
      <c r="H125" s="279">
        <v>378.91666666666669</v>
      </c>
      <c r="I125" s="279">
        <v>390.73333333333329</v>
      </c>
      <c r="J125" s="279">
        <v>405.66666666666669</v>
      </c>
      <c r="K125" s="277">
        <v>375.8</v>
      </c>
      <c r="L125" s="277">
        <v>349.05</v>
      </c>
      <c r="M125" s="277">
        <v>12.66639</v>
      </c>
    </row>
    <row r="126" spans="1:13">
      <c r="A126" s="268">
        <v>116</v>
      </c>
      <c r="B126" s="277" t="s">
        <v>356</v>
      </c>
      <c r="C126" s="278">
        <v>185</v>
      </c>
      <c r="D126" s="279">
        <v>185.76666666666665</v>
      </c>
      <c r="E126" s="279">
        <v>180.2833333333333</v>
      </c>
      <c r="F126" s="279">
        <v>175.56666666666666</v>
      </c>
      <c r="G126" s="279">
        <v>170.08333333333331</v>
      </c>
      <c r="H126" s="279">
        <v>190.48333333333329</v>
      </c>
      <c r="I126" s="279">
        <v>195.96666666666664</v>
      </c>
      <c r="J126" s="279">
        <v>200.68333333333328</v>
      </c>
      <c r="K126" s="277">
        <v>191.25</v>
      </c>
      <c r="L126" s="277">
        <v>181.05</v>
      </c>
      <c r="M126" s="277">
        <v>3.3232200000000001</v>
      </c>
    </row>
    <row r="127" spans="1:13">
      <c r="A127" s="268">
        <v>117</v>
      </c>
      <c r="B127" s="277" t="s">
        <v>349</v>
      </c>
      <c r="C127" s="278">
        <v>79.599999999999994</v>
      </c>
      <c r="D127" s="279">
        <v>80.316666666666663</v>
      </c>
      <c r="E127" s="279">
        <v>78.73333333333332</v>
      </c>
      <c r="F127" s="279">
        <v>77.86666666666666</v>
      </c>
      <c r="G127" s="279">
        <v>76.283333333333317</v>
      </c>
      <c r="H127" s="279">
        <v>81.183333333333323</v>
      </c>
      <c r="I127" s="279">
        <v>82.766666666666666</v>
      </c>
      <c r="J127" s="279">
        <v>83.633333333333326</v>
      </c>
      <c r="K127" s="277">
        <v>81.900000000000006</v>
      </c>
      <c r="L127" s="277">
        <v>79.45</v>
      </c>
      <c r="M127" s="277">
        <v>9.4643300000000004</v>
      </c>
    </row>
    <row r="128" spans="1:13">
      <c r="A128" s="268">
        <v>118</v>
      </c>
      <c r="B128" s="277" t="s">
        <v>350</v>
      </c>
      <c r="C128" s="278">
        <v>355.1</v>
      </c>
      <c r="D128" s="279">
        <v>356.7</v>
      </c>
      <c r="E128" s="279">
        <v>348.4</v>
      </c>
      <c r="F128" s="279">
        <v>341.7</v>
      </c>
      <c r="G128" s="279">
        <v>333.4</v>
      </c>
      <c r="H128" s="279">
        <v>363.4</v>
      </c>
      <c r="I128" s="279">
        <v>371.70000000000005</v>
      </c>
      <c r="J128" s="279">
        <v>378.4</v>
      </c>
      <c r="K128" s="277">
        <v>365</v>
      </c>
      <c r="L128" s="277">
        <v>350</v>
      </c>
      <c r="M128" s="277">
        <v>0.36330000000000001</v>
      </c>
    </row>
    <row r="129" spans="1:13">
      <c r="A129" s="268">
        <v>119</v>
      </c>
      <c r="B129" s="277" t="s">
        <v>351</v>
      </c>
      <c r="C129" s="278">
        <v>606.20000000000005</v>
      </c>
      <c r="D129" s="279">
        <v>601.13333333333333</v>
      </c>
      <c r="E129" s="279">
        <v>587.06666666666661</v>
      </c>
      <c r="F129" s="279">
        <v>567.93333333333328</v>
      </c>
      <c r="G129" s="279">
        <v>553.86666666666656</v>
      </c>
      <c r="H129" s="279">
        <v>620.26666666666665</v>
      </c>
      <c r="I129" s="279">
        <v>634.33333333333348</v>
      </c>
      <c r="J129" s="279">
        <v>653.4666666666667</v>
      </c>
      <c r="K129" s="277">
        <v>615.20000000000005</v>
      </c>
      <c r="L129" s="277">
        <v>582</v>
      </c>
      <c r="M129" s="277">
        <v>13.887040000000001</v>
      </c>
    </row>
    <row r="130" spans="1:13">
      <c r="A130" s="268">
        <v>120</v>
      </c>
      <c r="B130" s="277" t="s">
        <v>352</v>
      </c>
      <c r="C130" s="278">
        <v>114.95</v>
      </c>
      <c r="D130" s="279">
        <v>114.8</v>
      </c>
      <c r="E130" s="279">
        <v>113.25</v>
      </c>
      <c r="F130" s="279">
        <v>111.55</v>
      </c>
      <c r="G130" s="279">
        <v>110</v>
      </c>
      <c r="H130" s="279">
        <v>116.5</v>
      </c>
      <c r="I130" s="279">
        <v>118.04999999999998</v>
      </c>
      <c r="J130" s="279">
        <v>119.75</v>
      </c>
      <c r="K130" s="277">
        <v>116.35</v>
      </c>
      <c r="L130" s="277">
        <v>113.1</v>
      </c>
      <c r="M130" s="277">
        <v>14.17709</v>
      </c>
    </row>
    <row r="131" spans="1:13">
      <c r="A131" s="268">
        <v>121</v>
      </c>
      <c r="B131" s="277" t="s">
        <v>1221</v>
      </c>
      <c r="C131" s="278">
        <v>783.75</v>
      </c>
      <c r="D131" s="279">
        <v>787.68333333333339</v>
      </c>
      <c r="E131" s="279">
        <v>774.16666666666674</v>
      </c>
      <c r="F131" s="279">
        <v>764.58333333333337</v>
      </c>
      <c r="G131" s="279">
        <v>751.06666666666672</v>
      </c>
      <c r="H131" s="279">
        <v>797.26666666666677</v>
      </c>
      <c r="I131" s="279">
        <v>810.78333333333342</v>
      </c>
      <c r="J131" s="279">
        <v>820.36666666666679</v>
      </c>
      <c r="K131" s="277">
        <v>801.2</v>
      </c>
      <c r="L131" s="277">
        <v>778.1</v>
      </c>
      <c r="M131" s="277">
        <v>0.36166999999999999</v>
      </c>
    </row>
    <row r="132" spans="1:13">
      <c r="A132" s="268">
        <v>122</v>
      </c>
      <c r="B132" s="277" t="s">
        <v>90</v>
      </c>
      <c r="C132" s="278">
        <v>8.1999999999999993</v>
      </c>
      <c r="D132" s="279">
        <v>8.2666666666666675</v>
      </c>
      <c r="E132" s="279">
        <v>7.8833333333333346</v>
      </c>
      <c r="F132" s="279">
        <v>7.5666666666666673</v>
      </c>
      <c r="G132" s="279">
        <v>7.1833333333333345</v>
      </c>
      <c r="H132" s="279">
        <v>8.5833333333333357</v>
      </c>
      <c r="I132" s="279">
        <v>8.9666666666666686</v>
      </c>
      <c r="J132" s="279">
        <v>9.283333333333335</v>
      </c>
      <c r="K132" s="277">
        <v>8.65</v>
      </c>
      <c r="L132" s="277">
        <v>7.95</v>
      </c>
      <c r="M132" s="277">
        <v>86.866029999999995</v>
      </c>
    </row>
    <row r="133" spans="1:13">
      <c r="A133" s="268">
        <v>123</v>
      </c>
      <c r="B133" s="277" t="s">
        <v>91</v>
      </c>
      <c r="C133" s="278">
        <v>3129.55</v>
      </c>
      <c r="D133" s="279">
        <v>3113.2999999999997</v>
      </c>
      <c r="E133" s="279">
        <v>3087.5999999999995</v>
      </c>
      <c r="F133" s="279">
        <v>3045.6499999999996</v>
      </c>
      <c r="G133" s="279">
        <v>3019.9499999999994</v>
      </c>
      <c r="H133" s="279">
        <v>3155.2499999999995</v>
      </c>
      <c r="I133" s="279">
        <v>3180.9499999999994</v>
      </c>
      <c r="J133" s="279">
        <v>3222.8999999999996</v>
      </c>
      <c r="K133" s="277">
        <v>3139</v>
      </c>
      <c r="L133" s="277">
        <v>3071.35</v>
      </c>
      <c r="M133" s="277">
        <v>11.94516</v>
      </c>
    </row>
    <row r="134" spans="1:13">
      <c r="A134" s="268">
        <v>124</v>
      </c>
      <c r="B134" s="277" t="s">
        <v>357</v>
      </c>
      <c r="C134" s="278">
        <v>7815.6</v>
      </c>
      <c r="D134" s="279">
        <v>7865.05</v>
      </c>
      <c r="E134" s="279">
        <v>7691.4500000000007</v>
      </c>
      <c r="F134" s="279">
        <v>7567.3</v>
      </c>
      <c r="G134" s="279">
        <v>7393.7000000000007</v>
      </c>
      <c r="H134" s="279">
        <v>7989.2000000000007</v>
      </c>
      <c r="I134" s="279">
        <v>8162.8000000000011</v>
      </c>
      <c r="J134" s="279">
        <v>8286.9500000000007</v>
      </c>
      <c r="K134" s="277">
        <v>8038.65</v>
      </c>
      <c r="L134" s="277">
        <v>7740.9</v>
      </c>
      <c r="M134" s="277">
        <v>0.52808999999999995</v>
      </c>
    </row>
    <row r="135" spans="1:13">
      <c r="A135" s="268">
        <v>125</v>
      </c>
      <c r="B135" s="277" t="s">
        <v>93</v>
      </c>
      <c r="C135" s="278">
        <v>147.15</v>
      </c>
      <c r="D135" s="279">
        <v>145.44999999999999</v>
      </c>
      <c r="E135" s="279">
        <v>143.39999999999998</v>
      </c>
      <c r="F135" s="279">
        <v>139.64999999999998</v>
      </c>
      <c r="G135" s="279">
        <v>137.59999999999997</v>
      </c>
      <c r="H135" s="279">
        <v>149.19999999999999</v>
      </c>
      <c r="I135" s="279">
        <v>151.25</v>
      </c>
      <c r="J135" s="279">
        <v>155</v>
      </c>
      <c r="K135" s="277">
        <v>147.5</v>
      </c>
      <c r="L135" s="277">
        <v>141.69999999999999</v>
      </c>
      <c r="M135" s="277">
        <v>86.425160000000005</v>
      </c>
    </row>
    <row r="136" spans="1:13">
      <c r="A136" s="268">
        <v>126</v>
      </c>
      <c r="B136" s="277" t="s">
        <v>231</v>
      </c>
      <c r="C136" s="278">
        <v>2189.75</v>
      </c>
      <c r="D136" s="279">
        <v>2184.5</v>
      </c>
      <c r="E136" s="279">
        <v>2165.25</v>
      </c>
      <c r="F136" s="279">
        <v>2140.75</v>
      </c>
      <c r="G136" s="279">
        <v>2121.5</v>
      </c>
      <c r="H136" s="279">
        <v>2209</v>
      </c>
      <c r="I136" s="279">
        <v>2228.25</v>
      </c>
      <c r="J136" s="279">
        <v>2252.75</v>
      </c>
      <c r="K136" s="277">
        <v>2203.75</v>
      </c>
      <c r="L136" s="277">
        <v>2160</v>
      </c>
      <c r="M136" s="277">
        <v>2.7284000000000002</v>
      </c>
    </row>
    <row r="137" spans="1:13">
      <c r="A137" s="268">
        <v>127</v>
      </c>
      <c r="B137" s="277" t="s">
        <v>94</v>
      </c>
      <c r="C137" s="278">
        <v>4519.1499999999996</v>
      </c>
      <c r="D137" s="279">
        <v>4529.7833333333328</v>
      </c>
      <c r="E137" s="279">
        <v>4489.5666666666657</v>
      </c>
      <c r="F137" s="279">
        <v>4459.9833333333327</v>
      </c>
      <c r="G137" s="279">
        <v>4419.7666666666655</v>
      </c>
      <c r="H137" s="279">
        <v>4559.3666666666659</v>
      </c>
      <c r="I137" s="279">
        <v>4599.583333333333</v>
      </c>
      <c r="J137" s="279">
        <v>4629.1666666666661</v>
      </c>
      <c r="K137" s="277">
        <v>4570</v>
      </c>
      <c r="L137" s="277">
        <v>4500.2</v>
      </c>
      <c r="M137" s="277">
        <v>6.7766599999999997</v>
      </c>
    </row>
    <row r="138" spans="1:13">
      <c r="A138" s="268">
        <v>128</v>
      </c>
      <c r="B138" s="277" t="s">
        <v>1264</v>
      </c>
      <c r="C138" s="278">
        <v>715.1</v>
      </c>
      <c r="D138" s="279">
        <v>699.73333333333323</v>
      </c>
      <c r="E138" s="279">
        <v>672.46666666666647</v>
      </c>
      <c r="F138" s="279">
        <v>629.83333333333326</v>
      </c>
      <c r="G138" s="279">
        <v>602.56666666666649</v>
      </c>
      <c r="H138" s="279">
        <v>742.36666666666645</v>
      </c>
      <c r="I138" s="279">
        <v>769.6333333333331</v>
      </c>
      <c r="J138" s="279">
        <v>812.26666666666642</v>
      </c>
      <c r="K138" s="277">
        <v>727</v>
      </c>
      <c r="L138" s="277">
        <v>657.1</v>
      </c>
      <c r="M138" s="277">
        <v>6.2181499999999996</v>
      </c>
    </row>
    <row r="139" spans="1:13">
      <c r="A139" s="268">
        <v>129</v>
      </c>
      <c r="B139" s="277" t="s">
        <v>239</v>
      </c>
      <c r="C139" s="278">
        <v>75.150000000000006</v>
      </c>
      <c r="D139" s="279">
        <v>75.716666666666669</v>
      </c>
      <c r="E139" s="279">
        <v>74.433333333333337</v>
      </c>
      <c r="F139" s="279">
        <v>73.716666666666669</v>
      </c>
      <c r="G139" s="279">
        <v>72.433333333333337</v>
      </c>
      <c r="H139" s="279">
        <v>76.433333333333337</v>
      </c>
      <c r="I139" s="279">
        <v>77.716666666666669</v>
      </c>
      <c r="J139" s="279">
        <v>78.433333333333337</v>
      </c>
      <c r="K139" s="277">
        <v>77</v>
      </c>
      <c r="L139" s="277">
        <v>75</v>
      </c>
      <c r="M139" s="277">
        <v>3.1500900000000001</v>
      </c>
    </row>
    <row r="140" spans="1:13">
      <c r="A140" s="268">
        <v>130</v>
      </c>
      <c r="B140" s="277" t="s">
        <v>95</v>
      </c>
      <c r="C140" s="278">
        <v>21134.7</v>
      </c>
      <c r="D140" s="279">
        <v>20872.983333333334</v>
      </c>
      <c r="E140" s="279">
        <v>20405.866666666669</v>
      </c>
      <c r="F140" s="279">
        <v>19677.033333333336</v>
      </c>
      <c r="G140" s="279">
        <v>19209.916666666672</v>
      </c>
      <c r="H140" s="279">
        <v>21601.816666666666</v>
      </c>
      <c r="I140" s="279">
        <v>22068.933333333327</v>
      </c>
      <c r="J140" s="279">
        <v>22797.766666666663</v>
      </c>
      <c r="K140" s="277">
        <v>21340.1</v>
      </c>
      <c r="L140" s="277">
        <v>20144.150000000001</v>
      </c>
      <c r="M140" s="277">
        <v>6.5339400000000003</v>
      </c>
    </row>
    <row r="141" spans="1:13">
      <c r="A141" s="268">
        <v>131</v>
      </c>
      <c r="B141" s="277" t="s">
        <v>359</v>
      </c>
      <c r="C141" s="278">
        <v>272.75</v>
      </c>
      <c r="D141" s="279">
        <v>276.13333333333333</v>
      </c>
      <c r="E141" s="279">
        <v>268.61666666666667</v>
      </c>
      <c r="F141" s="279">
        <v>264.48333333333335</v>
      </c>
      <c r="G141" s="279">
        <v>256.9666666666667</v>
      </c>
      <c r="H141" s="279">
        <v>280.26666666666665</v>
      </c>
      <c r="I141" s="279">
        <v>287.7833333333333</v>
      </c>
      <c r="J141" s="279">
        <v>291.91666666666663</v>
      </c>
      <c r="K141" s="277">
        <v>283.64999999999998</v>
      </c>
      <c r="L141" s="277">
        <v>272</v>
      </c>
      <c r="M141" s="277">
        <v>3.5024099999999998</v>
      </c>
    </row>
    <row r="142" spans="1:13">
      <c r="A142" s="268">
        <v>132</v>
      </c>
      <c r="B142" s="277" t="s">
        <v>360</v>
      </c>
      <c r="C142" s="278">
        <v>78.900000000000006</v>
      </c>
      <c r="D142" s="279">
        <v>79.13333333333334</v>
      </c>
      <c r="E142" s="279">
        <v>77.01666666666668</v>
      </c>
      <c r="F142" s="279">
        <v>75.13333333333334</v>
      </c>
      <c r="G142" s="279">
        <v>73.01666666666668</v>
      </c>
      <c r="H142" s="279">
        <v>81.01666666666668</v>
      </c>
      <c r="I142" s="279">
        <v>83.133333333333326</v>
      </c>
      <c r="J142" s="279">
        <v>85.01666666666668</v>
      </c>
      <c r="K142" s="277">
        <v>81.25</v>
      </c>
      <c r="L142" s="277">
        <v>77.25</v>
      </c>
      <c r="M142" s="277">
        <v>30.425699999999999</v>
      </c>
    </row>
    <row r="143" spans="1:13">
      <c r="A143" s="268">
        <v>133</v>
      </c>
      <c r="B143" s="277" t="s">
        <v>361</v>
      </c>
      <c r="C143" s="278">
        <v>240.2</v>
      </c>
      <c r="D143" s="279">
        <v>236.45000000000002</v>
      </c>
      <c r="E143" s="279">
        <v>226.90000000000003</v>
      </c>
      <c r="F143" s="279">
        <v>213.60000000000002</v>
      </c>
      <c r="G143" s="279">
        <v>204.05000000000004</v>
      </c>
      <c r="H143" s="279">
        <v>249.75000000000003</v>
      </c>
      <c r="I143" s="279">
        <v>259.30000000000007</v>
      </c>
      <c r="J143" s="279">
        <v>272.60000000000002</v>
      </c>
      <c r="K143" s="277">
        <v>246</v>
      </c>
      <c r="L143" s="277">
        <v>223.15</v>
      </c>
      <c r="M143" s="277">
        <v>5.4834399999999999</v>
      </c>
    </row>
    <row r="144" spans="1:13">
      <c r="A144" s="268">
        <v>134</v>
      </c>
      <c r="B144" s="277" t="s">
        <v>240</v>
      </c>
      <c r="C144" s="278">
        <v>352</v>
      </c>
      <c r="D144" s="279">
        <v>343.26666666666665</v>
      </c>
      <c r="E144" s="279">
        <v>330.73333333333329</v>
      </c>
      <c r="F144" s="279">
        <v>309.46666666666664</v>
      </c>
      <c r="G144" s="279">
        <v>296.93333333333328</v>
      </c>
      <c r="H144" s="279">
        <v>364.5333333333333</v>
      </c>
      <c r="I144" s="279">
        <v>377.06666666666661</v>
      </c>
      <c r="J144" s="279">
        <v>398.33333333333331</v>
      </c>
      <c r="K144" s="277">
        <v>355.8</v>
      </c>
      <c r="L144" s="277">
        <v>322</v>
      </c>
      <c r="M144" s="277">
        <v>14.27205</v>
      </c>
    </row>
    <row r="145" spans="1:13">
      <c r="A145" s="268">
        <v>135</v>
      </c>
      <c r="B145" s="277" t="s">
        <v>241</v>
      </c>
      <c r="C145" s="278">
        <v>989.45</v>
      </c>
      <c r="D145" s="279">
        <v>980.55000000000007</v>
      </c>
      <c r="E145" s="279">
        <v>964.10000000000014</v>
      </c>
      <c r="F145" s="279">
        <v>938.75000000000011</v>
      </c>
      <c r="G145" s="279">
        <v>922.30000000000018</v>
      </c>
      <c r="H145" s="279">
        <v>1005.9000000000001</v>
      </c>
      <c r="I145" s="279">
        <v>1022.3500000000001</v>
      </c>
      <c r="J145" s="279">
        <v>1047.7</v>
      </c>
      <c r="K145" s="277">
        <v>997</v>
      </c>
      <c r="L145" s="277">
        <v>955.2</v>
      </c>
      <c r="M145" s="277">
        <v>0.60458999999999996</v>
      </c>
    </row>
    <row r="146" spans="1:13">
      <c r="A146" s="268">
        <v>136</v>
      </c>
      <c r="B146" s="277" t="s">
        <v>242</v>
      </c>
      <c r="C146" s="278">
        <v>68.349999999999994</v>
      </c>
      <c r="D146" s="279">
        <v>68.516666666666666</v>
      </c>
      <c r="E146" s="279">
        <v>67.233333333333334</v>
      </c>
      <c r="F146" s="279">
        <v>66.116666666666674</v>
      </c>
      <c r="G146" s="279">
        <v>64.833333333333343</v>
      </c>
      <c r="H146" s="279">
        <v>69.633333333333326</v>
      </c>
      <c r="I146" s="279">
        <v>70.916666666666657</v>
      </c>
      <c r="J146" s="279">
        <v>72.033333333333317</v>
      </c>
      <c r="K146" s="277">
        <v>69.8</v>
      </c>
      <c r="L146" s="277">
        <v>67.400000000000006</v>
      </c>
      <c r="M146" s="277">
        <v>51.25826</v>
      </c>
    </row>
    <row r="147" spans="1:13">
      <c r="A147" s="268">
        <v>137</v>
      </c>
      <c r="B147" s="277" t="s">
        <v>96</v>
      </c>
      <c r="C147" s="278">
        <v>52.55</v>
      </c>
      <c r="D147" s="279">
        <v>52.766666666666673</v>
      </c>
      <c r="E147" s="279">
        <v>51.833333333333343</v>
      </c>
      <c r="F147" s="279">
        <v>51.116666666666667</v>
      </c>
      <c r="G147" s="279">
        <v>50.183333333333337</v>
      </c>
      <c r="H147" s="279">
        <v>53.483333333333348</v>
      </c>
      <c r="I147" s="279">
        <v>54.416666666666671</v>
      </c>
      <c r="J147" s="279">
        <v>55.133333333333354</v>
      </c>
      <c r="K147" s="277">
        <v>53.7</v>
      </c>
      <c r="L147" s="277">
        <v>52.05</v>
      </c>
      <c r="M147" s="277">
        <v>63.658709999999999</v>
      </c>
    </row>
    <row r="148" spans="1:13">
      <c r="A148" s="268">
        <v>138</v>
      </c>
      <c r="B148" s="277" t="s">
        <v>362</v>
      </c>
      <c r="C148" s="278">
        <v>530.65</v>
      </c>
      <c r="D148" s="279">
        <v>535.48333333333335</v>
      </c>
      <c r="E148" s="279">
        <v>524.2166666666667</v>
      </c>
      <c r="F148" s="279">
        <v>517.7833333333333</v>
      </c>
      <c r="G148" s="279">
        <v>506.51666666666665</v>
      </c>
      <c r="H148" s="279">
        <v>541.91666666666674</v>
      </c>
      <c r="I148" s="279">
        <v>553.18333333333339</v>
      </c>
      <c r="J148" s="279">
        <v>559.61666666666679</v>
      </c>
      <c r="K148" s="277">
        <v>546.75</v>
      </c>
      <c r="L148" s="277">
        <v>529.04999999999995</v>
      </c>
      <c r="M148" s="277">
        <v>0.70987</v>
      </c>
    </row>
    <row r="149" spans="1:13">
      <c r="A149" s="268">
        <v>139</v>
      </c>
      <c r="B149" s="277" t="s">
        <v>1298</v>
      </c>
      <c r="C149" s="278">
        <v>1338.05</v>
      </c>
      <c r="D149" s="279">
        <v>1344.8</v>
      </c>
      <c r="E149" s="279">
        <v>1317.25</v>
      </c>
      <c r="F149" s="279">
        <v>1296.45</v>
      </c>
      <c r="G149" s="279">
        <v>1268.9000000000001</v>
      </c>
      <c r="H149" s="279">
        <v>1365.6</v>
      </c>
      <c r="I149" s="279">
        <v>1393.1499999999996</v>
      </c>
      <c r="J149" s="279">
        <v>1413.9499999999998</v>
      </c>
      <c r="K149" s="277">
        <v>1372.35</v>
      </c>
      <c r="L149" s="277">
        <v>1324</v>
      </c>
      <c r="M149" s="277">
        <v>0.12421</v>
      </c>
    </row>
    <row r="150" spans="1:13">
      <c r="A150" s="268">
        <v>140</v>
      </c>
      <c r="B150" s="277" t="s">
        <v>97</v>
      </c>
      <c r="C150" s="278">
        <v>1152.6500000000001</v>
      </c>
      <c r="D150" s="279">
        <v>1138.3999999999999</v>
      </c>
      <c r="E150" s="279">
        <v>1117.2499999999998</v>
      </c>
      <c r="F150" s="279">
        <v>1081.8499999999999</v>
      </c>
      <c r="G150" s="279">
        <v>1060.6999999999998</v>
      </c>
      <c r="H150" s="279">
        <v>1173.7999999999997</v>
      </c>
      <c r="I150" s="279">
        <v>1194.9499999999998</v>
      </c>
      <c r="J150" s="279">
        <v>1230.3499999999997</v>
      </c>
      <c r="K150" s="277">
        <v>1159.55</v>
      </c>
      <c r="L150" s="277">
        <v>1103</v>
      </c>
      <c r="M150" s="277">
        <v>34.125509999999998</v>
      </c>
    </row>
    <row r="151" spans="1:13">
      <c r="A151" s="268">
        <v>141</v>
      </c>
      <c r="B151" s="277" t="s">
        <v>363</v>
      </c>
      <c r="C151" s="278">
        <v>273.5</v>
      </c>
      <c r="D151" s="279">
        <v>273.83333333333331</v>
      </c>
      <c r="E151" s="279">
        <v>269.66666666666663</v>
      </c>
      <c r="F151" s="279">
        <v>265.83333333333331</v>
      </c>
      <c r="G151" s="279">
        <v>261.66666666666663</v>
      </c>
      <c r="H151" s="279">
        <v>277.66666666666663</v>
      </c>
      <c r="I151" s="279">
        <v>281.83333333333326</v>
      </c>
      <c r="J151" s="279">
        <v>285.66666666666663</v>
      </c>
      <c r="K151" s="277">
        <v>278</v>
      </c>
      <c r="L151" s="277">
        <v>270</v>
      </c>
      <c r="M151" s="277">
        <v>1.21427</v>
      </c>
    </row>
    <row r="152" spans="1:13">
      <c r="A152" s="268">
        <v>142</v>
      </c>
      <c r="B152" s="277" t="s">
        <v>98</v>
      </c>
      <c r="C152" s="278">
        <v>164.3</v>
      </c>
      <c r="D152" s="279">
        <v>164.46666666666667</v>
      </c>
      <c r="E152" s="279">
        <v>162.13333333333333</v>
      </c>
      <c r="F152" s="279">
        <v>159.96666666666667</v>
      </c>
      <c r="G152" s="279">
        <v>157.63333333333333</v>
      </c>
      <c r="H152" s="279">
        <v>166.63333333333333</v>
      </c>
      <c r="I152" s="279">
        <v>168.96666666666664</v>
      </c>
      <c r="J152" s="279">
        <v>171.13333333333333</v>
      </c>
      <c r="K152" s="277">
        <v>166.8</v>
      </c>
      <c r="L152" s="277">
        <v>162.30000000000001</v>
      </c>
      <c r="M152" s="277">
        <v>26.12002</v>
      </c>
    </row>
    <row r="153" spans="1:13">
      <c r="A153" s="268">
        <v>143</v>
      </c>
      <c r="B153" s="277" t="s">
        <v>243</v>
      </c>
      <c r="C153" s="278">
        <v>10.7</v>
      </c>
      <c r="D153" s="279">
        <v>10.85</v>
      </c>
      <c r="E153" s="279">
        <v>10.45</v>
      </c>
      <c r="F153" s="279">
        <v>10.199999999999999</v>
      </c>
      <c r="G153" s="279">
        <v>9.7999999999999989</v>
      </c>
      <c r="H153" s="279">
        <v>11.1</v>
      </c>
      <c r="I153" s="279">
        <v>11.500000000000002</v>
      </c>
      <c r="J153" s="279">
        <v>11.75</v>
      </c>
      <c r="K153" s="277">
        <v>11.25</v>
      </c>
      <c r="L153" s="277">
        <v>10.6</v>
      </c>
      <c r="M153" s="277">
        <v>75.882149999999996</v>
      </c>
    </row>
    <row r="154" spans="1:13">
      <c r="A154" s="268">
        <v>144</v>
      </c>
      <c r="B154" s="277" t="s">
        <v>364</v>
      </c>
      <c r="C154" s="278">
        <v>328.05</v>
      </c>
      <c r="D154" s="279">
        <v>326.31666666666666</v>
      </c>
      <c r="E154" s="279">
        <v>322.73333333333335</v>
      </c>
      <c r="F154" s="279">
        <v>317.41666666666669</v>
      </c>
      <c r="G154" s="279">
        <v>313.83333333333337</v>
      </c>
      <c r="H154" s="279">
        <v>331.63333333333333</v>
      </c>
      <c r="I154" s="279">
        <v>335.2166666666667</v>
      </c>
      <c r="J154" s="279">
        <v>340.5333333333333</v>
      </c>
      <c r="K154" s="277">
        <v>329.9</v>
      </c>
      <c r="L154" s="277">
        <v>321</v>
      </c>
      <c r="M154" s="277">
        <v>2.79562</v>
      </c>
    </row>
    <row r="155" spans="1:13">
      <c r="A155" s="268">
        <v>145</v>
      </c>
      <c r="B155" s="277" t="s">
        <v>99</v>
      </c>
      <c r="C155" s="278">
        <v>52.85</v>
      </c>
      <c r="D155" s="279">
        <v>52.800000000000004</v>
      </c>
      <c r="E155" s="279">
        <v>52.20000000000001</v>
      </c>
      <c r="F155" s="279">
        <v>51.550000000000004</v>
      </c>
      <c r="G155" s="279">
        <v>50.95000000000001</v>
      </c>
      <c r="H155" s="279">
        <v>53.45000000000001</v>
      </c>
      <c r="I155" s="279">
        <v>54.050000000000004</v>
      </c>
      <c r="J155" s="279">
        <v>54.70000000000001</v>
      </c>
      <c r="K155" s="277">
        <v>53.4</v>
      </c>
      <c r="L155" s="277">
        <v>52.15</v>
      </c>
      <c r="M155" s="277">
        <v>170.76268999999999</v>
      </c>
    </row>
    <row r="156" spans="1:13">
      <c r="A156" s="268">
        <v>146</v>
      </c>
      <c r="B156" s="277" t="s">
        <v>367</v>
      </c>
      <c r="C156" s="278">
        <v>284.95</v>
      </c>
      <c r="D156" s="279">
        <v>285.76666666666665</v>
      </c>
      <c r="E156" s="279">
        <v>280.93333333333328</v>
      </c>
      <c r="F156" s="279">
        <v>276.91666666666663</v>
      </c>
      <c r="G156" s="279">
        <v>272.08333333333326</v>
      </c>
      <c r="H156" s="279">
        <v>289.7833333333333</v>
      </c>
      <c r="I156" s="279">
        <v>294.61666666666667</v>
      </c>
      <c r="J156" s="279">
        <v>298.63333333333333</v>
      </c>
      <c r="K156" s="277">
        <v>290.60000000000002</v>
      </c>
      <c r="L156" s="277">
        <v>281.75</v>
      </c>
      <c r="M156" s="277">
        <v>3.8800599999999998</v>
      </c>
    </row>
    <row r="157" spans="1:13">
      <c r="A157" s="268">
        <v>147</v>
      </c>
      <c r="B157" s="277" t="s">
        <v>366</v>
      </c>
      <c r="C157" s="278">
        <v>2270.4</v>
      </c>
      <c r="D157" s="279">
        <v>2268.8333333333335</v>
      </c>
      <c r="E157" s="279">
        <v>2242.7166666666672</v>
      </c>
      <c r="F157" s="279">
        <v>2215.0333333333338</v>
      </c>
      <c r="G157" s="279">
        <v>2188.9166666666674</v>
      </c>
      <c r="H157" s="279">
        <v>2296.5166666666669</v>
      </c>
      <c r="I157" s="279">
        <v>2322.6333333333328</v>
      </c>
      <c r="J157" s="279">
        <v>2350.3166666666666</v>
      </c>
      <c r="K157" s="277">
        <v>2294.9499999999998</v>
      </c>
      <c r="L157" s="277">
        <v>2241.15</v>
      </c>
      <c r="M157" s="277">
        <v>9.9909999999999999E-2</v>
      </c>
    </row>
    <row r="158" spans="1:13">
      <c r="A158" s="268">
        <v>148</v>
      </c>
      <c r="B158" s="277" t="s">
        <v>368</v>
      </c>
      <c r="C158" s="278">
        <v>450.25</v>
      </c>
      <c r="D158" s="279">
        <v>450.90000000000003</v>
      </c>
      <c r="E158" s="279">
        <v>446.85000000000008</v>
      </c>
      <c r="F158" s="279">
        <v>443.45000000000005</v>
      </c>
      <c r="G158" s="279">
        <v>439.40000000000009</v>
      </c>
      <c r="H158" s="279">
        <v>454.30000000000007</v>
      </c>
      <c r="I158" s="279">
        <v>458.35</v>
      </c>
      <c r="J158" s="279">
        <v>461.75000000000006</v>
      </c>
      <c r="K158" s="277">
        <v>454.95</v>
      </c>
      <c r="L158" s="277">
        <v>447.5</v>
      </c>
      <c r="M158" s="277">
        <v>1.2645</v>
      </c>
    </row>
    <row r="159" spans="1:13">
      <c r="A159" s="268">
        <v>149</v>
      </c>
      <c r="B159" s="277" t="s">
        <v>2941</v>
      </c>
      <c r="C159" s="278">
        <v>463.9</v>
      </c>
      <c r="D159" s="279">
        <v>466.9666666666667</v>
      </c>
      <c r="E159" s="279">
        <v>457.93333333333339</v>
      </c>
      <c r="F159" s="279">
        <v>451.9666666666667</v>
      </c>
      <c r="G159" s="279">
        <v>442.93333333333339</v>
      </c>
      <c r="H159" s="279">
        <v>472.93333333333339</v>
      </c>
      <c r="I159" s="279">
        <v>481.9666666666667</v>
      </c>
      <c r="J159" s="279">
        <v>487.93333333333339</v>
      </c>
      <c r="K159" s="277">
        <v>476</v>
      </c>
      <c r="L159" s="277">
        <v>461</v>
      </c>
      <c r="M159" s="277">
        <v>0.16652</v>
      </c>
    </row>
    <row r="160" spans="1:13">
      <c r="A160" s="268">
        <v>150</v>
      </c>
      <c r="B160" s="277" t="s">
        <v>370</v>
      </c>
      <c r="C160" s="278">
        <v>135.44999999999999</v>
      </c>
      <c r="D160" s="279">
        <v>135.1</v>
      </c>
      <c r="E160" s="279">
        <v>133.75</v>
      </c>
      <c r="F160" s="279">
        <v>132.05000000000001</v>
      </c>
      <c r="G160" s="279">
        <v>130.70000000000002</v>
      </c>
      <c r="H160" s="279">
        <v>136.79999999999998</v>
      </c>
      <c r="I160" s="279">
        <v>138.14999999999995</v>
      </c>
      <c r="J160" s="279">
        <v>139.84999999999997</v>
      </c>
      <c r="K160" s="277">
        <v>136.44999999999999</v>
      </c>
      <c r="L160" s="277">
        <v>133.4</v>
      </c>
      <c r="M160" s="277">
        <v>11.384309999999999</v>
      </c>
    </row>
    <row r="161" spans="1:13">
      <c r="A161" s="268">
        <v>151</v>
      </c>
      <c r="B161" s="277" t="s">
        <v>244</v>
      </c>
      <c r="C161" s="278">
        <v>100.05</v>
      </c>
      <c r="D161" s="279">
        <v>101.18333333333332</v>
      </c>
      <c r="E161" s="279">
        <v>97.46666666666664</v>
      </c>
      <c r="F161" s="279">
        <v>94.883333333333312</v>
      </c>
      <c r="G161" s="279">
        <v>91.166666666666629</v>
      </c>
      <c r="H161" s="279">
        <v>103.76666666666665</v>
      </c>
      <c r="I161" s="279">
        <v>107.48333333333332</v>
      </c>
      <c r="J161" s="279">
        <v>110.06666666666666</v>
      </c>
      <c r="K161" s="277">
        <v>104.9</v>
      </c>
      <c r="L161" s="277">
        <v>98.6</v>
      </c>
      <c r="M161" s="277">
        <v>34.421460000000003</v>
      </c>
    </row>
    <row r="162" spans="1:13">
      <c r="A162" s="268">
        <v>152</v>
      </c>
      <c r="B162" s="277" t="s">
        <v>369</v>
      </c>
      <c r="C162" s="278">
        <v>52.95</v>
      </c>
      <c r="D162" s="279">
        <v>52.85</v>
      </c>
      <c r="E162" s="279">
        <v>52.1</v>
      </c>
      <c r="F162" s="279">
        <v>51.25</v>
      </c>
      <c r="G162" s="279">
        <v>50.5</v>
      </c>
      <c r="H162" s="279">
        <v>53.7</v>
      </c>
      <c r="I162" s="279">
        <v>54.45</v>
      </c>
      <c r="J162" s="279">
        <v>55.300000000000004</v>
      </c>
      <c r="K162" s="277">
        <v>53.6</v>
      </c>
      <c r="L162" s="277">
        <v>52</v>
      </c>
      <c r="M162" s="277">
        <v>24.507680000000001</v>
      </c>
    </row>
    <row r="163" spans="1:13">
      <c r="A163" s="268">
        <v>153</v>
      </c>
      <c r="B163" s="277" t="s">
        <v>100</v>
      </c>
      <c r="C163" s="278">
        <v>97.65</v>
      </c>
      <c r="D163" s="279">
        <v>97.083333333333329</v>
      </c>
      <c r="E163" s="279">
        <v>96.166666666666657</v>
      </c>
      <c r="F163" s="279">
        <v>94.683333333333323</v>
      </c>
      <c r="G163" s="279">
        <v>93.766666666666652</v>
      </c>
      <c r="H163" s="279">
        <v>98.566666666666663</v>
      </c>
      <c r="I163" s="279">
        <v>99.48333333333332</v>
      </c>
      <c r="J163" s="279">
        <v>100.96666666666667</v>
      </c>
      <c r="K163" s="277">
        <v>98</v>
      </c>
      <c r="L163" s="277">
        <v>95.6</v>
      </c>
      <c r="M163" s="277">
        <v>118.23777</v>
      </c>
    </row>
    <row r="164" spans="1:13">
      <c r="A164" s="268">
        <v>154</v>
      </c>
      <c r="B164" s="277" t="s">
        <v>375</v>
      </c>
      <c r="C164" s="278">
        <v>1859.65</v>
      </c>
      <c r="D164" s="279">
        <v>1851.7166666666665</v>
      </c>
      <c r="E164" s="279">
        <v>1823.4333333333329</v>
      </c>
      <c r="F164" s="279">
        <v>1787.2166666666665</v>
      </c>
      <c r="G164" s="279">
        <v>1758.9333333333329</v>
      </c>
      <c r="H164" s="279">
        <v>1887.9333333333329</v>
      </c>
      <c r="I164" s="279">
        <v>1916.2166666666662</v>
      </c>
      <c r="J164" s="279">
        <v>1952.4333333333329</v>
      </c>
      <c r="K164" s="277">
        <v>1880</v>
      </c>
      <c r="L164" s="277">
        <v>1815.5</v>
      </c>
      <c r="M164" s="277">
        <v>0.35437000000000002</v>
      </c>
    </row>
    <row r="165" spans="1:13">
      <c r="A165" s="268">
        <v>155</v>
      </c>
      <c r="B165" s="277" t="s">
        <v>376</v>
      </c>
      <c r="C165" s="278">
        <v>1973.2</v>
      </c>
      <c r="D165" s="279">
        <v>1942.7833333333335</v>
      </c>
      <c r="E165" s="279">
        <v>1885.5666666666671</v>
      </c>
      <c r="F165" s="279">
        <v>1797.9333333333336</v>
      </c>
      <c r="G165" s="279">
        <v>1740.7166666666672</v>
      </c>
      <c r="H165" s="279">
        <v>2030.416666666667</v>
      </c>
      <c r="I165" s="279">
        <v>2087.6333333333337</v>
      </c>
      <c r="J165" s="279">
        <v>2175.2666666666669</v>
      </c>
      <c r="K165" s="277">
        <v>2000</v>
      </c>
      <c r="L165" s="277">
        <v>1855.15</v>
      </c>
      <c r="M165" s="277">
        <v>0.31583</v>
      </c>
    </row>
    <row r="166" spans="1:13">
      <c r="A166" s="268">
        <v>156</v>
      </c>
      <c r="B166" s="277" t="s">
        <v>372</v>
      </c>
      <c r="C166" s="278">
        <v>492.2</v>
      </c>
      <c r="D166" s="279">
        <v>494.06666666666666</v>
      </c>
      <c r="E166" s="279">
        <v>488.13333333333333</v>
      </c>
      <c r="F166" s="279">
        <v>484.06666666666666</v>
      </c>
      <c r="G166" s="279">
        <v>478.13333333333333</v>
      </c>
      <c r="H166" s="279">
        <v>498.13333333333333</v>
      </c>
      <c r="I166" s="279">
        <v>504.06666666666661</v>
      </c>
      <c r="J166" s="279">
        <v>508.13333333333333</v>
      </c>
      <c r="K166" s="277">
        <v>500</v>
      </c>
      <c r="L166" s="277">
        <v>490</v>
      </c>
      <c r="M166" s="277">
        <v>0.12373000000000001</v>
      </c>
    </row>
    <row r="167" spans="1:13">
      <c r="A167" s="268">
        <v>157</v>
      </c>
      <c r="B167" s="277" t="s">
        <v>382</v>
      </c>
      <c r="C167" s="278">
        <v>263.05</v>
      </c>
      <c r="D167" s="279">
        <v>263</v>
      </c>
      <c r="E167" s="279">
        <v>260.8</v>
      </c>
      <c r="F167" s="279">
        <v>258.55</v>
      </c>
      <c r="G167" s="279">
        <v>256.35000000000002</v>
      </c>
      <c r="H167" s="279">
        <v>265.25</v>
      </c>
      <c r="I167" s="279">
        <v>267.45000000000005</v>
      </c>
      <c r="J167" s="279">
        <v>269.7</v>
      </c>
      <c r="K167" s="277">
        <v>265.2</v>
      </c>
      <c r="L167" s="277">
        <v>260.75</v>
      </c>
      <c r="M167" s="277">
        <v>0.75985000000000003</v>
      </c>
    </row>
    <row r="168" spans="1:13">
      <c r="A168" s="268">
        <v>158</v>
      </c>
      <c r="B168" s="277" t="s">
        <v>373</v>
      </c>
      <c r="C168" s="278">
        <v>102.45</v>
      </c>
      <c r="D168" s="279">
        <v>104.63333333333333</v>
      </c>
      <c r="E168" s="279">
        <v>100.26666666666665</v>
      </c>
      <c r="F168" s="279">
        <v>98.083333333333329</v>
      </c>
      <c r="G168" s="279">
        <v>93.716666666666654</v>
      </c>
      <c r="H168" s="279">
        <v>106.81666666666665</v>
      </c>
      <c r="I168" s="279">
        <v>111.18333333333332</v>
      </c>
      <c r="J168" s="279">
        <v>113.36666666666665</v>
      </c>
      <c r="K168" s="277">
        <v>109</v>
      </c>
      <c r="L168" s="277">
        <v>102.45</v>
      </c>
      <c r="M168" s="277">
        <v>2.0346299999999999</v>
      </c>
    </row>
    <row r="169" spans="1:13">
      <c r="A169" s="268">
        <v>159</v>
      </c>
      <c r="B169" s="277" t="s">
        <v>374</v>
      </c>
      <c r="C169" s="278">
        <v>151.80000000000001</v>
      </c>
      <c r="D169" s="279">
        <v>151.00000000000003</v>
      </c>
      <c r="E169" s="279">
        <v>149.60000000000005</v>
      </c>
      <c r="F169" s="279">
        <v>147.40000000000003</v>
      </c>
      <c r="G169" s="279">
        <v>146.00000000000006</v>
      </c>
      <c r="H169" s="279">
        <v>153.20000000000005</v>
      </c>
      <c r="I169" s="279">
        <v>154.60000000000002</v>
      </c>
      <c r="J169" s="279">
        <v>156.80000000000004</v>
      </c>
      <c r="K169" s="277">
        <v>152.4</v>
      </c>
      <c r="L169" s="277">
        <v>148.80000000000001</v>
      </c>
      <c r="M169" s="277">
        <v>1.1076600000000001</v>
      </c>
    </row>
    <row r="170" spans="1:13">
      <c r="A170" s="268">
        <v>160</v>
      </c>
      <c r="B170" s="277" t="s">
        <v>245</v>
      </c>
      <c r="C170" s="278">
        <v>140.94999999999999</v>
      </c>
      <c r="D170" s="279">
        <v>142.11666666666665</v>
      </c>
      <c r="E170" s="279">
        <v>139.5333333333333</v>
      </c>
      <c r="F170" s="279">
        <v>138.11666666666665</v>
      </c>
      <c r="G170" s="279">
        <v>135.5333333333333</v>
      </c>
      <c r="H170" s="279">
        <v>143.5333333333333</v>
      </c>
      <c r="I170" s="279">
        <v>146.11666666666662</v>
      </c>
      <c r="J170" s="279">
        <v>147.5333333333333</v>
      </c>
      <c r="K170" s="277">
        <v>144.69999999999999</v>
      </c>
      <c r="L170" s="277">
        <v>140.69999999999999</v>
      </c>
      <c r="M170" s="277">
        <v>2.89229</v>
      </c>
    </row>
    <row r="171" spans="1:13">
      <c r="A171" s="268">
        <v>161</v>
      </c>
      <c r="B171" s="277" t="s">
        <v>378</v>
      </c>
      <c r="C171" s="278">
        <v>5074.6499999999996</v>
      </c>
      <c r="D171" s="279">
        <v>5108.25</v>
      </c>
      <c r="E171" s="279">
        <v>5017.5</v>
      </c>
      <c r="F171" s="279">
        <v>4960.3500000000004</v>
      </c>
      <c r="G171" s="279">
        <v>4869.6000000000004</v>
      </c>
      <c r="H171" s="279">
        <v>5165.3999999999996</v>
      </c>
      <c r="I171" s="279">
        <v>5256.15</v>
      </c>
      <c r="J171" s="279">
        <v>5313.2999999999993</v>
      </c>
      <c r="K171" s="277">
        <v>5199</v>
      </c>
      <c r="L171" s="277">
        <v>5051.1000000000004</v>
      </c>
      <c r="M171" s="277">
        <v>0.48393999999999998</v>
      </c>
    </row>
    <row r="172" spans="1:13">
      <c r="A172" s="268">
        <v>162</v>
      </c>
      <c r="B172" s="277" t="s">
        <v>379</v>
      </c>
      <c r="C172" s="278">
        <v>1513.1</v>
      </c>
      <c r="D172" s="279">
        <v>1513.8166666666666</v>
      </c>
      <c r="E172" s="279">
        <v>1487.6333333333332</v>
      </c>
      <c r="F172" s="279">
        <v>1462.1666666666665</v>
      </c>
      <c r="G172" s="279">
        <v>1435.9833333333331</v>
      </c>
      <c r="H172" s="279">
        <v>1539.2833333333333</v>
      </c>
      <c r="I172" s="279">
        <v>1565.4666666666667</v>
      </c>
      <c r="J172" s="279">
        <v>1590.9333333333334</v>
      </c>
      <c r="K172" s="277">
        <v>1540</v>
      </c>
      <c r="L172" s="277">
        <v>1488.35</v>
      </c>
      <c r="M172" s="277">
        <v>0.3503</v>
      </c>
    </row>
    <row r="173" spans="1:13">
      <c r="A173" s="268">
        <v>163</v>
      </c>
      <c r="B173" s="277" t="s">
        <v>101</v>
      </c>
      <c r="C173" s="278">
        <v>480.65</v>
      </c>
      <c r="D173" s="279">
        <v>488.75</v>
      </c>
      <c r="E173" s="279">
        <v>468.5</v>
      </c>
      <c r="F173" s="279">
        <v>456.35</v>
      </c>
      <c r="G173" s="279">
        <v>436.1</v>
      </c>
      <c r="H173" s="279">
        <v>500.9</v>
      </c>
      <c r="I173" s="279">
        <v>521.15</v>
      </c>
      <c r="J173" s="279">
        <v>533.29999999999995</v>
      </c>
      <c r="K173" s="277">
        <v>509</v>
      </c>
      <c r="L173" s="277">
        <v>476.6</v>
      </c>
      <c r="M173" s="277">
        <v>126.02070999999999</v>
      </c>
    </row>
    <row r="174" spans="1:13">
      <c r="A174" s="268">
        <v>164</v>
      </c>
      <c r="B174" s="277" t="s">
        <v>387</v>
      </c>
      <c r="C174" s="278">
        <v>45.7</v>
      </c>
      <c r="D174" s="279">
        <v>45.550000000000004</v>
      </c>
      <c r="E174" s="279">
        <v>44.350000000000009</v>
      </c>
      <c r="F174" s="279">
        <v>43.000000000000007</v>
      </c>
      <c r="G174" s="279">
        <v>41.800000000000011</v>
      </c>
      <c r="H174" s="279">
        <v>46.900000000000006</v>
      </c>
      <c r="I174" s="279">
        <v>48.100000000000009</v>
      </c>
      <c r="J174" s="279">
        <v>49.45</v>
      </c>
      <c r="K174" s="277">
        <v>46.75</v>
      </c>
      <c r="L174" s="277">
        <v>44.2</v>
      </c>
      <c r="M174" s="277">
        <v>82.709180000000003</v>
      </c>
    </row>
    <row r="175" spans="1:13">
      <c r="A175" s="268">
        <v>165</v>
      </c>
      <c r="B175" s="277" t="s">
        <v>1397</v>
      </c>
      <c r="C175" s="278">
        <v>5624.95</v>
      </c>
      <c r="D175" s="279">
        <v>5693.5</v>
      </c>
      <c r="E175" s="279">
        <v>5487</v>
      </c>
      <c r="F175" s="279">
        <v>5349.05</v>
      </c>
      <c r="G175" s="279">
        <v>5142.55</v>
      </c>
      <c r="H175" s="279">
        <v>5831.45</v>
      </c>
      <c r="I175" s="279">
        <v>6037.95</v>
      </c>
      <c r="J175" s="279">
        <v>6175.9</v>
      </c>
      <c r="K175" s="277">
        <v>5900</v>
      </c>
      <c r="L175" s="277">
        <v>5555.55</v>
      </c>
      <c r="M175" s="277">
        <v>0.54944000000000004</v>
      </c>
    </row>
    <row r="176" spans="1:13">
      <c r="A176" s="268">
        <v>166</v>
      </c>
      <c r="B176" s="277" t="s">
        <v>103</v>
      </c>
      <c r="C176" s="278">
        <v>20.9</v>
      </c>
      <c r="D176" s="279">
        <v>20.966666666666665</v>
      </c>
      <c r="E176" s="279">
        <v>20.68333333333333</v>
      </c>
      <c r="F176" s="279">
        <v>20.466666666666665</v>
      </c>
      <c r="G176" s="279">
        <v>20.18333333333333</v>
      </c>
      <c r="H176" s="279">
        <v>21.18333333333333</v>
      </c>
      <c r="I176" s="279">
        <v>21.466666666666669</v>
      </c>
      <c r="J176" s="279">
        <v>21.68333333333333</v>
      </c>
      <c r="K176" s="277">
        <v>21.25</v>
      </c>
      <c r="L176" s="277">
        <v>20.75</v>
      </c>
      <c r="M176" s="277">
        <v>60.955559999999998</v>
      </c>
    </row>
    <row r="177" spans="1:13">
      <c r="A177" s="268">
        <v>167</v>
      </c>
      <c r="B177" s="277" t="s">
        <v>388</v>
      </c>
      <c r="C177" s="278">
        <v>176.8</v>
      </c>
      <c r="D177" s="279">
        <v>174.63333333333333</v>
      </c>
      <c r="E177" s="279">
        <v>171.26666666666665</v>
      </c>
      <c r="F177" s="279">
        <v>165.73333333333332</v>
      </c>
      <c r="G177" s="279">
        <v>162.36666666666665</v>
      </c>
      <c r="H177" s="279">
        <v>180.16666666666666</v>
      </c>
      <c r="I177" s="279">
        <v>183.53333333333333</v>
      </c>
      <c r="J177" s="279">
        <v>189.06666666666666</v>
      </c>
      <c r="K177" s="277">
        <v>178</v>
      </c>
      <c r="L177" s="277">
        <v>169.1</v>
      </c>
      <c r="M177" s="277">
        <v>28.727250000000002</v>
      </c>
    </row>
    <row r="178" spans="1:13">
      <c r="A178" s="268">
        <v>168</v>
      </c>
      <c r="B178" s="277" t="s">
        <v>380</v>
      </c>
      <c r="C178" s="278">
        <v>940.5</v>
      </c>
      <c r="D178" s="279">
        <v>943.98333333333323</v>
      </c>
      <c r="E178" s="279">
        <v>928.96666666666647</v>
      </c>
      <c r="F178" s="279">
        <v>917.43333333333328</v>
      </c>
      <c r="G178" s="279">
        <v>902.41666666666652</v>
      </c>
      <c r="H178" s="279">
        <v>955.51666666666642</v>
      </c>
      <c r="I178" s="279">
        <v>970.53333333333308</v>
      </c>
      <c r="J178" s="279">
        <v>982.06666666666638</v>
      </c>
      <c r="K178" s="277">
        <v>959</v>
      </c>
      <c r="L178" s="277">
        <v>932.45</v>
      </c>
      <c r="M178" s="277">
        <v>0.38629999999999998</v>
      </c>
    </row>
    <row r="179" spans="1:13">
      <c r="A179" s="268">
        <v>169</v>
      </c>
      <c r="B179" s="277" t="s">
        <v>246</v>
      </c>
      <c r="C179" s="278">
        <v>482.2</v>
      </c>
      <c r="D179" s="279">
        <v>481.58333333333331</v>
      </c>
      <c r="E179" s="279">
        <v>476.16666666666663</v>
      </c>
      <c r="F179" s="279">
        <v>470.13333333333333</v>
      </c>
      <c r="G179" s="279">
        <v>464.71666666666664</v>
      </c>
      <c r="H179" s="279">
        <v>487.61666666666662</v>
      </c>
      <c r="I179" s="279">
        <v>493.03333333333325</v>
      </c>
      <c r="J179" s="279">
        <v>499.06666666666661</v>
      </c>
      <c r="K179" s="277">
        <v>487</v>
      </c>
      <c r="L179" s="277">
        <v>475.55</v>
      </c>
      <c r="M179" s="277">
        <v>2.1758099999999998</v>
      </c>
    </row>
    <row r="180" spans="1:13">
      <c r="A180" s="268">
        <v>170</v>
      </c>
      <c r="B180" s="277" t="s">
        <v>104</v>
      </c>
      <c r="C180" s="278">
        <v>681.65</v>
      </c>
      <c r="D180" s="279">
        <v>680.08333333333337</v>
      </c>
      <c r="E180" s="279">
        <v>672.16666666666674</v>
      </c>
      <c r="F180" s="279">
        <v>662.68333333333339</v>
      </c>
      <c r="G180" s="279">
        <v>654.76666666666677</v>
      </c>
      <c r="H180" s="279">
        <v>689.56666666666672</v>
      </c>
      <c r="I180" s="279">
        <v>697.48333333333346</v>
      </c>
      <c r="J180" s="279">
        <v>706.9666666666667</v>
      </c>
      <c r="K180" s="277">
        <v>688</v>
      </c>
      <c r="L180" s="277">
        <v>670.6</v>
      </c>
      <c r="M180" s="277">
        <v>10.38068</v>
      </c>
    </row>
    <row r="181" spans="1:13">
      <c r="A181" s="268">
        <v>171</v>
      </c>
      <c r="B181" s="277" t="s">
        <v>247</v>
      </c>
      <c r="C181" s="278">
        <v>384.35</v>
      </c>
      <c r="D181" s="279">
        <v>381.41666666666669</v>
      </c>
      <c r="E181" s="279">
        <v>376.88333333333338</v>
      </c>
      <c r="F181" s="279">
        <v>369.41666666666669</v>
      </c>
      <c r="G181" s="279">
        <v>364.88333333333338</v>
      </c>
      <c r="H181" s="279">
        <v>388.88333333333338</v>
      </c>
      <c r="I181" s="279">
        <v>393.41666666666669</v>
      </c>
      <c r="J181" s="279">
        <v>400.88333333333338</v>
      </c>
      <c r="K181" s="277">
        <v>385.95</v>
      </c>
      <c r="L181" s="277">
        <v>373.95</v>
      </c>
      <c r="M181" s="277">
        <v>1.39059</v>
      </c>
    </row>
    <row r="182" spans="1:13">
      <c r="A182" s="268">
        <v>172</v>
      </c>
      <c r="B182" s="277" t="s">
        <v>248</v>
      </c>
      <c r="C182" s="278">
        <v>872.55</v>
      </c>
      <c r="D182" s="279">
        <v>877.18333333333339</v>
      </c>
      <c r="E182" s="279">
        <v>862.36666666666679</v>
      </c>
      <c r="F182" s="279">
        <v>852.18333333333339</v>
      </c>
      <c r="G182" s="279">
        <v>837.36666666666679</v>
      </c>
      <c r="H182" s="279">
        <v>887.36666666666679</v>
      </c>
      <c r="I182" s="279">
        <v>902.18333333333339</v>
      </c>
      <c r="J182" s="279">
        <v>912.36666666666679</v>
      </c>
      <c r="K182" s="277">
        <v>892</v>
      </c>
      <c r="L182" s="277">
        <v>867</v>
      </c>
      <c r="M182" s="277">
        <v>4.7639500000000004</v>
      </c>
    </row>
    <row r="183" spans="1:13">
      <c r="A183" s="268">
        <v>173</v>
      </c>
      <c r="B183" s="277" t="s">
        <v>389</v>
      </c>
      <c r="C183" s="278">
        <v>80.650000000000006</v>
      </c>
      <c r="D183" s="279">
        <v>80.566666666666663</v>
      </c>
      <c r="E183" s="279">
        <v>79.583333333333329</v>
      </c>
      <c r="F183" s="279">
        <v>78.516666666666666</v>
      </c>
      <c r="G183" s="279">
        <v>77.533333333333331</v>
      </c>
      <c r="H183" s="279">
        <v>81.633333333333326</v>
      </c>
      <c r="I183" s="279">
        <v>82.616666666666674</v>
      </c>
      <c r="J183" s="279">
        <v>83.683333333333323</v>
      </c>
      <c r="K183" s="277">
        <v>81.55</v>
      </c>
      <c r="L183" s="277">
        <v>79.5</v>
      </c>
      <c r="M183" s="277">
        <v>4.91153</v>
      </c>
    </row>
    <row r="184" spans="1:13">
      <c r="A184" s="268">
        <v>174</v>
      </c>
      <c r="B184" s="277" t="s">
        <v>381</v>
      </c>
      <c r="C184" s="278">
        <v>309.39999999999998</v>
      </c>
      <c r="D184" s="279">
        <v>309.76666666666665</v>
      </c>
      <c r="E184" s="279">
        <v>305.63333333333333</v>
      </c>
      <c r="F184" s="279">
        <v>301.86666666666667</v>
      </c>
      <c r="G184" s="279">
        <v>297.73333333333335</v>
      </c>
      <c r="H184" s="279">
        <v>313.5333333333333</v>
      </c>
      <c r="I184" s="279">
        <v>317.66666666666663</v>
      </c>
      <c r="J184" s="279">
        <v>321.43333333333328</v>
      </c>
      <c r="K184" s="277">
        <v>313.89999999999998</v>
      </c>
      <c r="L184" s="277">
        <v>306</v>
      </c>
      <c r="M184" s="277">
        <v>16.418939999999999</v>
      </c>
    </row>
    <row r="185" spans="1:13">
      <c r="A185" s="268">
        <v>175</v>
      </c>
      <c r="B185" s="277" t="s">
        <v>249</v>
      </c>
      <c r="C185" s="278">
        <v>179.55</v>
      </c>
      <c r="D185" s="279">
        <v>179.66666666666666</v>
      </c>
      <c r="E185" s="279">
        <v>177.38333333333333</v>
      </c>
      <c r="F185" s="279">
        <v>175.21666666666667</v>
      </c>
      <c r="G185" s="279">
        <v>172.93333333333334</v>
      </c>
      <c r="H185" s="279">
        <v>181.83333333333331</v>
      </c>
      <c r="I185" s="279">
        <v>184.11666666666667</v>
      </c>
      <c r="J185" s="279">
        <v>186.2833333333333</v>
      </c>
      <c r="K185" s="277">
        <v>181.95</v>
      </c>
      <c r="L185" s="277">
        <v>177.5</v>
      </c>
      <c r="M185" s="277">
        <v>2.83683</v>
      </c>
    </row>
    <row r="186" spans="1:13">
      <c r="A186" s="268">
        <v>176</v>
      </c>
      <c r="B186" s="277" t="s">
        <v>105</v>
      </c>
      <c r="C186" s="278">
        <v>625.35</v>
      </c>
      <c r="D186" s="279">
        <v>623.35</v>
      </c>
      <c r="E186" s="279">
        <v>612.70000000000005</v>
      </c>
      <c r="F186" s="279">
        <v>600.05000000000007</v>
      </c>
      <c r="G186" s="279">
        <v>589.40000000000009</v>
      </c>
      <c r="H186" s="279">
        <v>636</v>
      </c>
      <c r="I186" s="279">
        <v>646.64999999999986</v>
      </c>
      <c r="J186" s="279">
        <v>659.3</v>
      </c>
      <c r="K186" s="277">
        <v>634</v>
      </c>
      <c r="L186" s="277">
        <v>610.70000000000005</v>
      </c>
      <c r="M186" s="277">
        <v>43.08934</v>
      </c>
    </row>
    <row r="187" spans="1:13">
      <c r="A187" s="268">
        <v>177</v>
      </c>
      <c r="B187" s="277" t="s">
        <v>383</v>
      </c>
      <c r="C187" s="278">
        <v>83.9</v>
      </c>
      <c r="D187" s="279">
        <v>84.033333333333346</v>
      </c>
      <c r="E187" s="279">
        <v>82.566666666666691</v>
      </c>
      <c r="F187" s="279">
        <v>81.233333333333348</v>
      </c>
      <c r="G187" s="279">
        <v>79.766666666666694</v>
      </c>
      <c r="H187" s="279">
        <v>85.366666666666688</v>
      </c>
      <c r="I187" s="279">
        <v>86.833333333333357</v>
      </c>
      <c r="J187" s="279">
        <v>88.166666666666686</v>
      </c>
      <c r="K187" s="277">
        <v>85.5</v>
      </c>
      <c r="L187" s="277">
        <v>82.7</v>
      </c>
      <c r="M187" s="277">
        <v>2.7527499999999998</v>
      </c>
    </row>
    <row r="188" spans="1:13">
      <c r="A188" s="268">
        <v>178</v>
      </c>
      <c r="B188" s="277" t="s">
        <v>384</v>
      </c>
      <c r="C188" s="278">
        <v>523.54999999999995</v>
      </c>
      <c r="D188" s="279">
        <v>523.15</v>
      </c>
      <c r="E188" s="279">
        <v>517.25</v>
      </c>
      <c r="F188" s="279">
        <v>510.95000000000005</v>
      </c>
      <c r="G188" s="279">
        <v>505.05000000000007</v>
      </c>
      <c r="H188" s="279">
        <v>529.44999999999993</v>
      </c>
      <c r="I188" s="279">
        <v>535.3499999999998</v>
      </c>
      <c r="J188" s="279">
        <v>541.64999999999986</v>
      </c>
      <c r="K188" s="277">
        <v>529.04999999999995</v>
      </c>
      <c r="L188" s="277">
        <v>516.85</v>
      </c>
      <c r="M188" s="277">
        <v>0.12088</v>
      </c>
    </row>
    <row r="189" spans="1:13">
      <c r="A189" s="268">
        <v>179</v>
      </c>
      <c r="B189" s="277" t="s">
        <v>1440</v>
      </c>
      <c r="C189" s="278">
        <v>213.2</v>
      </c>
      <c r="D189" s="279">
        <v>216.76666666666665</v>
      </c>
      <c r="E189" s="279">
        <v>208.5333333333333</v>
      </c>
      <c r="F189" s="279">
        <v>203.86666666666665</v>
      </c>
      <c r="G189" s="279">
        <v>195.6333333333333</v>
      </c>
      <c r="H189" s="279">
        <v>221.43333333333331</v>
      </c>
      <c r="I189" s="279">
        <v>229.66666666666666</v>
      </c>
      <c r="J189" s="279">
        <v>234.33333333333331</v>
      </c>
      <c r="K189" s="277">
        <v>225</v>
      </c>
      <c r="L189" s="277">
        <v>212.1</v>
      </c>
      <c r="M189" s="277">
        <v>3.3890099999999999</v>
      </c>
    </row>
    <row r="190" spans="1:13">
      <c r="A190" s="268">
        <v>180</v>
      </c>
      <c r="B190" s="277" t="s">
        <v>390</v>
      </c>
      <c r="C190" s="278">
        <v>61.55</v>
      </c>
      <c r="D190" s="279">
        <v>61.516666666666673</v>
      </c>
      <c r="E190" s="279">
        <v>60.833333333333343</v>
      </c>
      <c r="F190" s="279">
        <v>60.116666666666667</v>
      </c>
      <c r="G190" s="279">
        <v>59.433333333333337</v>
      </c>
      <c r="H190" s="279">
        <v>62.233333333333348</v>
      </c>
      <c r="I190" s="279">
        <v>62.916666666666671</v>
      </c>
      <c r="J190" s="279">
        <v>63.633333333333354</v>
      </c>
      <c r="K190" s="277">
        <v>62.2</v>
      </c>
      <c r="L190" s="277">
        <v>60.8</v>
      </c>
      <c r="M190" s="277">
        <v>5.8992599999999999</v>
      </c>
    </row>
    <row r="191" spans="1:13">
      <c r="A191" s="268">
        <v>181</v>
      </c>
      <c r="B191" s="277" t="s">
        <v>250</v>
      </c>
      <c r="C191" s="278">
        <v>206.15</v>
      </c>
      <c r="D191" s="279">
        <v>208.63333333333335</v>
      </c>
      <c r="E191" s="279">
        <v>203.31666666666672</v>
      </c>
      <c r="F191" s="279">
        <v>200.48333333333338</v>
      </c>
      <c r="G191" s="279">
        <v>195.16666666666674</v>
      </c>
      <c r="H191" s="279">
        <v>211.4666666666667</v>
      </c>
      <c r="I191" s="279">
        <v>216.78333333333336</v>
      </c>
      <c r="J191" s="279">
        <v>219.61666666666667</v>
      </c>
      <c r="K191" s="277">
        <v>213.95</v>
      </c>
      <c r="L191" s="277">
        <v>205.8</v>
      </c>
      <c r="M191" s="277">
        <v>3.63794</v>
      </c>
    </row>
    <row r="192" spans="1:13">
      <c r="A192" s="268">
        <v>182</v>
      </c>
      <c r="B192" s="277" t="s">
        <v>385</v>
      </c>
      <c r="C192" s="278">
        <v>320.89999999999998</v>
      </c>
      <c r="D192" s="279">
        <v>322.55</v>
      </c>
      <c r="E192" s="279">
        <v>316.35000000000002</v>
      </c>
      <c r="F192" s="279">
        <v>311.8</v>
      </c>
      <c r="G192" s="279">
        <v>305.60000000000002</v>
      </c>
      <c r="H192" s="279">
        <v>327.10000000000002</v>
      </c>
      <c r="I192" s="279">
        <v>333.29999999999995</v>
      </c>
      <c r="J192" s="279">
        <v>337.85</v>
      </c>
      <c r="K192" s="277">
        <v>328.75</v>
      </c>
      <c r="L192" s="277">
        <v>318</v>
      </c>
      <c r="M192" s="277">
        <v>0.92337000000000002</v>
      </c>
    </row>
    <row r="193" spans="1:13">
      <c r="A193" s="268">
        <v>183</v>
      </c>
      <c r="B193" s="277" t="s">
        <v>386</v>
      </c>
      <c r="C193" s="278">
        <v>308.75</v>
      </c>
      <c r="D193" s="279">
        <v>310.25</v>
      </c>
      <c r="E193" s="279">
        <v>303.60000000000002</v>
      </c>
      <c r="F193" s="279">
        <v>298.45000000000005</v>
      </c>
      <c r="G193" s="279">
        <v>291.80000000000007</v>
      </c>
      <c r="H193" s="279">
        <v>315.39999999999998</v>
      </c>
      <c r="I193" s="279">
        <v>322.04999999999995</v>
      </c>
      <c r="J193" s="279">
        <v>327.19999999999993</v>
      </c>
      <c r="K193" s="277">
        <v>316.89999999999998</v>
      </c>
      <c r="L193" s="277">
        <v>305.10000000000002</v>
      </c>
      <c r="M193" s="277">
        <v>7.5475500000000002</v>
      </c>
    </row>
    <row r="194" spans="1:13">
      <c r="A194" s="268">
        <v>184</v>
      </c>
      <c r="B194" s="277" t="s">
        <v>391</v>
      </c>
      <c r="C194" s="278">
        <v>658.05</v>
      </c>
      <c r="D194" s="279">
        <v>653.18333333333328</v>
      </c>
      <c r="E194" s="279">
        <v>644.86666666666656</v>
      </c>
      <c r="F194" s="279">
        <v>631.68333333333328</v>
      </c>
      <c r="G194" s="279">
        <v>623.36666666666656</v>
      </c>
      <c r="H194" s="279">
        <v>666.36666666666656</v>
      </c>
      <c r="I194" s="279">
        <v>674.68333333333339</v>
      </c>
      <c r="J194" s="279">
        <v>687.86666666666656</v>
      </c>
      <c r="K194" s="277">
        <v>661.5</v>
      </c>
      <c r="L194" s="277">
        <v>640</v>
      </c>
      <c r="M194" s="277">
        <v>0.19425999999999999</v>
      </c>
    </row>
    <row r="195" spans="1:13">
      <c r="A195" s="268">
        <v>185</v>
      </c>
      <c r="B195" s="277" t="s">
        <v>399</v>
      </c>
      <c r="C195" s="278">
        <v>1250.4000000000001</v>
      </c>
      <c r="D195" s="279">
        <v>1278.8</v>
      </c>
      <c r="E195" s="279">
        <v>1203.5999999999999</v>
      </c>
      <c r="F195" s="279">
        <v>1156.8</v>
      </c>
      <c r="G195" s="279">
        <v>1081.5999999999999</v>
      </c>
      <c r="H195" s="279">
        <v>1325.6</v>
      </c>
      <c r="I195" s="279">
        <v>1400.8000000000002</v>
      </c>
      <c r="J195" s="279">
        <v>1447.6</v>
      </c>
      <c r="K195" s="277">
        <v>1354</v>
      </c>
      <c r="L195" s="277">
        <v>1232</v>
      </c>
      <c r="M195" s="277">
        <v>19.192889999999998</v>
      </c>
    </row>
    <row r="196" spans="1:13">
      <c r="A196" s="268">
        <v>186</v>
      </c>
      <c r="B196" s="277" t="s">
        <v>392</v>
      </c>
      <c r="C196" s="278">
        <v>37.549999999999997</v>
      </c>
      <c r="D196" s="279">
        <v>37.699999999999996</v>
      </c>
      <c r="E196" s="279">
        <v>36.849999999999994</v>
      </c>
      <c r="F196" s="279">
        <v>36.15</v>
      </c>
      <c r="G196" s="279">
        <v>35.299999999999997</v>
      </c>
      <c r="H196" s="279">
        <v>38.399999999999991</v>
      </c>
      <c r="I196" s="279">
        <v>39.25</v>
      </c>
      <c r="J196" s="279">
        <v>39.949999999999989</v>
      </c>
      <c r="K196" s="277">
        <v>38.549999999999997</v>
      </c>
      <c r="L196" s="277">
        <v>37</v>
      </c>
      <c r="M196" s="277">
        <v>4.94564</v>
      </c>
    </row>
    <row r="197" spans="1:13">
      <c r="A197" s="268">
        <v>187</v>
      </c>
      <c r="B197" s="277" t="s">
        <v>393</v>
      </c>
      <c r="C197" s="278">
        <v>749.4</v>
      </c>
      <c r="D197" s="279">
        <v>746.5</v>
      </c>
      <c r="E197" s="279">
        <v>738</v>
      </c>
      <c r="F197" s="279">
        <v>726.6</v>
      </c>
      <c r="G197" s="279">
        <v>718.1</v>
      </c>
      <c r="H197" s="279">
        <v>757.9</v>
      </c>
      <c r="I197" s="279">
        <v>766.4</v>
      </c>
      <c r="J197" s="279">
        <v>777.8</v>
      </c>
      <c r="K197" s="277">
        <v>755</v>
      </c>
      <c r="L197" s="277">
        <v>735.1</v>
      </c>
      <c r="M197" s="277">
        <v>0.52456000000000003</v>
      </c>
    </row>
    <row r="198" spans="1:13">
      <c r="A198" s="268">
        <v>188</v>
      </c>
      <c r="B198" s="277" t="s">
        <v>106</v>
      </c>
      <c r="C198" s="278">
        <v>617.29999999999995</v>
      </c>
      <c r="D198" s="279">
        <v>614</v>
      </c>
      <c r="E198" s="279">
        <v>609.29999999999995</v>
      </c>
      <c r="F198" s="279">
        <v>601.29999999999995</v>
      </c>
      <c r="G198" s="279">
        <v>596.59999999999991</v>
      </c>
      <c r="H198" s="279">
        <v>622</v>
      </c>
      <c r="I198" s="279">
        <v>626.70000000000005</v>
      </c>
      <c r="J198" s="279">
        <v>634.70000000000005</v>
      </c>
      <c r="K198" s="277">
        <v>618.70000000000005</v>
      </c>
      <c r="L198" s="277">
        <v>606</v>
      </c>
      <c r="M198" s="277">
        <v>9.4729700000000001</v>
      </c>
    </row>
    <row r="199" spans="1:13">
      <c r="A199" s="268">
        <v>189</v>
      </c>
      <c r="B199" s="277" t="s">
        <v>108</v>
      </c>
      <c r="C199" s="278">
        <v>718.85</v>
      </c>
      <c r="D199" s="279">
        <v>716.30000000000007</v>
      </c>
      <c r="E199" s="279">
        <v>711.80000000000018</v>
      </c>
      <c r="F199" s="279">
        <v>704.75000000000011</v>
      </c>
      <c r="G199" s="279">
        <v>700.25000000000023</v>
      </c>
      <c r="H199" s="279">
        <v>723.35000000000014</v>
      </c>
      <c r="I199" s="279">
        <v>727.84999999999991</v>
      </c>
      <c r="J199" s="279">
        <v>734.90000000000009</v>
      </c>
      <c r="K199" s="277">
        <v>720.8</v>
      </c>
      <c r="L199" s="277">
        <v>709.25</v>
      </c>
      <c r="M199" s="277">
        <v>33.441020000000002</v>
      </c>
    </row>
    <row r="200" spans="1:13">
      <c r="A200" s="268">
        <v>190</v>
      </c>
      <c r="B200" s="277" t="s">
        <v>109</v>
      </c>
      <c r="C200" s="278">
        <v>1800.55</v>
      </c>
      <c r="D200" s="279">
        <v>1797.4166666666667</v>
      </c>
      <c r="E200" s="279">
        <v>1786.9833333333336</v>
      </c>
      <c r="F200" s="279">
        <v>1773.4166666666667</v>
      </c>
      <c r="G200" s="279">
        <v>1762.9833333333336</v>
      </c>
      <c r="H200" s="279">
        <v>1810.9833333333336</v>
      </c>
      <c r="I200" s="279">
        <v>1821.4166666666665</v>
      </c>
      <c r="J200" s="279">
        <v>1834.9833333333336</v>
      </c>
      <c r="K200" s="277">
        <v>1807.85</v>
      </c>
      <c r="L200" s="277">
        <v>1783.85</v>
      </c>
      <c r="M200" s="277">
        <v>40.769599999999997</v>
      </c>
    </row>
    <row r="201" spans="1:13">
      <c r="A201" s="268">
        <v>191</v>
      </c>
      <c r="B201" s="277" t="s">
        <v>252</v>
      </c>
      <c r="C201" s="278">
        <v>2374.25</v>
      </c>
      <c r="D201" s="279">
        <v>2363.1666666666665</v>
      </c>
      <c r="E201" s="279">
        <v>2343.3833333333332</v>
      </c>
      <c r="F201" s="279">
        <v>2312.5166666666669</v>
      </c>
      <c r="G201" s="279">
        <v>2292.7333333333336</v>
      </c>
      <c r="H201" s="279">
        <v>2394.0333333333328</v>
      </c>
      <c r="I201" s="279">
        <v>2413.8166666666666</v>
      </c>
      <c r="J201" s="279">
        <v>2444.6833333333325</v>
      </c>
      <c r="K201" s="277">
        <v>2382.9499999999998</v>
      </c>
      <c r="L201" s="277">
        <v>2332.3000000000002</v>
      </c>
      <c r="M201" s="277">
        <v>2.5037600000000002</v>
      </c>
    </row>
    <row r="202" spans="1:13">
      <c r="A202" s="268">
        <v>192</v>
      </c>
      <c r="B202" s="277" t="s">
        <v>110</v>
      </c>
      <c r="C202" s="278">
        <v>1032.75</v>
      </c>
      <c r="D202" s="279">
        <v>1033.3166666666666</v>
      </c>
      <c r="E202" s="279">
        <v>1019.6333333333332</v>
      </c>
      <c r="F202" s="279">
        <v>1006.5166666666667</v>
      </c>
      <c r="G202" s="279">
        <v>992.83333333333326</v>
      </c>
      <c r="H202" s="279">
        <v>1046.4333333333332</v>
      </c>
      <c r="I202" s="279">
        <v>1060.1166666666666</v>
      </c>
      <c r="J202" s="279">
        <v>1073.2333333333331</v>
      </c>
      <c r="K202" s="277">
        <v>1047</v>
      </c>
      <c r="L202" s="277">
        <v>1020.2</v>
      </c>
      <c r="M202" s="277">
        <v>97.805909999999997</v>
      </c>
    </row>
    <row r="203" spans="1:13">
      <c r="A203" s="268">
        <v>193</v>
      </c>
      <c r="B203" s="277" t="s">
        <v>253</v>
      </c>
      <c r="C203" s="278">
        <v>589.1</v>
      </c>
      <c r="D203" s="279">
        <v>589.75000000000011</v>
      </c>
      <c r="E203" s="279">
        <v>585.30000000000018</v>
      </c>
      <c r="F203" s="279">
        <v>581.50000000000011</v>
      </c>
      <c r="G203" s="279">
        <v>577.05000000000018</v>
      </c>
      <c r="H203" s="279">
        <v>593.55000000000018</v>
      </c>
      <c r="I203" s="279">
        <v>598.00000000000023</v>
      </c>
      <c r="J203" s="279">
        <v>601.80000000000018</v>
      </c>
      <c r="K203" s="277">
        <v>594.20000000000005</v>
      </c>
      <c r="L203" s="277">
        <v>585.95000000000005</v>
      </c>
      <c r="M203" s="277">
        <v>13.35406</v>
      </c>
    </row>
    <row r="204" spans="1:13">
      <c r="A204" s="268">
        <v>194</v>
      </c>
      <c r="B204" s="277" t="s">
        <v>251</v>
      </c>
      <c r="C204" s="278">
        <v>777.8</v>
      </c>
      <c r="D204" s="279">
        <v>779.30000000000007</v>
      </c>
      <c r="E204" s="279">
        <v>771.60000000000014</v>
      </c>
      <c r="F204" s="279">
        <v>765.40000000000009</v>
      </c>
      <c r="G204" s="279">
        <v>757.70000000000016</v>
      </c>
      <c r="H204" s="279">
        <v>785.50000000000011</v>
      </c>
      <c r="I204" s="279">
        <v>793.20000000000016</v>
      </c>
      <c r="J204" s="279">
        <v>799.40000000000009</v>
      </c>
      <c r="K204" s="277">
        <v>787</v>
      </c>
      <c r="L204" s="277">
        <v>773.1</v>
      </c>
      <c r="M204" s="277">
        <v>1.5394699999999999</v>
      </c>
    </row>
    <row r="205" spans="1:13">
      <c r="A205" s="268">
        <v>195</v>
      </c>
      <c r="B205" s="277" t="s">
        <v>394</v>
      </c>
      <c r="C205" s="278">
        <v>192.9</v>
      </c>
      <c r="D205" s="279">
        <v>193.88333333333333</v>
      </c>
      <c r="E205" s="279">
        <v>189.26666666666665</v>
      </c>
      <c r="F205" s="279">
        <v>185.63333333333333</v>
      </c>
      <c r="G205" s="279">
        <v>181.01666666666665</v>
      </c>
      <c r="H205" s="279">
        <v>197.51666666666665</v>
      </c>
      <c r="I205" s="279">
        <v>202.13333333333333</v>
      </c>
      <c r="J205" s="279">
        <v>205.76666666666665</v>
      </c>
      <c r="K205" s="277">
        <v>198.5</v>
      </c>
      <c r="L205" s="277">
        <v>190.25</v>
      </c>
      <c r="M205" s="277">
        <v>4.8755300000000004</v>
      </c>
    </row>
    <row r="206" spans="1:13">
      <c r="A206" s="268">
        <v>196</v>
      </c>
      <c r="B206" s="277" t="s">
        <v>395</v>
      </c>
      <c r="C206" s="278">
        <v>328.9</v>
      </c>
      <c r="D206" s="279">
        <v>331.71666666666664</v>
      </c>
      <c r="E206" s="279">
        <v>319.43333333333328</v>
      </c>
      <c r="F206" s="279">
        <v>309.96666666666664</v>
      </c>
      <c r="G206" s="279">
        <v>297.68333333333328</v>
      </c>
      <c r="H206" s="279">
        <v>341.18333333333328</v>
      </c>
      <c r="I206" s="279">
        <v>353.4666666666667</v>
      </c>
      <c r="J206" s="279">
        <v>362.93333333333328</v>
      </c>
      <c r="K206" s="277">
        <v>344</v>
      </c>
      <c r="L206" s="277">
        <v>322.25</v>
      </c>
      <c r="M206" s="277">
        <v>2.0012099999999999</v>
      </c>
    </row>
    <row r="207" spans="1:13">
      <c r="A207" s="268">
        <v>197</v>
      </c>
      <c r="B207" s="277" t="s">
        <v>111</v>
      </c>
      <c r="C207" s="278">
        <v>2927.2</v>
      </c>
      <c r="D207" s="279">
        <v>2890.4333333333329</v>
      </c>
      <c r="E207" s="279">
        <v>2846.766666666666</v>
      </c>
      <c r="F207" s="279">
        <v>2766.333333333333</v>
      </c>
      <c r="G207" s="279">
        <v>2722.6666666666661</v>
      </c>
      <c r="H207" s="279">
        <v>2970.8666666666659</v>
      </c>
      <c r="I207" s="279">
        <v>3014.5333333333328</v>
      </c>
      <c r="J207" s="279">
        <v>3094.9666666666658</v>
      </c>
      <c r="K207" s="277">
        <v>2934.1</v>
      </c>
      <c r="L207" s="277">
        <v>2810</v>
      </c>
      <c r="M207" s="277">
        <v>27.23658</v>
      </c>
    </row>
    <row r="208" spans="1:13">
      <c r="A208" s="268">
        <v>198</v>
      </c>
      <c r="B208" s="277" t="s">
        <v>112</v>
      </c>
      <c r="C208" s="278">
        <v>409.3</v>
      </c>
      <c r="D208" s="279">
        <v>406.41666666666669</v>
      </c>
      <c r="E208" s="279">
        <v>401.98333333333335</v>
      </c>
      <c r="F208" s="279">
        <v>394.66666666666669</v>
      </c>
      <c r="G208" s="279">
        <v>390.23333333333335</v>
      </c>
      <c r="H208" s="279">
        <v>413.73333333333335</v>
      </c>
      <c r="I208" s="279">
        <v>418.16666666666663</v>
      </c>
      <c r="J208" s="279">
        <v>425.48333333333335</v>
      </c>
      <c r="K208" s="277">
        <v>410.85</v>
      </c>
      <c r="L208" s="277">
        <v>399.1</v>
      </c>
      <c r="M208" s="277">
        <v>10.67371</v>
      </c>
    </row>
    <row r="209" spans="1:13">
      <c r="A209" s="268">
        <v>199</v>
      </c>
      <c r="B209" s="277" t="s">
        <v>396</v>
      </c>
      <c r="C209" s="278">
        <v>16.5</v>
      </c>
      <c r="D209" s="279">
        <v>16.55</v>
      </c>
      <c r="E209" s="279">
        <v>16.200000000000003</v>
      </c>
      <c r="F209" s="279">
        <v>15.900000000000002</v>
      </c>
      <c r="G209" s="279">
        <v>15.550000000000004</v>
      </c>
      <c r="H209" s="279">
        <v>16.850000000000001</v>
      </c>
      <c r="I209" s="279">
        <v>17.200000000000003</v>
      </c>
      <c r="J209" s="279">
        <v>17.5</v>
      </c>
      <c r="K209" s="277">
        <v>16.899999999999999</v>
      </c>
      <c r="L209" s="277">
        <v>16.25</v>
      </c>
      <c r="M209" s="277">
        <v>52.42756</v>
      </c>
    </row>
    <row r="210" spans="1:13">
      <c r="A210" s="268">
        <v>200</v>
      </c>
      <c r="B210" s="277" t="s">
        <v>398</v>
      </c>
      <c r="C210" s="278">
        <v>75.75</v>
      </c>
      <c r="D210" s="279">
        <v>77.36666666666666</v>
      </c>
      <c r="E210" s="279">
        <v>73.48333333333332</v>
      </c>
      <c r="F210" s="279">
        <v>71.216666666666654</v>
      </c>
      <c r="G210" s="279">
        <v>67.333333333333314</v>
      </c>
      <c r="H210" s="279">
        <v>79.633333333333326</v>
      </c>
      <c r="I210" s="279">
        <v>83.51666666666668</v>
      </c>
      <c r="J210" s="279">
        <v>85.783333333333331</v>
      </c>
      <c r="K210" s="277">
        <v>81.25</v>
      </c>
      <c r="L210" s="277">
        <v>75.099999999999994</v>
      </c>
      <c r="M210" s="277">
        <v>4.6422400000000001</v>
      </c>
    </row>
    <row r="211" spans="1:13">
      <c r="A211" s="268">
        <v>201</v>
      </c>
      <c r="B211" s="277" t="s">
        <v>114</v>
      </c>
      <c r="C211" s="278">
        <v>192.55</v>
      </c>
      <c r="D211" s="279">
        <v>190.08333333333334</v>
      </c>
      <c r="E211" s="279">
        <v>186.7166666666667</v>
      </c>
      <c r="F211" s="279">
        <v>180.88333333333335</v>
      </c>
      <c r="G211" s="279">
        <v>177.51666666666671</v>
      </c>
      <c r="H211" s="279">
        <v>195.91666666666669</v>
      </c>
      <c r="I211" s="279">
        <v>199.2833333333333</v>
      </c>
      <c r="J211" s="279">
        <v>205.11666666666667</v>
      </c>
      <c r="K211" s="277">
        <v>193.45</v>
      </c>
      <c r="L211" s="277">
        <v>184.25</v>
      </c>
      <c r="M211" s="277">
        <v>259.68794000000003</v>
      </c>
    </row>
    <row r="212" spans="1:13">
      <c r="A212" s="268">
        <v>202</v>
      </c>
      <c r="B212" s="277" t="s">
        <v>400</v>
      </c>
      <c r="C212" s="278">
        <v>37.35</v>
      </c>
      <c r="D212" s="279">
        <v>37.716666666666669</v>
      </c>
      <c r="E212" s="279">
        <v>36.733333333333334</v>
      </c>
      <c r="F212" s="279">
        <v>36.116666666666667</v>
      </c>
      <c r="G212" s="279">
        <v>35.133333333333333</v>
      </c>
      <c r="H212" s="279">
        <v>38.333333333333336</v>
      </c>
      <c r="I212" s="279">
        <v>39.31666666666667</v>
      </c>
      <c r="J212" s="279">
        <v>39.933333333333337</v>
      </c>
      <c r="K212" s="277">
        <v>38.700000000000003</v>
      </c>
      <c r="L212" s="277">
        <v>37.1</v>
      </c>
      <c r="M212" s="277">
        <v>10.10772</v>
      </c>
    </row>
    <row r="213" spans="1:13">
      <c r="A213" s="268">
        <v>203</v>
      </c>
      <c r="B213" s="277" t="s">
        <v>115</v>
      </c>
      <c r="C213" s="278">
        <v>211.05</v>
      </c>
      <c r="D213" s="279">
        <v>209.80000000000004</v>
      </c>
      <c r="E213" s="279">
        <v>206.70000000000007</v>
      </c>
      <c r="F213" s="279">
        <v>202.35000000000002</v>
      </c>
      <c r="G213" s="279">
        <v>199.25000000000006</v>
      </c>
      <c r="H213" s="279">
        <v>214.15000000000009</v>
      </c>
      <c r="I213" s="279">
        <v>217.25000000000006</v>
      </c>
      <c r="J213" s="279">
        <v>221.60000000000011</v>
      </c>
      <c r="K213" s="277">
        <v>212.9</v>
      </c>
      <c r="L213" s="277">
        <v>205.45</v>
      </c>
      <c r="M213" s="277">
        <v>78.779780000000002</v>
      </c>
    </row>
    <row r="214" spans="1:13">
      <c r="A214" s="268">
        <v>204</v>
      </c>
      <c r="B214" s="277" t="s">
        <v>116</v>
      </c>
      <c r="C214" s="278">
        <v>2196.0500000000002</v>
      </c>
      <c r="D214" s="279">
        <v>2189.3666666666668</v>
      </c>
      <c r="E214" s="279">
        <v>2175.0833333333335</v>
      </c>
      <c r="F214" s="279">
        <v>2154.1166666666668</v>
      </c>
      <c r="G214" s="279">
        <v>2139.8333333333335</v>
      </c>
      <c r="H214" s="279">
        <v>2210.3333333333335</v>
      </c>
      <c r="I214" s="279">
        <v>2224.6166666666663</v>
      </c>
      <c r="J214" s="279">
        <v>2245.5833333333335</v>
      </c>
      <c r="K214" s="277">
        <v>2203.65</v>
      </c>
      <c r="L214" s="277">
        <v>2168.4</v>
      </c>
      <c r="M214" s="277">
        <v>15.595789999999999</v>
      </c>
    </row>
    <row r="215" spans="1:13">
      <c r="A215" s="268">
        <v>205</v>
      </c>
      <c r="B215" s="277" t="s">
        <v>254</v>
      </c>
      <c r="C215" s="278">
        <v>229.9</v>
      </c>
      <c r="D215" s="279">
        <v>231.2166666666667</v>
      </c>
      <c r="E215" s="279">
        <v>226.48333333333341</v>
      </c>
      <c r="F215" s="279">
        <v>223.06666666666672</v>
      </c>
      <c r="G215" s="279">
        <v>218.33333333333343</v>
      </c>
      <c r="H215" s="279">
        <v>234.63333333333338</v>
      </c>
      <c r="I215" s="279">
        <v>239.36666666666667</v>
      </c>
      <c r="J215" s="279">
        <v>242.78333333333336</v>
      </c>
      <c r="K215" s="277">
        <v>235.95</v>
      </c>
      <c r="L215" s="277">
        <v>227.8</v>
      </c>
      <c r="M215" s="277">
        <v>12.55125</v>
      </c>
    </row>
    <row r="216" spans="1:13">
      <c r="A216" s="268">
        <v>206</v>
      </c>
      <c r="B216" s="277" t="s">
        <v>401</v>
      </c>
      <c r="C216" s="278">
        <v>30434.6</v>
      </c>
      <c r="D216" s="279">
        <v>30688.816666666666</v>
      </c>
      <c r="E216" s="279">
        <v>30072.633333333331</v>
      </c>
      <c r="F216" s="279">
        <v>29710.666666666664</v>
      </c>
      <c r="G216" s="279">
        <v>29094.48333333333</v>
      </c>
      <c r="H216" s="279">
        <v>31050.783333333333</v>
      </c>
      <c r="I216" s="279">
        <v>31666.966666666667</v>
      </c>
      <c r="J216" s="279">
        <v>32028.933333333334</v>
      </c>
      <c r="K216" s="277">
        <v>31305</v>
      </c>
      <c r="L216" s="277">
        <v>30326.85</v>
      </c>
      <c r="M216" s="277">
        <v>2.8920000000000001E-2</v>
      </c>
    </row>
    <row r="217" spans="1:13">
      <c r="A217" s="268">
        <v>207</v>
      </c>
      <c r="B217" s="277" t="s">
        <v>397</v>
      </c>
      <c r="C217" s="278">
        <v>45.2</v>
      </c>
      <c r="D217" s="279">
        <v>45.216666666666661</v>
      </c>
      <c r="E217" s="279">
        <v>44.533333333333324</v>
      </c>
      <c r="F217" s="279">
        <v>43.86666666666666</v>
      </c>
      <c r="G217" s="279">
        <v>43.183333333333323</v>
      </c>
      <c r="H217" s="279">
        <v>45.883333333333326</v>
      </c>
      <c r="I217" s="279">
        <v>46.566666666666663</v>
      </c>
      <c r="J217" s="279">
        <v>47.233333333333327</v>
      </c>
      <c r="K217" s="277">
        <v>45.9</v>
      </c>
      <c r="L217" s="277">
        <v>44.55</v>
      </c>
      <c r="M217" s="277">
        <v>7.1218899999999996</v>
      </c>
    </row>
    <row r="218" spans="1:13">
      <c r="A218" s="268">
        <v>208</v>
      </c>
      <c r="B218" s="277" t="s">
        <v>255</v>
      </c>
      <c r="C218" s="278">
        <v>35.65</v>
      </c>
      <c r="D218" s="279">
        <v>35.68333333333333</v>
      </c>
      <c r="E218" s="279">
        <v>35.266666666666659</v>
      </c>
      <c r="F218" s="279">
        <v>34.883333333333326</v>
      </c>
      <c r="G218" s="279">
        <v>34.466666666666654</v>
      </c>
      <c r="H218" s="279">
        <v>36.066666666666663</v>
      </c>
      <c r="I218" s="279">
        <v>36.483333333333334</v>
      </c>
      <c r="J218" s="279">
        <v>36.866666666666667</v>
      </c>
      <c r="K218" s="277">
        <v>36.1</v>
      </c>
      <c r="L218" s="277">
        <v>35.299999999999997</v>
      </c>
      <c r="M218" s="277">
        <v>9.6796000000000006</v>
      </c>
    </row>
    <row r="219" spans="1:13">
      <c r="A219" s="268">
        <v>209</v>
      </c>
      <c r="B219" s="277" t="s">
        <v>415</v>
      </c>
      <c r="C219" s="278">
        <v>68.400000000000006</v>
      </c>
      <c r="D219" s="279">
        <v>68.416666666666671</v>
      </c>
      <c r="E219" s="279">
        <v>65.083333333333343</v>
      </c>
      <c r="F219" s="279">
        <v>61.766666666666666</v>
      </c>
      <c r="G219" s="279">
        <v>58.433333333333337</v>
      </c>
      <c r="H219" s="279">
        <v>71.733333333333348</v>
      </c>
      <c r="I219" s="279">
        <v>75.066666666666691</v>
      </c>
      <c r="J219" s="279">
        <v>78.383333333333354</v>
      </c>
      <c r="K219" s="277">
        <v>71.75</v>
      </c>
      <c r="L219" s="277">
        <v>65.099999999999994</v>
      </c>
      <c r="M219" s="277">
        <v>68.672449999999998</v>
      </c>
    </row>
    <row r="220" spans="1:13">
      <c r="A220" s="268">
        <v>210</v>
      </c>
      <c r="B220" s="277" t="s">
        <v>117</v>
      </c>
      <c r="C220" s="278">
        <v>203.35</v>
      </c>
      <c r="D220" s="279">
        <v>204.58333333333334</v>
      </c>
      <c r="E220" s="279">
        <v>198.76666666666668</v>
      </c>
      <c r="F220" s="279">
        <v>194.18333333333334</v>
      </c>
      <c r="G220" s="279">
        <v>188.36666666666667</v>
      </c>
      <c r="H220" s="279">
        <v>209.16666666666669</v>
      </c>
      <c r="I220" s="279">
        <v>214.98333333333335</v>
      </c>
      <c r="J220" s="279">
        <v>219.56666666666669</v>
      </c>
      <c r="K220" s="277">
        <v>210.4</v>
      </c>
      <c r="L220" s="277">
        <v>200</v>
      </c>
      <c r="M220" s="277">
        <v>140.92474999999999</v>
      </c>
    </row>
    <row r="221" spans="1:13">
      <c r="A221" s="268">
        <v>211</v>
      </c>
      <c r="B221" s="277" t="s">
        <v>258</v>
      </c>
      <c r="C221" s="278">
        <v>169.5</v>
      </c>
      <c r="D221" s="279">
        <v>170.91666666666666</v>
      </c>
      <c r="E221" s="279">
        <v>164.83333333333331</v>
      </c>
      <c r="F221" s="279">
        <v>160.16666666666666</v>
      </c>
      <c r="G221" s="279">
        <v>154.08333333333331</v>
      </c>
      <c r="H221" s="279">
        <v>175.58333333333331</v>
      </c>
      <c r="I221" s="279">
        <v>181.66666666666663</v>
      </c>
      <c r="J221" s="279">
        <v>186.33333333333331</v>
      </c>
      <c r="K221" s="277">
        <v>177</v>
      </c>
      <c r="L221" s="277">
        <v>166.25</v>
      </c>
      <c r="M221" s="277">
        <v>11.173679999999999</v>
      </c>
    </row>
    <row r="222" spans="1:13">
      <c r="A222" s="268">
        <v>212</v>
      </c>
      <c r="B222" s="277" t="s">
        <v>118</v>
      </c>
      <c r="C222" s="278">
        <v>360.2</v>
      </c>
      <c r="D222" s="279">
        <v>360.3</v>
      </c>
      <c r="E222" s="279">
        <v>354.25</v>
      </c>
      <c r="F222" s="279">
        <v>348.3</v>
      </c>
      <c r="G222" s="279">
        <v>342.25</v>
      </c>
      <c r="H222" s="279">
        <v>366.25</v>
      </c>
      <c r="I222" s="279">
        <v>372.30000000000007</v>
      </c>
      <c r="J222" s="279">
        <v>378.25</v>
      </c>
      <c r="K222" s="277">
        <v>366.35</v>
      </c>
      <c r="L222" s="277">
        <v>354.35</v>
      </c>
      <c r="M222" s="277">
        <v>242.32602</v>
      </c>
    </row>
    <row r="223" spans="1:13">
      <c r="A223" s="268">
        <v>213</v>
      </c>
      <c r="B223" s="277" t="s">
        <v>256</v>
      </c>
      <c r="C223" s="278">
        <v>1295</v>
      </c>
      <c r="D223" s="279">
        <v>1303.0833333333333</v>
      </c>
      <c r="E223" s="279">
        <v>1277.9166666666665</v>
      </c>
      <c r="F223" s="279">
        <v>1260.8333333333333</v>
      </c>
      <c r="G223" s="279">
        <v>1235.6666666666665</v>
      </c>
      <c r="H223" s="279">
        <v>1320.1666666666665</v>
      </c>
      <c r="I223" s="279">
        <v>1345.333333333333</v>
      </c>
      <c r="J223" s="279">
        <v>1362.4166666666665</v>
      </c>
      <c r="K223" s="277">
        <v>1328.25</v>
      </c>
      <c r="L223" s="277">
        <v>1286</v>
      </c>
      <c r="M223" s="277">
        <v>3.3469500000000001</v>
      </c>
    </row>
    <row r="224" spans="1:13">
      <c r="A224" s="268">
        <v>214</v>
      </c>
      <c r="B224" s="277" t="s">
        <v>119</v>
      </c>
      <c r="C224" s="278">
        <v>453.25</v>
      </c>
      <c r="D224" s="279">
        <v>455.11666666666662</v>
      </c>
      <c r="E224" s="279">
        <v>447.53333333333325</v>
      </c>
      <c r="F224" s="279">
        <v>441.81666666666661</v>
      </c>
      <c r="G224" s="279">
        <v>434.23333333333323</v>
      </c>
      <c r="H224" s="279">
        <v>460.83333333333326</v>
      </c>
      <c r="I224" s="279">
        <v>468.41666666666663</v>
      </c>
      <c r="J224" s="279">
        <v>474.13333333333327</v>
      </c>
      <c r="K224" s="277">
        <v>462.7</v>
      </c>
      <c r="L224" s="277">
        <v>449.4</v>
      </c>
      <c r="M224" s="277">
        <v>12.48353</v>
      </c>
    </row>
    <row r="225" spans="1:13">
      <c r="A225" s="268">
        <v>215</v>
      </c>
      <c r="B225" s="277" t="s">
        <v>403</v>
      </c>
      <c r="C225" s="278">
        <v>2558.4</v>
      </c>
      <c r="D225" s="279">
        <v>2584.4666666666667</v>
      </c>
      <c r="E225" s="279">
        <v>2525.9333333333334</v>
      </c>
      <c r="F225" s="279">
        <v>2493.4666666666667</v>
      </c>
      <c r="G225" s="279">
        <v>2434.9333333333334</v>
      </c>
      <c r="H225" s="279">
        <v>2616.9333333333334</v>
      </c>
      <c r="I225" s="279">
        <v>2675.4666666666672</v>
      </c>
      <c r="J225" s="279">
        <v>2707.9333333333334</v>
      </c>
      <c r="K225" s="277">
        <v>2643</v>
      </c>
      <c r="L225" s="277">
        <v>2552</v>
      </c>
      <c r="M225" s="277">
        <v>1.162E-2</v>
      </c>
    </row>
    <row r="226" spans="1:13">
      <c r="A226" s="268">
        <v>216</v>
      </c>
      <c r="B226" s="277" t="s">
        <v>257</v>
      </c>
      <c r="C226" s="278">
        <v>38.6</v>
      </c>
      <c r="D226" s="279">
        <v>38.716666666666669</v>
      </c>
      <c r="E226" s="279">
        <v>38.233333333333334</v>
      </c>
      <c r="F226" s="279">
        <v>37.866666666666667</v>
      </c>
      <c r="G226" s="279">
        <v>37.383333333333333</v>
      </c>
      <c r="H226" s="279">
        <v>39.083333333333336</v>
      </c>
      <c r="I226" s="279">
        <v>39.56666666666667</v>
      </c>
      <c r="J226" s="279">
        <v>39.933333333333337</v>
      </c>
      <c r="K226" s="277">
        <v>39.200000000000003</v>
      </c>
      <c r="L226" s="277">
        <v>38.35</v>
      </c>
      <c r="M226" s="277">
        <v>9.6766500000000004</v>
      </c>
    </row>
    <row r="227" spans="1:13">
      <c r="A227" s="268">
        <v>217</v>
      </c>
      <c r="B227" s="277" t="s">
        <v>120</v>
      </c>
      <c r="C227" s="278">
        <v>8.9499999999999993</v>
      </c>
      <c r="D227" s="279">
        <v>8.9833333333333343</v>
      </c>
      <c r="E227" s="279">
        <v>8.8166666666666682</v>
      </c>
      <c r="F227" s="279">
        <v>8.6833333333333336</v>
      </c>
      <c r="G227" s="279">
        <v>8.5166666666666675</v>
      </c>
      <c r="H227" s="279">
        <v>9.1166666666666689</v>
      </c>
      <c r="I227" s="279">
        <v>9.2833333333333332</v>
      </c>
      <c r="J227" s="279">
        <v>9.4166666666666696</v>
      </c>
      <c r="K227" s="277">
        <v>9.15</v>
      </c>
      <c r="L227" s="277">
        <v>8.85</v>
      </c>
      <c r="M227" s="277">
        <v>1081.7339300000001</v>
      </c>
    </row>
    <row r="228" spans="1:13">
      <c r="A228" s="268">
        <v>218</v>
      </c>
      <c r="B228" s="277" t="s">
        <v>404</v>
      </c>
      <c r="C228" s="278">
        <v>26.8</v>
      </c>
      <c r="D228" s="279">
        <v>26.716666666666669</v>
      </c>
      <c r="E228" s="279">
        <v>26.183333333333337</v>
      </c>
      <c r="F228" s="279">
        <v>25.56666666666667</v>
      </c>
      <c r="G228" s="279">
        <v>25.033333333333339</v>
      </c>
      <c r="H228" s="279">
        <v>27.333333333333336</v>
      </c>
      <c r="I228" s="279">
        <v>27.866666666666667</v>
      </c>
      <c r="J228" s="279">
        <v>28.483333333333334</v>
      </c>
      <c r="K228" s="277">
        <v>27.25</v>
      </c>
      <c r="L228" s="277">
        <v>26.1</v>
      </c>
      <c r="M228" s="277">
        <v>77.594560000000001</v>
      </c>
    </row>
    <row r="229" spans="1:13">
      <c r="A229" s="268">
        <v>219</v>
      </c>
      <c r="B229" s="277" t="s">
        <v>121</v>
      </c>
      <c r="C229" s="278">
        <v>29.5</v>
      </c>
      <c r="D229" s="279">
        <v>29.650000000000002</v>
      </c>
      <c r="E229" s="279">
        <v>28.850000000000005</v>
      </c>
      <c r="F229" s="279">
        <v>28.200000000000003</v>
      </c>
      <c r="G229" s="279">
        <v>27.400000000000006</v>
      </c>
      <c r="H229" s="279">
        <v>30.300000000000004</v>
      </c>
      <c r="I229" s="279">
        <v>31.1</v>
      </c>
      <c r="J229" s="279">
        <v>31.750000000000004</v>
      </c>
      <c r="K229" s="277">
        <v>30.45</v>
      </c>
      <c r="L229" s="277">
        <v>29</v>
      </c>
      <c r="M229" s="277">
        <v>352.89199000000002</v>
      </c>
    </row>
    <row r="230" spans="1:13">
      <c r="A230" s="268">
        <v>220</v>
      </c>
      <c r="B230" s="277" t="s">
        <v>416</v>
      </c>
      <c r="C230" s="278">
        <v>185.6</v>
      </c>
      <c r="D230" s="279">
        <v>186.04999999999998</v>
      </c>
      <c r="E230" s="279">
        <v>183.54999999999995</v>
      </c>
      <c r="F230" s="279">
        <v>181.49999999999997</v>
      </c>
      <c r="G230" s="279">
        <v>178.99999999999994</v>
      </c>
      <c r="H230" s="279">
        <v>188.09999999999997</v>
      </c>
      <c r="I230" s="279">
        <v>190.60000000000002</v>
      </c>
      <c r="J230" s="279">
        <v>192.64999999999998</v>
      </c>
      <c r="K230" s="277">
        <v>188.55</v>
      </c>
      <c r="L230" s="277">
        <v>184</v>
      </c>
      <c r="M230" s="277">
        <v>3.3608099999999999</v>
      </c>
    </row>
    <row r="231" spans="1:13">
      <c r="A231" s="268">
        <v>221</v>
      </c>
      <c r="B231" s="277" t="s">
        <v>405</v>
      </c>
      <c r="C231" s="278">
        <v>411.5</v>
      </c>
      <c r="D231" s="279">
        <v>415.5</v>
      </c>
      <c r="E231" s="279">
        <v>405</v>
      </c>
      <c r="F231" s="279">
        <v>398.5</v>
      </c>
      <c r="G231" s="279">
        <v>388</v>
      </c>
      <c r="H231" s="279">
        <v>422</v>
      </c>
      <c r="I231" s="279">
        <v>432.5</v>
      </c>
      <c r="J231" s="279">
        <v>439</v>
      </c>
      <c r="K231" s="277">
        <v>426</v>
      </c>
      <c r="L231" s="277">
        <v>409</v>
      </c>
      <c r="M231" s="277">
        <v>0.47386</v>
      </c>
    </row>
    <row r="232" spans="1:13">
      <c r="A232" s="268">
        <v>222</v>
      </c>
      <c r="B232" s="277" t="s">
        <v>406</v>
      </c>
      <c r="C232" s="278">
        <v>7.1</v>
      </c>
      <c r="D232" s="279">
        <v>7.083333333333333</v>
      </c>
      <c r="E232" s="279">
        <v>6.9166666666666661</v>
      </c>
      <c r="F232" s="279">
        <v>6.7333333333333334</v>
      </c>
      <c r="G232" s="279">
        <v>6.5666666666666664</v>
      </c>
      <c r="H232" s="279">
        <v>7.2666666666666657</v>
      </c>
      <c r="I232" s="279">
        <v>7.4333333333333318</v>
      </c>
      <c r="J232" s="279">
        <v>7.6166666666666654</v>
      </c>
      <c r="K232" s="277">
        <v>7.25</v>
      </c>
      <c r="L232" s="277">
        <v>6.9</v>
      </c>
      <c r="M232" s="277">
        <v>25.315539999999999</v>
      </c>
    </row>
    <row r="233" spans="1:13">
      <c r="A233" s="268">
        <v>223</v>
      </c>
      <c r="B233" s="277" t="s">
        <v>122</v>
      </c>
      <c r="C233" s="278">
        <v>392.75</v>
      </c>
      <c r="D233" s="279">
        <v>390.58333333333331</v>
      </c>
      <c r="E233" s="279">
        <v>387.26666666666665</v>
      </c>
      <c r="F233" s="279">
        <v>381.78333333333336</v>
      </c>
      <c r="G233" s="279">
        <v>378.4666666666667</v>
      </c>
      <c r="H233" s="279">
        <v>396.06666666666661</v>
      </c>
      <c r="I233" s="279">
        <v>399.38333333333333</v>
      </c>
      <c r="J233" s="279">
        <v>404.86666666666656</v>
      </c>
      <c r="K233" s="277">
        <v>393.9</v>
      </c>
      <c r="L233" s="277">
        <v>385.1</v>
      </c>
      <c r="M233" s="277">
        <v>22.457260000000002</v>
      </c>
    </row>
    <row r="234" spans="1:13">
      <c r="A234" s="268">
        <v>224</v>
      </c>
      <c r="B234" s="277" t="s">
        <v>407</v>
      </c>
      <c r="C234" s="278">
        <v>72.55</v>
      </c>
      <c r="D234" s="279">
        <v>72.583333333333329</v>
      </c>
      <c r="E234" s="279">
        <v>71.816666666666663</v>
      </c>
      <c r="F234" s="279">
        <v>71.083333333333329</v>
      </c>
      <c r="G234" s="279">
        <v>70.316666666666663</v>
      </c>
      <c r="H234" s="279">
        <v>73.316666666666663</v>
      </c>
      <c r="I234" s="279">
        <v>74.083333333333343</v>
      </c>
      <c r="J234" s="279">
        <v>74.816666666666663</v>
      </c>
      <c r="K234" s="277">
        <v>73.349999999999994</v>
      </c>
      <c r="L234" s="277">
        <v>71.849999999999994</v>
      </c>
      <c r="M234" s="277">
        <v>5.9923999999999999</v>
      </c>
    </row>
    <row r="235" spans="1:13">
      <c r="A235" s="268">
        <v>225</v>
      </c>
      <c r="B235" s="277" t="s">
        <v>1604</v>
      </c>
      <c r="C235" s="278">
        <v>1067.9000000000001</v>
      </c>
      <c r="D235" s="279">
        <v>1079.6333333333334</v>
      </c>
      <c r="E235" s="279">
        <v>1044.2666666666669</v>
      </c>
      <c r="F235" s="279">
        <v>1020.6333333333334</v>
      </c>
      <c r="G235" s="279">
        <v>985.26666666666688</v>
      </c>
      <c r="H235" s="279">
        <v>1103.2666666666669</v>
      </c>
      <c r="I235" s="279">
        <v>1138.6333333333332</v>
      </c>
      <c r="J235" s="279">
        <v>1162.2666666666669</v>
      </c>
      <c r="K235" s="277">
        <v>1115</v>
      </c>
      <c r="L235" s="277">
        <v>1056</v>
      </c>
      <c r="M235" s="277">
        <v>0.28775000000000001</v>
      </c>
    </row>
    <row r="236" spans="1:13">
      <c r="A236" s="268">
        <v>226</v>
      </c>
      <c r="B236" s="277" t="s">
        <v>260</v>
      </c>
      <c r="C236" s="278">
        <v>92.85</v>
      </c>
      <c r="D236" s="279">
        <v>93.616666666666674</v>
      </c>
      <c r="E236" s="279">
        <v>91.233333333333348</v>
      </c>
      <c r="F236" s="279">
        <v>89.616666666666674</v>
      </c>
      <c r="G236" s="279">
        <v>87.233333333333348</v>
      </c>
      <c r="H236" s="279">
        <v>95.233333333333348</v>
      </c>
      <c r="I236" s="279">
        <v>97.616666666666674</v>
      </c>
      <c r="J236" s="279">
        <v>99.233333333333348</v>
      </c>
      <c r="K236" s="277">
        <v>96</v>
      </c>
      <c r="L236" s="277">
        <v>92</v>
      </c>
      <c r="M236" s="277">
        <v>26.47879</v>
      </c>
    </row>
    <row r="237" spans="1:13">
      <c r="A237" s="268">
        <v>227</v>
      </c>
      <c r="B237" s="277" t="s">
        <v>412</v>
      </c>
      <c r="C237" s="278">
        <v>115.15</v>
      </c>
      <c r="D237" s="279">
        <v>115.28333333333335</v>
      </c>
      <c r="E237" s="279">
        <v>113.86666666666669</v>
      </c>
      <c r="F237" s="279">
        <v>112.58333333333334</v>
      </c>
      <c r="G237" s="279">
        <v>111.16666666666669</v>
      </c>
      <c r="H237" s="279">
        <v>116.56666666666669</v>
      </c>
      <c r="I237" s="279">
        <v>117.98333333333335</v>
      </c>
      <c r="J237" s="279">
        <v>119.26666666666669</v>
      </c>
      <c r="K237" s="277">
        <v>116.7</v>
      </c>
      <c r="L237" s="277">
        <v>114</v>
      </c>
      <c r="M237" s="277">
        <v>8.4352800000000006</v>
      </c>
    </row>
    <row r="238" spans="1:13">
      <c r="A238" s="268">
        <v>228</v>
      </c>
      <c r="B238" s="277" t="s">
        <v>1616</v>
      </c>
      <c r="C238" s="278">
        <v>2932.2</v>
      </c>
      <c r="D238" s="279">
        <v>2934.4166666666665</v>
      </c>
      <c r="E238" s="279">
        <v>2898.7833333333328</v>
      </c>
      <c r="F238" s="279">
        <v>2865.3666666666663</v>
      </c>
      <c r="G238" s="279">
        <v>2829.7333333333327</v>
      </c>
      <c r="H238" s="279">
        <v>2967.833333333333</v>
      </c>
      <c r="I238" s="279">
        <v>3003.4666666666672</v>
      </c>
      <c r="J238" s="279">
        <v>3036.8833333333332</v>
      </c>
      <c r="K238" s="277">
        <v>2970.05</v>
      </c>
      <c r="L238" s="277">
        <v>2901</v>
      </c>
      <c r="M238" s="277">
        <v>0.23451</v>
      </c>
    </row>
    <row r="239" spans="1:13">
      <c r="A239" s="268">
        <v>229</v>
      </c>
      <c r="B239" s="277" t="s">
        <v>259</v>
      </c>
      <c r="C239" s="278">
        <v>63.35</v>
      </c>
      <c r="D239" s="279">
        <v>63.133333333333326</v>
      </c>
      <c r="E239" s="279">
        <v>62.266666666666652</v>
      </c>
      <c r="F239" s="279">
        <v>61.183333333333323</v>
      </c>
      <c r="G239" s="279">
        <v>60.316666666666649</v>
      </c>
      <c r="H239" s="279">
        <v>64.216666666666654</v>
      </c>
      <c r="I239" s="279">
        <v>65.083333333333329</v>
      </c>
      <c r="J239" s="279">
        <v>66.166666666666657</v>
      </c>
      <c r="K239" s="277">
        <v>64</v>
      </c>
      <c r="L239" s="277">
        <v>62.05</v>
      </c>
      <c r="M239" s="277">
        <v>19.690809999999999</v>
      </c>
    </row>
    <row r="240" spans="1:13">
      <c r="A240" s="268">
        <v>230</v>
      </c>
      <c r="B240" s="277" t="s">
        <v>123</v>
      </c>
      <c r="C240" s="278">
        <v>1147.5999999999999</v>
      </c>
      <c r="D240" s="279">
        <v>1138.3333333333333</v>
      </c>
      <c r="E240" s="279">
        <v>1120.2666666666664</v>
      </c>
      <c r="F240" s="279">
        <v>1092.9333333333332</v>
      </c>
      <c r="G240" s="279">
        <v>1074.8666666666663</v>
      </c>
      <c r="H240" s="279">
        <v>1165.6666666666665</v>
      </c>
      <c r="I240" s="279">
        <v>1183.7333333333336</v>
      </c>
      <c r="J240" s="279">
        <v>1211.0666666666666</v>
      </c>
      <c r="K240" s="277">
        <v>1156.4000000000001</v>
      </c>
      <c r="L240" s="277">
        <v>1111</v>
      </c>
      <c r="M240" s="277">
        <v>40.95937</v>
      </c>
    </row>
    <row r="241" spans="1:13">
      <c r="A241" s="268">
        <v>231</v>
      </c>
      <c r="B241" s="277" t="s">
        <v>1623</v>
      </c>
      <c r="C241" s="278">
        <v>255.15</v>
      </c>
      <c r="D241" s="279">
        <v>254.04999999999998</v>
      </c>
      <c r="E241" s="279">
        <v>251.09999999999997</v>
      </c>
      <c r="F241" s="279">
        <v>247.04999999999998</v>
      </c>
      <c r="G241" s="279">
        <v>244.09999999999997</v>
      </c>
      <c r="H241" s="279">
        <v>258.09999999999997</v>
      </c>
      <c r="I241" s="279">
        <v>261.04999999999995</v>
      </c>
      <c r="J241" s="279">
        <v>265.09999999999997</v>
      </c>
      <c r="K241" s="277">
        <v>257</v>
      </c>
      <c r="L241" s="277">
        <v>250</v>
      </c>
      <c r="M241" s="277">
        <v>1.6295900000000001</v>
      </c>
    </row>
    <row r="242" spans="1:13">
      <c r="A242" s="268">
        <v>232</v>
      </c>
      <c r="B242" s="277" t="s">
        <v>418</v>
      </c>
      <c r="C242" s="278">
        <v>242</v>
      </c>
      <c r="D242" s="279">
        <v>245.38333333333333</v>
      </c>
      <c r="E242" s="279">
        <v>234.21666666666664</v>
      </c>
      <c r="F242" s="279">
        <v>226.43333333333331</v>
      </c>
      <c r="G242" s="279">
        <v>215.26666666666662</v>
      </c>
      <c r="H242" s="279">
        <v>253.16666666666666</v>
      </c>
      <c r="I242" s="279">
        <v>264.33333333333337</v>
      </c>
      <c r="J242" s="279">
        <v>272.11666666666667</v>
      </c>
      <c r="K242" s="277">
        <v>256.55</v>
      </c>
      <c r="L242" s="277">
        <v>237.6</v>
      </c>
      <c r="M242" s="277">
        <v>0.20938000000000001</v>
      </c>
    </row>
    <row r="243" spans="1:13">
      <c r="A243" s="268">
        <v>233</v>
      </c>
      <c r="B243" s="277" t="s">
        <v>124</v>
      </c>
      <c r="C243" s="278">
        <v>513.15</v>
      </c>
      <c r="D243" s="279">
        <v>510.14999999999992</v>
      </c>
      <c r="E243" s="279">
        <v>505.49999999999989</v>
      </c>
      <c r="F243" s="279">
        <v>497.84999999999997</v>
      </c>
      <c r="G243" s="279">
        <v>493.19999999999993</v>
      </c>
      <c r="H243" s="279">
        <v>517.79999999999984</v>
      </c>
      <c r="I243" s="279">
        <v>522.44999999999982</v>
      </c>
      <c r="J243" s="279">
        <v>530.0999999999998</v>
      </c>
      <c r="K243" s="277">
        <v>514.79999999999995</v>
      </c>
      <c r="L243" s="277">
        <v>502.5</v>
      </c>
      <c r="M243" s="277">
        <v>71.744330000000005</v>
      </c>
    </row>
    <row r="244" spans="1:13">
      <c r="A244" s="268">
        <v>234</v>
      </c>
      <c r="B244" s="277" t="s">
        <v>419</v>
      </c>
      <c r="C244" s="278">
        <v>72.5</v>
      </c>
      <c r="D244" s="279">
        <v>72.850000000000009</v>
      </c>
      <c r="E244" s="279">
        <v>71.65000000000002</v>
      </c>
      <c r="F244" s="279">
        <v>70.800000000000011</v>
      </c>
      <c r="G244" s="279">
        <v>69.600000000000023</v>
      </c>
      <c r="H244" s="279">
        <v>73.700000000000017</v>
      </c>
      <c r="I244" s="279">
        <v>74.900000000000006</v>
      </c>
      <c r="J244" s="279">
        <v>75.750000000000014</v>
      </c>
      <c r="K244" s="277">
        <v>74.05</v>
      </c>
      <c r="L244" s="277">
        <v>72</v>
      </c>
      <c r="M244" s="277">
        <v>3.1464099999999999</v>
      </c>
    </row>
    <row r="245" spans="1:13">
      <c r="A245" s="268">
        <v>235</v>
      </c>
      <c r="B245" s="277" t="s">
        <v>125</v>
      </c>
      <c r="C245" s="278">
        <v>199.85</v>
      </c>
      <c r="D245" s="279">
        <v>199.55000000000004</v>
      </c>
      <c r="E245" s="279">
        <v>197.10000000000008</v>
      </c>
      <c r="F245" s="279">
        <v>194.35000000000005</v>
      </c>
      <c r="G245" s="279">
        <v>191.90000000000009</v>
      </c>
      <c r="H245" s="279">
        <v>202.30000000000007</v>
      </c>
      <c r="I245" s="279">
        <v>204.75000000000006</v>
      </c>
      <c r="J245" s="279">
        <v>207.50000000000006</v>
      </c>
      <c r="K245" s="277">
        <v>202</v>
      </c>
      <c r="L245" s="277">
        <v>196.8</v>
      </c>
      <c r="M245" s="277">
        <v>25.044039999999999</v>
      </c>
    </row>
    <row r="246" spans="1:13">
      <c r="A246" s="268">
        <v>236</v>
      </c>
      <c r="B246" s="277" t="s">
        <v>126</v>
      </c>
      <c r="C246" s="278">
        <v>957.5</v>
      </c>
      <c r="D246" s="279">
        <v>961.35</v>
      </c>
      <c r="E246" s="279">
        <v>950.25</v>
      </c>
      <c r="F246" s="279">
        <v>943</v>
      </c>
      <c r="G246" s="279">
        <v>931.9</v>
      </c>
      <c r="H246" s="279">
        <v>968.6</v>
      </c>
      <c r="I246" s="279">
        <v>979.70000000000016</v>
      </c>
      <c r="J246" s="279">
        <v>986.95</v>
      </c>
      <c r="K246" s="277">
        <v>972.45</v>
      </c>
      <c r="L246" s="277">
        <v>954.1</v>
      </c>
      <c r="M246" s="277">
        <v>90.087159999999997</v>
      </c>
    </row>
    <row r="247" spans="1:13">
      <c r="A247" s="268">
        <v>237</v>
      </c>
      <c r="B247" s="277" t="s">
        <v>1646</v>
      </c>
      <c r="C247" s="278">
        <v>627.85</v>
      </c>
      <c r="D247" s="279">
        <v>630.33333333333337</v>
      </c>
      <c r="E247" s="279">
        <v>623.66666666666674</v>
      </c>
      <c r="F247" s="279">
        <v>619.48333333333335</v>
      </c>
      <c r="G247" s="279">
        <v>612.81666666666672</v>
      </c>
      <c r="H247" s="279">
        <v>634.51666666666677</v>
      </c>
      <c r="I247" s="279">
        <v>641.18333333333351</v>
      </c>
      <c r="J247" s="279">
        <v>645.36666666666679</v>
      </c>
      <c r="K247" s="277">
        <v>637</v>
      </c>
      <c r="L247" s="277">
        <v>626.15</v>
      </c>
      <c r="M247" s="277">
        <v>8.0409999999999995E-2</v>
      </c>
    </row>
    <row r="248" spans="1:13">
      <c r="A248" s="268">
        <v>238</v>
      </c>
      <c r="B248" s="277" t="s">
        <v>420</v>
      </c>
      <c r="C248" s="278">
        <v>257.14999999999998</v>
      </c>
      <c r="D248" s="279">
        <v>256.73333333333335</v>
      </c>
      <c r="E248" s="279">
        <v>252.66666666666669</v>
      </c>
      <c r="F248" s="279">
        <v>248.18333333333334</v>
      </c>
      <c r="G248" s="279">
        <v>244.11666666666667</v>
      </c>
      <c r="H248" s="279">
        <v>261.2166666666667</v>
      </c>
      <c r="I248" s="279">
        <v>265.2833333333333</v>
      </c>
      <c r="J248" s="279">
        <v>269.76666666666671</v>
      </c>
      <c r="K248" s="277">
        <v>260.8</v>
      </c>
      <c r="L248" s="277">
        <v>252.25</v>
      </c>
      <c r="M248" s="277">
        <v>4.6768000000000001</v>
      </c>
    </row>
    <row r="249" spans="1:13">
      <c r="A249" s="268">
        <v>239</v>
      </c>
      <c r="B249" s="277" t="s">
        <v>421</v>
      </c>
      <c r="C249" s="278">
        <v>190.2</v>
      </c>
      <c r="D249" s="279">
        <v>189.54999999999998</v>
      </c>
      <c r="E249" s="279">
        <v>186.09999999999997</v>
      </c>
      <c r="F249" s="279">
        <v>181.99999999999997</v>
      </c>
      <c r="G249" s="279">
        <v>178.54999999999995</v>
      </c>
      <c r="H249" s="279">
        <v>193.64999999999998</v>
      </c>
      <c r="I249" s="279">
        <v>197.09999999999997</v>
      </c>
      <c r="J249" s="279">
        <v>201.2</v>
      </c>
      <c r="K249" s="277">
        <v>193</v>
      </c>
      <c r="L249" s="277">
        <v>185.45</v>
      </c>
      <c r="M249" s="277">
        <v>1.9173100000000001</v>
      </c>
    </row>
    <row r="250" spans="1:13">
      <c r="A250" s="268">
        <v>240</v>
      </c>
      <c r="B250" s="277" t="s">
        <v>417</v>
      </c>
      <c r="C250" s="278">
        <v>10.5</v>
      </c>
      <c r="D250" s="279">
        <v>10.466666666666667</v>
      </c>
      <c r="E250" s="279">
        <v>10.383333333333333</v>
      </c>
      <c r="F250" s="279">
        <v>10.266666666666666</v>
      </c>
      <c r="G250" s="279">
        <v>10.183333333333332</v>
      </c>
      <c r="H250" s="279">
        <v>10.583333333333334</v>
      </c>
      <c r="I250" s="279">
        <v>10.666666666666666</v>
      </c>
      <c r="J250" s="279">
        <v>10.783333333333335</v>
      </c>
      <c r="K250" s="277">
        <v>10.55</v>
      </c>
      <c r="L250" s="277">
        <v>10.35</v>
      </c>
      <c r="M250" s="277">
        <v>16.703140000000001</v>
      </c>
    </row>
    <row r="251" spans="1:13">
      <c r="A251" s="268">
        <v>241</v>
      </c>
      <c r="B251" s="277" t="s">
        <v>127</v>
      </c>
      <c r="C251" s="278">
        <v>87.55</v>
      </c>
      <c r="D251" s="279">
        <v>86.816666666666677</v>
      </c>
      <c r="E251" s="279">
        <v>85.883333333333354</v>
      </c>
      <c r="F251" s="279">
        <v>84.216666666666683</v>
      </c>
      <c r="G251" s="279">
        <v>83.28333333333336</v>
      </c>
      <c r="H251" s="279">
        <v>88.483333333333348</v>
      </c>
      <c r="I251" s="279">
        <v>89.416666666666657</v>
      </c>
      <c r="J251" s="279">
        <v>91.083333333333343</v>
      </c>
      <c r="K251" s="277">
        <v>87.75</v>
      </c>
      <c r="L251" s="277">
        <v>85.15</v>
      </c>
      <c r="M251" s="277">
        <v>194.81634</v>
      </c>
    </row>
    <row r="252" spans="1:13">
      <c r="A252" s="268">
        <v>242</v>
      </c>
      <c r="B252" s="277" t="s">
        <v>262</v>
      </c>
      <c r="C252" s="278">
        <v>2001.65</v>
      </c>
      <c r="D252" s="279">
        <v>2002.5666666666666</v>
      </c>
      <c r="E252" s="279">
        <v>1979.1333333333332</v>
      </c>
      <c r="F252" s="279">
        <v>1956.6166666666666</v>
      </c>
      <c r="G252" s="279">
        <v>1933.1833333333332</v>
      </c>
      <c r="H252" s="279">
        <v>2025.0833333333333</v>
      </c>
      <c r="I252" s="279">
        <v>2048.5166666666664</v>
      </c>
      <c r="J252" s="279">
        <v>2071.0333333333333</v>
      </c>
      <c r="K252" s="277">
        <v>2026</v>
      </c>
      <c r="L252" s="277">
        <v>1980.05</v>
      </c>
      <c r="M252" s="277">
        <v>2.09449</v>
      </c>
    </row>
    <row r="253" spans="1:13">
      <c r="A253" s="268">
        <v>243</v>
      </c>
      <c r="B253" s="277" t="s">
        <v>408</v>
      </c>
      <c r="C253" s="278">
        <v>118.95</v>
      </c>
      <c r="D253" s="279">
        <v>119.7</v>
      </c>
      <c r="E253" s="279">
        <v>117.7</v>
      </c>
      <c r="F253" s="279">
        <v>116.45</v>
      </c>
      <c r="G253" s="279">
        <v>114.45</v>
      </c>
      <c r="H253" s="279">
        <v>120.95</v>
      </c>
      <c r="I253" s="279">
        <v>122.95</v>
      </c>
      <c r="J253" s="279">
        <v>124.2</v>
      </c>
      <c r="K253" s="277">
        <v>121.7</v>
      </c>
      <c r="L253" s="277">
        <v>118.45</v>
      </c>
      <c r="M253" s="277">
        <v>9.1099399999999999</v>
      </c>
    </row>
    <row r="254" spans="1:13">
      <c r="A254" s="268">
        <v>244</v>
      </c>
      <c r="B254" s="277" t="s">
        <v>409</v>
      </c>
      <c r="C254" s="278">
        <v>95.35</v>
      </c>
      <c r="D254" s="279">
        <v>95.516666666666666</v>
      </c>
      <c r="E254" s="279">
        <v>94.133333333333326</v>
      </c>
      <c r="F254" s="279">
        <v>92.916666666666657</v>
      </c>
      <c r="G254" s="279">
        <v>91.533333333333317</v>
      </c>
      <c r="H254" s="279">
        <v>96.733333333333334</v>
      </c>
      <c r="I254" s="279">
        <v>98.116666666666688</v>
      </c>
      <c r="J254" s="279">
        <v>99.333333333333343</v>
      </c>
      <c r="K254" s="277">
        <v>96.9</v>
      </c>
      <c r="L254" s="277">
        <v>94.3</v>
      </c>
      <c r="M254" s="277">
        <v>14.05345</v>
      </c>
    </row>
    <row r="255" spans="1:13">
      <c r="A255" s="268">
        <v>245</v>
      </c>
      <c r="B255" s="277" t="s">
        <v>2932</v>
      </c>
      <c r="C255" s="278">
        <v>1383.55</v>
      </c>
      <c r="D255" s="279">
        <v>1382.4833333333333</v>
      </c>
      <c r="E255" s="279">
        <v>1361.3666666666668</v>
      </c>
      <c r="F255" s="279">
        <v>1339.1833333333334</v>
      </c>
      <c r="G255" s="279">
        <v>1318.0666666666668</v>
      </c>
      <c r="H255" s="279">
        <v>1404.6666666666667</v>
      </c>
      <c r="I255" s="279">
        <v>1425.7833333333331</v>
      </c>
      <c r="J255" s="279">
        <v>1447.9666666666667</v>
      </c>
      <c r="K255" s="277">
        <v>1403.6</v>
      </c>
      <c r="L255" s="277">
        <v>1360.3</v>
      </c>
      <c r="M255" s="277">
        <v>8.7068700000000003</v>
      </c>
    </row>
    <row r="256" spans="1:13">
      <c r="A256" s="268">
        <v>246</v>
      </c>
      <c r="B256" s="277" t="s">
        <v>402</v>
      </c>
      <c r="C256" s="278">
        <v>468.65</v>
      </c>
      <c r="D256" s="279">
        <v>474.08333333333331</v>
      </c>
      <c r="E256" s="279">
        <v>460.31666666666661</v>
      </c>
      <c r="F256" s="279">
        <v>451.98333333333329</v>
      </c>
      <c r="G256" s="279">
        <v>438.21666666666658</v>
      </c>
      <c r="H256" s="279">
        <v>482.41666666666663</v>
      </c>
      <c r="I256" s="279">
        <v>496.18333333333339</v>
      </c>
      <c r="J256" s="279">
        <v>504.51666666666665</v>
      </c>
      <c r="K256" s="277">
        <v>487.85</v>
      </c>
      <c r="L256" s="277">
        <v>465.75</v>
      </c>
      <c r="M256" s="277">
        <v>2.2020200000000001</v>
      </c>
    </row>
    <row r="257" spans="1:13">
      <c r="A257" s="268">
        <v>247</v>
      </c>
      <c r="B257" s="277" t="s">
        <v>128</v>
      </c>
      <c r="C257" s="278">
        <v>198.75</v>
      </c>
      <c r="D257" s="279">
        <v>198.36666666666667</v>
      </c>
      <c r="E257" s="279">
        <v>197.23333333333335</v>
      </c>
      <c r="F257" s="279">
        <v>195.71666666666667</v>
      </c>
      <c r="G257" s="279">
        <v>194.58333333333334</v>
      </c>
      <c r="H257" s="279">
        <v>199.88333333333335</v>
      </c>
      <c r="I257" s="279">
        <v>201.01666666666668</v>
      </c>
      <c r="J257" s="279">
        <v>202.53333333333336</v>
      </c>
      <c r="K257" s="277">
        <v>199.5</v>
      </c>
      <c r="L257" s="277">
        <v>196.85</v>
      </c>
      <c r="M257" s="277">
        <v>117.41074</v>
      </c>
    </row>
    <row r="258" spans="1:13">
      <c r="A258" s="268">
        <v>248</v>
      </c>
      <c r="B258" s="277" t="s">
        <v>413</v>
      </c>
      <c r="C258" s="278">
        <v>225.9</v>
      </c>
      <c r="D258" s="279">
        <v>227.36666666666667</v>
      </c>
      <c r="E258" s="279">
        <v>223.93333333333334</v>
      </c>
      <c r="F258" s="279">
        <v>221.96666666666667</v>
      </c>
      <c r="G258" s="279">
        <v>218.53333333333333</v>
      </c>
      <c r="H258" s="279">
        <v>229.33333333333334</v>
      </c>
      <c r="I258" s="279">
        <v>232.76666666666668</v>
      </c>
      <c r="J258" s="279">
        <v>234.73333333333335</v>
      </c>
      <c r="K258" s="277">
        <v>230.8</v>
      </c>
      <c r="L258" s="277">
        <v>225.4</v>
      </c>
      <c r="M258" s="277">
        <v>0.10979999999999999</v>
      </c>
    </row>
    <row r="259" spans="1:13">
      <c r="A259" s="268">
        <v>249</v>
      </c>
      <c r="B259" s="277" t="s">
        <v>411</v>
      </c>
      <c r="C259" s="278">
        <v>141</v>
      </c>
      <c r="D259" s="279">
        <v>141.68333333333334</v>
      </c>
      <c r="E259" s="279">
        <v>139.56666666666666</v>
      </c>
      <c r="F259" s="279">
        <v>138.13333333333333</v>
      </c>
      <c r="G259" s="279">
        <v>136.01666666666665</v>
      </c>
      <c r="H259" s="279">
        <v>143.11666666666667</v>
      </c>
      <c r="I259" s="279">
        <v>145.23333333333335</v>
      </c>
      <c r="J259" s="279">
        <v>146.66666666666669</v>
      </c>
      <c r="K259" s="277">
        <v>143.80000000000001</v>
      </c>
      <c r="L259" s="277">
        <v>140.25</v>
      </c>
      <c r="M259" s="277">
        <v>17.846959999999999</v>
      </c>
    </row>
    <row r="260" spans="1:13">
      <c r="A260" s="268">
        <v>250</v>
      </c>
      <c r="B260" s="277" t="s">
        <v>431</v>
      </c>
      <c r="C260" s="278">
        <v>16.95</v>
      </c>
      <c r="D260" s="279">
        <v>16.866666666666664</v>
      </c>
      <c r="E260" s="279">
        <v>16.633333333333326</v>
      </c>
      <c r="F260" s="279">
        <v>16.316666666666663</v>
      </c>
      <c r="G260" s="279">
        <v>16.083333333333325</v>
      </c>
      <c r="H260" s="279">
        <v>17.183333333333326</v>
      </c>
      <c r="I260" s="279">
        <v>17.416666666666668</v>
      </c>
      <c r="J260" s="279">
        <v>17.733333333333327</v>
      </c>
      <c r="K260" s="277">
        <v>17.100000000000001</v>
      </c>
      <c r="L260" s="277">
        <v>16.55</v>
      </c>
      <c r="M260" s="277">
        <v>7.7440199999999999</v>
      </c>
    </row>
    <row r="261" spans="1:13">
      <c r="A261" s="268">
        <v>251</v>
      </c>
      <c r="B261" s="277" t="s">
        <v>428</v>
      </c>
      <c r="C261" s="278">
        <v>40.1</v>
      </c>
      <c r="D261" s="279">
        <v>40.183333333333337</v>
      </c>
      <c r="E261" s="279">
        <v>39.666666666666671</v>
      </c>
      <c r="F261" s="279">
        <v>39.233333333333334</v>
      </c>
      <c r="G261" s="279">
        <v>38.716666666666669</v>
      </c>
      <c r="H261" s="279">
        <v>40.616666666666674</v>
      </c>
      <c r="I261" s="279">
        <v>41.13333333333334</v>
      </c>
      <c r="J261" s="279">
        <v>41.566666666666677</v>
      </c>
      <c r="K261" s="277">
        <v>40.700000000000003</v>
      </c>
      <c r="L261" s="277">
        <v>39.75</v>
      </c>
      <c r="M261" s="277">
        <v>3.1939299999999999</v>
      </c>
    </row>
    <row r="262" spans="1:13">
      <c r="A262" s="268">
        <v>252</v>
      </c>
      <c r="B262" s="277" t="s">
        <v>429</v>
      </c>
      <c r="C262" s="278">
        <v>91.65</v>
      </c>
      <c r="D262" s="279">
        <v>92.116666666666674</v>
      </c>
      <c r="E262" s="279">
        <v>90.033333333333346</v>
      </c>
      <c r="F262" s="279">
        <v>88.416666666666671</v>
      </c>
      <c r="G262" s="279">
        <v>86.333333333333343</v>
      </c>
      <c r="H262" s="279">
        <v>93.733333333333348</v>
      </c>
      <c r="I262" s="279">
        <v>95.816666666666663</v>
      </c>
      <c r="J262" s="279">
        <v>97.433333333333351</v>
      </c>
      <c r="K262" s="277">
        <v>94.2</v>
      </c>
      <c r="L262" s="277">
        <v>90.5</v>
      </c>
      <c r="M262" s="277">
        <v>15.853429999999999</v>
      </c>
    </row>
    <row r="263" spans="1:13">
      <c r="A263" s="268">
        <v>253</v>
      </c>
      <c r="B263" s="277" t="s">
        <v>432</v>
      </c>
      <c r="C263" s="278">
        <v>42.8</v>
      </c>
      <c r="D263" s="279">
        <v>41.85</v>
      </c>
      <c r="E263" s="279">
        <v>38.700000000000003</v>
      </c>
      <c r="F263" s="279">
        <v>34.6</v>
      </c>
      <c r="G263" s="279">
        <v>31.450000000000003</v>
      </c>
      <c r="H263" s="279">
        <v>45.95</v>
      </c>
      <c r="I263" s="279">
        <v>49.099999999999994</v>
      </c>
      <c r="J263" s="279">
        <v>53.2</v>
      </c>
      <c r="K263" s="277">
        <v>45</v>
      </c>
      <c r="L263" s="277">
        <v>37.75</v>
      </c>
      <c r="M263" s="277">
        <v>63.027529999999999</v>
      </c>
    </row>
    <row r="264" spans="1:13">
      <c r="A264" s="268">
        <v>254</v>
      </c>
      <c r="B264" s="277" t="s">
        <v>422</v>
      </c>
      <c r="C264" s="278">
        <v>776.95</v>
      </c>
      <c r="D264" s="279">
        <v>772.58333333333337</v>
      </c>
      <c r="E264" s="279">
        <v>765.36666666666679</v>
      </c>
      <c r="F264" s="279">
        <v>753.78333333333342</v>
      </c>
      <c r="G264" s="279">
        <v>746.56666666666683</v>
      </c>
      <c r="H264" s="279">
        <v>784.16666666666674</v>
      </c>
      <c r="I264" s="279">
        <v>791.38333333333321</v>
      </c>
      <c r="J264" s="279">
        <v>802.9666666666667</v>
      </c>
      <c r="K264" s="277">
        <v>779.8</v>
      </c>
      <c r="L264" s="277">
        <v>761</v>
      </c>
      <c r="M264" s="277">
        <v>1.7297</v>
      </c>
    </row>
    <row r="265" spans="1:13">
      <c r="A265" s="268">
        <v>255</v>
      </c>
      <c r="B265" s="277" t="s">
        <v>436</v>
      </c>
      <c r="C265" s="278">
        <v>2047.7</v>
      </c>
      <c r="D265" s="279">
        <v>2043.9333333333332</v>
      </c>
      <c r="E265" s="279">
        <v>2019.8666666666663</v>
      </c>
      <c r="F265" s="279">
        <v>1992.0333333333331</v>
      </c>
      <c r="G265" s="279">
        <v>1967.9666666666662</v>
      </c>
      <c r="H265" s="279">
        <v>2071.7666666666664</v>
      </c>
      <c r="I265" s="279">
        <v>2095.8333333333335</v>
      </c>
      <c r="J265" s="279">
        <v>2123.6666666666665</v>
      </c>
      <c r="K265" s="277">
        <v>2068</v>
      </c>
      <c r="L265" s="277">
        <v>2016.1</v>
      </c>
      <c r="M265" s="277">
        <v>6.5170000000000006E-2</v>
      </c>
    </row>
    <row r="266" spans="1:13">
      <c r="A266" s="268">
        <v>256</v>
      </c>
      <c r="B266" s="277" t="s">
        <v>433</v>
      </c>
      <c r="C266" s="278">
        <v>63.5</v>
      </c>
      <c r="D266" s="279">
        <v>62.35</v>
      </c>
      <c r="E266" s="279">
        <v>59.95</v>
      </c>
      <c r="F266" s="279">
        <v>56.4</v>
      </c>
      <c r="G266" s="279">
        <v>54</v>
      </c>
      <c r="H266" s="279">
        <v>65.900000000000006</v>
      </c>
      <c r="I266" s="279">
        <v>68.3</v>
      </c>
      <c r="J266" s="279">
        <v>71.850000000000009</v>
      </c>
      <c r="K266" s="277">
        <v>64.75</v>
      </c>
      <c r="L266" s="277">
        <v>58.8</v>
      </c>
      <c r="M266" s="277">
        <v>77.330749999999995</v>
      </c>
    </row>
    <row r="267" spans="1:13">
      <c r="A267" s="268">
        <v>257</v>
      </c>
      <c r="B267" s="277" t="s">
        <v>129</v>
      </c>
      <c r="C267" s="278">
        <v>223.6</v>
      </c>
      <c r="D267" s="279">
        <v>220.70000000000002</v>
      </c>
      <c r="E267" s="279">
        <v>216.05000000000004</v>
      </c>
      <c r="F267" s="279">
        <v>208.50000000000003</v>
      </c>
      <c r="G267" s="279">
        <v>203.85000000000005</v>
      </c>
      <c r="H267" s="279">
        <v>228.25000000000003</v>
      </c>
      <c r="I267" s="279">
        <v>232.9</v>
      </c>
      <c r="J267" s="279">
        <v>240.45000000000002</v>
      </c>
      <c r="K267" s="277">
        <v>225.35</v>
      </c>
      <c r="L267" s="277">
        <v>213.15</v>
      </c>
      <c r="M267" s="277">
        <v>230.51750000000001</v>
      </c>
    </row>
    <row r="268" spans="1:13">
      <c r="A268" s="268">
        <v>258</v>
      </c>
      <c r="B268" s="277" t="s">
        <v>423</v>
      </c>
      <c r="C268" s="278">
        <v>1499.95</v>
      </c>
      <c r="D268" s="279">
        <v>1489.7666666666667</v>
      </c>
      <c r="E268" s="279">
        <v>1456.7333333333333</v>
      </c>
      <c r="F268" s="279">
        <v>1413.5166666666667</v>
      </c>
      <c r="G268" s="279">
        <v>1380.4833333333333</v>
      </c>
      <c r="H268" s="279">
        <v>1532.9833333333333</v>
      </c>
      <c r="I268" s="279">
        <v>1566.0166666666667</v>
      </c>
      <c r="J268" s="279">
        <v>1609.2333333333333</v>
      </c>
      <c r="K268" s="277">
        <v>1522.8</v>
      </c>
      <c r="L268" s="277">
        <v>1446.55</v>
      </c>
      <c r="M268" s="277">
        <v>0.76100000000000001</v>
      </c>
    </row>
    <row r="269" spans="1:13">
      <c r="A269" s="268">
        <v>259</v>
      </c>
      <c r="B269" s="277" t="s">
        <v>424</v>
      </c>
      <c r="C269" s="278">
        <v>269.75</v>
      </c>
      <c r="D269" s="279">
        <v>271.53333333333336</v>
      </c>
      <c r="E269" s="279">
        <v>267.2166666666667</v>
      </c>
      <c r="F269" s="279">
        <v>264.68333333333334</v>
      </c>
      <c r="G269" s="279">
        <v>260.36666666666667</v>
      </c>
      <c r="H269" s="279">
        <v>274.06666666666672</v>
      </c>
      <c r="I269" s="279">
        <v>278.38333333333344</v>
      </c>
      <c r="J269" s="279">
        <v>280.91666666666674</v>
      </c>
      <c r="K269" s="277">
        <v>275.85000000000002</v>
      </c>
      <c r="L269" s="277">
        <v>269</v>
      </c>
      <c r="M269" s="277">
        <v>1.3415699999999999</v>
      </c>
    </row>
    <row r="270" spans="1:13">
      <c r="A270" s="268">
        <v>260</v>
      </c>
      <c r="B270" s="277" t="s">
        <v>425</v>
      </c>
      <c r="C270" s="278">
        <v>95.75</v>
      </c>
      <c r="D270" s="279">
        <v>96.133333333333326</v>
      </c>
      <c r="E270" s="279">
        <v>95.066666666666649</v>
      </c>
      <c r="F270" s="279">
        <v>94.383333333333326</v>
      </c>
      <c r="G270" s="279">
        <v>93.316666666666649</v>
      </c>
      <c r="H270" s="279">
        <v>96.816666666666649</v>
      </c>
      <c r="I270" s="279">
        <v>97.883333333333312</v>
      </c>
      <c r="J270" s="279">
        <v>98.566666666666649</v>
      </c>
      <c r="K270" s="277">
        <v>97.2</v>
      </c>
      <c r="L270" s="277">
        <v>95.45</v>
      </c>
      <c r="M270" s="277">
        <v>4.7659000000000002</v>
      </c>
    </row>
    <row r="271" spans="1:13">
      <c r="A271" s="268">
        <v>261</v>
      </c>
      <c r="B271" s="277" t="s">
        <v>426</v>
      </c>
      <c r="C271" s="278">
        <v>60.95</v>
      </c>
      <c r="D271" s="279">
        <v>61.650000000000006</v>
      </c>
      <c r="E271" s="279">
        <v>59.70000000000001</v>
      </c>
      <c r="F271" s="279">
        <v>58.45</v>
      </c>
      <c r="G271" s="279">
        <v>56.500000000000007</v>
      </c>
      <c r="H271" s="279">
        <v>62.900000000000013</v>
      </c>
      <c r="I271" s="279">
        <v>64.849999999999994</v>
      </c>
      <c r="J271" s="279">
        <v>66.100000000000023</v>
      </c>
      <c r="K271" s="277">
        <v>63.6</v>
      </c>
      <c r="L271" s="277">
        <v>60.4</v>
      </c>
      <c r="M271" s="277">
        <v>15.86478</v>
      </c>
    </row>
    <row r="272" spans="1:13">
      <c r="A272" s="268">
        <v>262</v>
      </c>
      <c r="B272" s="277" t="s">
        <v>427</v>
      </c>
      <c r="C272" s="278">
        <v>82.9</v>
      </c>
      <c r="D272" s="279">
        <v>81.483333333333334</v>
      </c>
      <c r="E272" s="279">
        <v>78.766666666666666</v>
      </c>
      <c r="F272" s="279">
        <v>74.633333333333326</v>
      </c>
      <c r="G272" s="279">
        <v>71.916666666666657</v>
      </c>
      <c r="H272" s="279">
        <v>85.616666666666674</v>
      </c>
      <c r="I272" s="279">
        <v>88.333333333333343</v>
      </c>
      <c r="J272" s="279">
        <v>92.466666666666683</v>
      </c>
      <c r="K272" s="277">
        <v>84.2</v>
      </c>
      <c r="L272" s="277">
        <v>77.349999999999994</v>
      </c>
      <c r="M272" s="277">
        <v>49.752699999999997</v>
      </c>
    </row>
    <row r="273" spans="1:13">
      <c r="A273" s="268">
        <v>263</v>
      </c>
      <c r="B273" s="277" t="s">
        <v>435</v>
      </c>
      <c r="C273" s="278">
        <v>47.5</v>
      </c>
      <c r="D273" s="279">
        <v>46.833333333333336</v>
      </c>
      <c r="E273" s="279">
        <v>45.766666666666673</v>
      </c>
      <c r="F273" s="279">
        <v>44.033333333333339</v>
      </c>
      <c r="G273" s="279">
        <v>42.966666666666676</v>
      </c>
      <c r="H273" s="279">
        <v>48.56666666666667</v>
      </c>
      <c r="I273" s="279">
        <v>49.633333333333333</v>
      </c>
      <c r="J273" s="279">
        <v>51.366666666666667</v>
      </c>
      <c r="K273" s="277">
        <v>47.9</v>
      </c>
      <c r="L273" s="277">
        <v>45.1</v>
      </c>
      <c r="M273" s="277">
        <v>25.649750000000001</v>
      </c>
    </row>
    <row r="274" spans="1:13">
      <c r="A274" s="268">
        <v>264</v>
      </c>
      <c r="B274" s="277" t="s">
        <v>434</v>
      </c>
      <c r="C274" s="278">
        <v>91.35</v>
      </c>
      <c r="D274" s="279">
        <v>90.583333333333329</v>
      </c>
      <c r="E274" s="279">
        <v>89.266666666666652</v>
      </c>
      <c r="F274" s="279">
        <v>87.183333333333323</v>
      </c>
      <c r="G274" s="279">
        <v>85.866666666666646</v>
      </c>
      <c r="H274" s="279">
        <v>92.666666666666657</v>
      </c>
      <c r="I274" s="279">
        <v>93.983333333333348</v>
      </c>
      <c r="J274" s="279">
        <v>96.066666666666663</v>
      </c>
      <c r="K274" s="277">
        <v>91.9</v>
      </c>
      <c r="L274" s="277">
        <v>88.5</v>
      </c>
      <c r="M274" s="277">
        <v>3.7445599999999999</v>
      </c>
    </row>
    <row r="275" spans="1:13">
      <c r="A275" s="268">
        <v>265</v>
      </c>
      <c r="B275" s="277" t="s">
        <v>263</v>
      </c>
      <c r="C275" s="278">
        <v>57.4</v>
      </c>
      <c r="D275" s="279">
        <v>57.35</v>
      </c>
      <c r="E275" s="279">
        <v>56.300000000000004</v>
      </c>
      <c r="F275" s="279">
        <v>55.2</v>
      </c>
      <c r="G275" s="279">
        <v>54.150000000000006</v>
      </c>
      <c r="H275" s="279">
        <v>58.45</v>
      </c>
      <c r="I275" s="279">
        <v>59.5</v>
      </c>
      <c r="J275" s="279">
        <v>60.6</v>
      </c>
      <c r="K275" s="277">
        <v>58.4</v>
      </c>
      <c r="L275" s="277">
        <v>56.25</v>
      </c>
      <c r="M275" s="277">
        <v>33.559069999999998</v>
      </c>
    </row>
    <row r="276" spans="1:13">
      <c r="A276" s="268">
        <v>266</v>
      </c>
      <c r="B276" s="277" t="s">
        <v>130</v>
      </c>
      <c r="C276" s="278">
        <v>269.60000000000002</v>
      </c>
      <c r="D276" s="279">
        <v>268.01666666666665</v>
      </c>
      <c r="E276" s="279">
        <v>264.7833333333333</v>
      </c>
      <c r="F276" s="279">
        <v>259.96666666666664</v>
      </c>
      <c r="G276" s="279">
        <v>256.73333333333329</v>
      </c>
      <c r="H276" s="279">
        <v>272.83333333333331</v>
      </c>
      <c r="I276" s="279">
        <v>276.06666666666666</v>
      </c>
      <c r="J276" s="279">
        <v>280.88333333333333</v>
      </c>
      <c r="K276" s="277">
        <v>271.25</v>
      </c>
      <c r="L276" s="277">
        <v>263.2</v>
      </c>
      <c r="M276" s="277">
        <v>107.57867</v>
      </c>
    </row>
    <row r="277" spans="1:13">
      <c r="A277" s="268">
        <v>267</v>
      </c>
      <c r="B277" s="277" t="s">
        <v>264</v>
      </c>
      <c r="C277" s="278">
        <v>817.9</v>
      </c>
      <c r="D277" s="279">
        <v>814.98333333333323</v>
      </c>
      <c r="E277" s="279">
        <v>807.91666666666652</v>
      </c>
      <c r="F277" s="279">
        <v>797.93333333333328</v>
      </c>
      <c r="G277" s="279">
        <v>790.86666666666656</v>
      </c>
      <c r="H277" s="279">
        <v>824.96666666666647</v>
      </c>
      <c r="I277" s="279">
        <v>832.0333333333333</v>
      </c>
      <c r="J277" s="279">
        <v>842.01666666666642</v>
      </c>
      <c r="K277" s="277">
        <v>822.05</v>
      </c>
      <c r="L277" s="277">
        <v>805</v>
      </c>
      <c r="M277" s="277">
        <v>2.53532</v>
      </c>
    </row>
    <row r="278" spans="1:13">
      <c r="A278" s="268">
        <v>268</v>
      </c>
      <c r="B278" s="277" t="s">
        <v>131</v>
      </c>
      <c r="C278" s="278">
        <v>1887.25</v>
      </c>
      <c r="D278" s="279">
        <v>1875.2833333333335</v>
      </c>
      <c r="E278" s="279">
        <v>1855.9666666666672</v>
      </c>
      <c r="F278" s="279">
        <v>1824.6833333333336</v>
      </c>
      <c r="G278" s="279">
        <v>1805.3666666666672</v>
      </c>
      <c r="H278" s="279">
        <v>1906.5666666666671</v>
      </c>
      <c r="I278" s="279">
        <v>1925.8833333333332</v>
      </c>
      <c r="J278" s="279">
        <v>1957.166666666667</v>
      </c>
      <c r="K278" s="277">
        <v>1894.6</v>
      </c>
      <c r="L278" s="277">
        <v>1844</v>
      </c>
      <c r="M278" s="277">
        <v>5.0253399999999999</v>
      </c>
    </row>
    <row r="279" spans="1:13">
      <c r="A279" s="268">
        <v>269</v>
      </c>
      <c r="B279" s="277" t="s">
        <v>132</v>
      </c>
      <c r="C279" s="278">
        <v>406.75</v>
      </c>
      <c r="D279" s="279">
        <v>399.2833333333333</v>
      </c>
      <c r="E279" s="279">
        <v>388.56666666666661</v>
      </c>
      <c r="F279" s="279">
        <v>370.38333333333333</v>
      </c>
      <c r="G279" s="279">
        <v>359.66666666666663</v>
      </c>
      <c r="H279" s="279">
        <v>417.46666666666658</v>
      </c>
      <c r="I279" s="279">
        <v>428.18333333333328</v>
      </c>
      <c r="J279" s="279">
        <v>446.36666666666656</v>
      </c>
      <c r="K279" s="277">
        <v>410</v>
      </c>
      <c r="L279" s="277">
        <v>381.1</v>
      </c>
      <c r="M279" s="277">
        <v>23.748719999999999</v>
      </c>
    </row>
    <row r="280" spans="1:13">
      <c r="A280" s="268">
        <v>270</v>
      </c>
      <c r="B280" s="277" t="s">
        <v>437</v>
      </c>
      <c r="C280" s="278">
        <v>141.65</v>
      </c>
      <c r="D280" s="279">
        <v>141.78333333333333</v>
      </c>
      <c r="E280" s="279">
        <v>140.11666666666667</v>
      </c>
      <c r="F280" s="279">
        <v>138.58333333333334</v>
      </c>
      <c r="G280" s="279">
        <v>136.91666666666669</v>
      </c>
      <c r="H280" s="279">
        <v>143.31666666666666</v>
      </c>
      <c r="I280" s="279">
        <v>144.98333333333335</v>
      </c>
      <c r="J280" s="279">
        <v>146.51666666666665</v>
      </c>
      <c r="K280" s="277">
        <v>143.44999999999999</v>
      </c>
      <c r="L280" s="277">
        <v>140.25</v>
      </c>
      <c r="M280" s="277">
        <v>3.7275999999999998</v>
      </c>
    </row>
    <row r="281" spans="1:13">
      <c r="A281" s="268">
        <v>271</v>
      </c>
      <c r="B281" s="277" t="s">
        <v>443</v>
      </c>
      <c r="C281" s="278">
        <v>407.95</v>
      </c>
      <c r="D281" s="279">
        <v>407.33333333333331</v>
      </c>
      <c r="E281" s="279">
        <v>404.61666666666662</v>
      </c>
      <c r="F281" s="279">
        <v>401.2833333333333</v>
      </c>
      <c r="G281" s="279">
        <v>398.56666666666661</v>
      </c>
      <c r="H281" s="279">
        <v>410.66666666666663</v>
      </c>
      <c r="I281" s="279">
        <v>413.38333333333333</v>
      </c>
      <c r="J281" s="279">
        <v>416.71666666666664</v>
      </c>
      <c r="K281" s="277">
        <v>410.05</v>
      </c>
      <c r="L281" s="277">
        <v>404</v>
      </c>
      <c r="M281" s="277">
        <v>0.84828000000000003</v>
      </c>
    </row>
    <row r="282" spans="1:13">
      <c r="A282" s="268">
        <v>272</v>
      </c>
      <c r="B282" s="277" t="s">
        <v>444</v>
      </c>
      <c r="C282" s="278">
        <v>245.9</v>
      </c>
      <c r="D282" s="279">
        <v>246.66666666666666</v>
      </c>
      <c r="E282" s="279">
        <v>243.43333333333331</v>
      </c>
      <c r="F282" s="279">
        <v>240.96666666666664</v>
      </c>
      <c r="G282" s="279">
        <v>237.73333333333329</v>
      </c>
      <c r="H282" s="279">
        <v>249.13333333333333</v>
      </c>
      <c r="I282" s="279">
        <v>252.36666666666667</v>
      </c>
      <c r="J282" s="279">
        <v>254.83333333333334</v>
      </c>
      <c r="K282" s="277">
        <v>249.9</v>
      </c>
      <c r="L282" s="277">
        <v>244.2</v>
      </c>
      <c r="M282" s="277">
        <v>3.9117299999999999</v>
      </c>
    </row>
    <row r="283" spans="1:13">
      <c r="A283" s="268">
        <v>273</v>
      </c>
      <c r="B283" s="277" t="s">
        <v>445</v>
      </c>
      <c r="C283" s="278">
        <v>477.1</v>
      </c>
      <c r="D283" s="279">
        <v>477.5</v>
      </c>
      <c r="E283" s="279">
        <v>470.6</v>
      </c>
      <c r="F283" s="279">
        <v>464.1</v>
      </c>
      <c r="G283" s="279">
        <v>457.20000000000005</v>
      </c>
      <c r="H283" s="279">
        <v>484</v>
      </c>
      <c r="I283" s="279">
        <v>490.9</v>
      </c>
      <c r="J283" s="279">
        <v>497.4</v>
      </c>
      <c r="K283" s="277">
        <v>484.4</v>
      </c>
      <c r="L283" s="277">
        <v>471</v>
      </c>
      <c r="M283" s="277">
        <v>0.82267000000000001</v>
      </c>
    </row>
    <row r="284" spans="1:13">
      <c r="A284" s="268">
        <v>274</v>
      </c>
      <c r="B284" s="277" t="s">
        <v>447</v>
      </c>
      <c r="C284" s="278">
        <v>36</v>
      </c>
      <c r="D284" s="279">
        <v>36.033333333333331</v>
      </c>
      <c r="E284" s="279">
        <v>35.466666666666661</v>
      </c>
      <c r="F284" s="279">
        <v>34.93333333333333</v>
      </c>
      <c r="G284" s="279">
        <v>34.36666666666666</v>
      </c>
      <c r="H284" s="279">
        <v>36.566666666666663</v>
      </c>
      <c r="I284" s="279">
        <v>37.133333333333326</v>
      </c>
      <c r="J284" s="279">
        <v>37.666666666666664</v>
      </c>
      <c r="K284" s="277">
        <v>36.6</v>
      </c>
      <c r="L284" s="277">
        <v>35.5</v>
      </c>
      <c r="M284" s="277">
        <v>19.325569999999999</v>
      </c>
    </row>
    <row r="285" spans="1:13">
      <c r="A285" s="268">
        <v>275</v>
      </c>
      <c r="B285" s="277" t="s">
        <v>449</v>
      </c>
      <c r="C285" s="278">
        <v>314.64999999999998</v>
      </c>
      <c r="D285" s="279">
        <v>314.21666666666664</v>
      </c>
      <c r="E285" s="279">
        <v>308.43333333333328</v>
      </c>
      <c r="F285" s="279">
        <v>302.21666666666664</v>
      </c>
      <c r="G285" s="279">
        <v>296.43333333333328</v>
      </c>
      <c r="H285" s="279">
        <v>320.43333333333328</v>
      </c>
      <c r="I285" s="279">
        <v>326.2166666666667</v>
      </c>
      <c r="J285" s="279">
        <v>332.43333333333328</v>
      </c>
      <c r="K285" s="277">
        <v>320</v>
      </c>
      <c r="L285" s="277">
        <v>308</v>
      </c>
      <c r="M285" s="277">
        <v>3.99085</v>
      </c>
    </row>
    <row r="286" spans="1:13">
      <c r="A286" s="268">
        <v>276</v>
      </c>
      <c r="B286" s="277" t="s">
        <v>439</v>
      </c>
      <c r="C286" s="278">
        <v>389.2</v>
      </c>
      <c r="D286" s="279">
        <v>384.33333333333331</v>
      </c>
      <c r="E286" s="279">
        <v>377.31666666666661</v>
      </c>
      <c r="F286" s="279">
        <v>365.43333333333328</v>
      </c>
      <c r="G286" s="279">
        <v>358.41666666666657</v>
      </c>
      <c r="H286" s="279">
        <v>396.21666666666664</v>
      </c>
      <c r="I286" s="279">
        <v>403.23333333333341</v>
      </c>
      <c r="J286" s="279">
        <v>415.11666666666667</v>
      </c>
      <c r="K286" s="277">
        <v>391.35</v>
      </c>
      <c r="L286" s="277">
        <v>372.45</v>
      </c>
      <c r="M286" s="277">
        <v>11.05992</v>
      </c>
    </row>
    <row r="287" spans="1:13">
      <c r="A287" s="268">
        <v>277</v>
      </c>
      <c r="B287" s="277" t="s">
        <v>440</v>
      </c>
      <c r="C287" s="278">
        <v>227.35</v>
      </c>
      <c r="D287" s="279">
        <v>223.88333333333333</v>
      </c>
      <c r="E287" s="279">
        <v>218.86666666666665</v>
      </c>
      <c r="F287" s="279">
        <v>210.38333333333333</v>
      </c>
      <c r="G287" s="279">
        <v>205.36666666666665</v>
      </c>
      <c r="H287" s="279">
        <v>232.36666666666665</v>
      </c>
      <c r="I287" s="279">
        <v>237.3833333333333</v>
      </c>
      <c r="J287" s="279">
        <v>245.86666666666665</v>
      </c>
      <c r="K287" s="277">
        <v>228.9</v>
      </c>
      <c r="L287" s="277">
        <v>215.4</v>
      </c>
      <c r="M287" s="277">
        <v>6.0745399999999998</v>
      </c>
    </row>
    <row r="288" spans="1:13">
      <c r="A288" s="268">
        <v>278</v>
      </c>
      <c r="B288" s="277" t="s">
        <v>451</v>
      </c>
      <c r="C288" s="278">
        <v>173.45</v>
      </c>
      <c r="D288" s="279">
        <v>175.41666666666666</v>
      </c>
      <c r="E288" s="279">
        <v>169.0333333333333</v>
      </c>
      <c r="F288" s="279">
        <v>164.61666666666665</v>
      </c>
      <c r="G288" s="279">
        <v>158.23333333333329</v>
      </c>
      <c r="H288" s="279">
        <v>179.83333333333331</v>
      </c>
      <c r="I288" s="279">
        <v>186.2166666666667</v>
      </c>
      <c r="J288" s="279">
        <v>190.63333333333333</v>
      </c>
      <c r="K288" s="277">
        <v>181.8</v>
      </c>
      <c r="L288" s="277">
        <v>171</v>
      </c>
      <c r="M288" s="277">
        <v>9.3261000000000003</v>
      </c>
    </row>
    <row r="289" spans="1:13">
      <c r="A289" s="268">
        <v>279</v>
      </c>
      <c r="B289" s="277" t="s">
        <v>133</v>
      </c>
      <c r="C289" s="278">
        <v>1327.55</v>
      </c>
      <c r="D289" s="279">
        <v>1324.4333333333334</v>
      </c>
      <c r="E289" s="279">
        <v>1315.3166666666668</v>
      </c>
      <c r="F289" s="279">
        <v>1303.0833333333335</v>
      </c>
      <c r="G289" s="279">
        <v>1293.9666666666669</v>
      </c>
      <c r="H289" s="279">
        <v>1336.6666666666667</v>
      </c>
      <c r="I289" s="279">
        <v>1345.7833333333335</v>
      </c>
      <c r="J289" s="279">
        <v>1358.0166666666667</v>
      </c>
      <c r="K289" s="277">
        <v>1333.55</v>
      </c>
      <c r="L289" s="277">
        <v>1312.2</v>
      </c>
      <c r="M289" s="277">
        <v>28.313400000000001</v>
      </c>
    </row>
    <row r="290" spans="1:13">
      <c r="A290" s="268">
        <v>280</v>
      </c>
      <c r="B290" s="277" t="s">
        <v>441</v>
      </c>
      <c r="C290" s="278">
        <v>77.849999999999994</v>
      </c>
      <c r="D290" s="279">
        <v>77.11666666666666</v>
      </c>
      <c r="E290" s="279">
        <v>75.73333333333332</v>
      </c>
      <c r="F290" s="279">
        <v>73.61666666666666</v>
      </c>
      <c r="G290" s="279">
        <v>72.23333333333332</v>
      </c>
      <c r="H290" s="279">
        <v>79.23333333333332</v>
      </c>
      <c r="I290" s="279">
        <v>80.616666666666674</v>
      </c>
      <c r="J290" s="279">
        <v>82.73333333333332</v>
      </c>
      <c r="K290" s="277">
        <v>78.5</v>
      </c>
      <c r="L290" s="277">
        <v>75</v>
      </c>
      <c r="M290" s="277">
        <v>3.7517499999999999</v>
      </c>
    </row>
    <row r="291" spans="1:13">
      <c r="A291" s="268">
        <v>281</v>
      </c>
      <c r="B291" s="277" t="s">
        <v>438</v>
      </c>
      <c r="C291" s="278">
        <v>524.25</v>
      </c>
      <c r="D291" s="279">
        <v>530.9</v>
      </c>
      <c r="E291" s="279">
        <v>511.54999999999995</v>
      </c>
      <c r="F291" s="279">
        <v>498.85</v>
      </c>
      <c r="G291" s="279">
        <v>479.5</v>
      </c>
      <c r="H291" s="279">
        <v>543.59999999999991</v>
      </c>
      <c r="I291" s="279">
        <v>562.95000000000005</v>
      </c>
      <c r="J291" s="279">
        <v>575.64999999999986</v>
      </c>
      <c r="K291" s="277">
        <v>550.25</v>
      </c>
      <c r="L291" s="277">
        <v>518.20000000000005</v>
      </c>
      <c r="M291" s="277">
        <v>2.0790299999999999</v>
      </c>
    </row>
    <row r="292" spans="1:13">
      <c r="A292" s="268">
        <v>282</v>
      </c>
      <c r="B292" s="277" t="s">
        <v>442</v>
      </c>
      <c r="C292" s="278">
        <v>291.10000000000002</v>
      </c>
      <c r="D292" s="279">
        <v>289.85000000000002</v>
      </c>
      <c r="E292" s="279">
        <v>286.65000000000003</v>
      </c>
      <c r="F292" s="279">
        <v>282.2</v>
      </c>
      <c r="G292" s="279">
        <v>279</v>
      </c>
      <c r="H292" s="279">
        <v>294.30000000000007</v>
      </c>
      <c r="I292" s="279">
        <v>297.50000000000011</v>
      </c>
      <c r="J292" s="279">
        <v>301.9500000000001</v>
      </c>
      <c r="K292" s="277">
        <v>293.05</v>
      </c>
      <c r="L292" s="277">
        <v>285.39999999999998</v>
      </c>
      <c r="M292" s="277">
        <v>2.1465000000000001</v>
      </c>
    </row>
    <row r="293" spans="1:13">
      <c r="A293" s="268">
        <v>283</v>
      </c>
      <c r="B293" s="277" t="s">
        <v>1831</v>
      </c>
      <c r="C293" s="278">
        <v>522.20000000000005</v>
      </c>
      <c r="D293" s="279">
        <v>519.35</v>
      </c>
      <c r="E293" s="279">
        <v>512.85</v>
      </c>
      <c r="F293" s="279">
        <v>503.5</v>
      </c>
      <c r="G293" s="279">
        <v>497</v>
      </c>
      <c r="H293" s="279">
        <v>528.70000000000005</v>
      </c>
      <c r="I293" s="279">
        <v>535.20000000000005</v>
      </c>
      <c r="J293" s="279">
        <v>544.55000000000007</v>
      </c>
      <c r="K293" s="277">
        <v>525.85</v>
      </c>
      <c r="L293" s="277">
        <v>510</v>
      </c>
      <c r="M293" s="277">
        <v>0.18118000000000001</v>
      </c>
    </row>
    <row r="294" spans="1:13">
      <c r="A294" s="268">
        <v>284</v>
      </c>
      <c r="B294" s="277" t="s">
        <v>448</v>
      </c>
      <c r="C294" s="278">
        <v>603.75</v>
      </c>
      <c r="D294" s="279">
        <v>605.73333333333335</v>
      </c>
      <c r="E294" s="279">
        <v>593.51666666666665</v>
      </c>
      <c r="F294" s="279">
        <v>583.2833333333333</v>
      </c>
      <c r="G294" s="279">
        <v>571.06666666666661</v>
      </c>
      <c r="H294" s="279">
        <v>615.9666666666667</v>
      </c>
      <c r="I294" s="279">
        <v>628.18333333333339</v>
      </c>
      <c r="J294" s="279">
        <v>638.41666666666674</v>
      </c>
      <c r="K294" s="277">
        <v>617.95000000000005</v>
      </c>
      <c r="L294" s="277">
        <v>595.5</v>
      </c>
      <c r="M294" s="277">
        <v>3.18377</v>
      </c>
    </row>
    <row r="295" spans="1:13">
      <c r="A295" s="268">
        <v>285</v>
      </c>
      <c r="B295" s="277" t="s">
        <v>446</v>
      </c>
      <c r="C295" s="278">
        <v>42.7</v>
      </c>
      <c r="D295" s="279">
        <v>42.666666666666664</v>
      </c>
      <c r="E295" s="279">
        <v>42.43333333333333</v>
      </c>
      <c r="F295" s="279">
        <v>42.166666666666664</v>
      </c>
      <c r="G295" s="279">
        <v>41.93333333333333</v>
      </c>
      <c r="H295" s="279">
        <v>42.93333333333333</v>
      </c>
      <c r="I295" s="279">
        <v>43.166666666666664</v>
      </c>
      <c r="J295" s="279">
        <v>43.43333333333333</v>
      </c>
      <c r="K295" s="277">
        <v>42.9</v>
      </c>
      <c r="L295" s="277">
        <v>42.4</v>
      </c>
      <c r="M295" s="277">
        <v>6.6989900000000002</v>
      </c>
    </row>
    <row r="296" spans="1:13">
      <c r="A296" s="268">
        <v>286</v>
      </c>
      <c r="B296" s="277" t="s">
        <v>134</v>
      </c>
      <c r="C296" s="278">
        <v>65.05</v>
      </c>
      <c r="D296" s="279">
        <v>64.61666666666666</v>
      </c>
      <c r="E296" s="279">
        <v>64.033333333333317</v>
      </c>
      <c r="F296" s="279">
        <v>63.016666666666659</v>
      </c>
      <c r="G296" s="279">
        <v>62.433333333333316</v>
      </c>
      <c r="H296" s="279">
        <v>65.633333333333326</v>
      </c>
      <c r="I296" s="279">
        <v>66.216666666666669</v>
      </c>
      <c r="J296" s="279">
        <v>67.23333333333332</v>
      </c>
      <c r="K296" s="277">
        <v>65.2</v>
      </c>
      <c r="L296" s="277">
        <v>63.6</v>
      </c>
      <c r="M296" s="277">
        <v>152.26004</v>
      </c>
    </row>
    <row r="297" spans="1:13">
      <c r="A297" s="268">
        <v>287</v>
      </c>
      <c r="B297" s="277" t="s">
        <v>358</v>
      </c>
      <c r="C297" s="278">
        <v>1913.95</v>
      </c>
      <c r="D297" s="279">
        <v>1903.0166666666664</v>
      </c>
      <c r="E297" s="279">
        <v>1864.0333333333328</v>
      </c>
      <c r="F297" s="279">
        <v>1814.1166666666663</v>
      </c>
      <c r="G297" s="279">
        <v>1775.1333333333328</v>
      </c>
      <c r="H297" s="279">
        <v>1952.9333333333329</v>
      </c>
      <c r="I297" s="279">
        <v>1991.9166666666665</v>
      </c>
      <c r="J297" s="279">
        <v>2041.833333333333</v>
      </c>
      <c r="K297" s="277">
        <v>1942</v>
      </c>
      <c r="L297" s="277">
        <v>1853.1</v>
      </c>
      <c r="M297" s="277">
        <v>3.50509</v>
      </c>
    </row>
    <row r="298" spans="1:13">
      <c r="A298" s="268">
        <v>288</v>
      </c>
      <c r="B298" s="277" t="s">
        <v>1842</v>
      </c>
      <c r="C298" s="278">
        <v>193.35</v>
      </c>
      <c r="D298" s="279">
        <v>194.44999999999996</v>
      </c>
      <c r="E298" s="279">
        <v>189.94999999999993</v>
      </c>
      <c r="F298" s="279">
        <v>186.54999999999998</v>
      </c>
      <c r="G298" s="279">
        <v>182.04999999999995</v>
      </c>
      <c r="H298" s="279">
        <v>197.84999999999991</v>
      </c>
      <c r="I298" s="279">
        <v>202.34999999999997</v>
      </c>
      <c r="J298" s="279">
        <v>205.74999999999989</v>
      </c>
      <c r="K298" s="277">
        <v>198.95</v>
      </c>
      <c r="L298" s="277">
        <v>191.05</v>
      </c>
      <c r="M298" s="277">
        <v>0.62666999999999995</v>
      </c>
    </row>
    <row r="299" spans="1:13">
      <c r="A299" s="268">
        <v>289</v>
      </c>
      <c r="B299" s="277" t="s">
        <v>454</v>
      </c>
      <c r="C299" s="278">
        <v>1044.3</v>
      </c>
      <c r="D299" s="279">
        <v>1036.95</v>
      </c>
      <c r="E299" s="279">
        <v>1024.4000000000001</v>
      </c>
      <c r="F299" s="279">
        <v>1004.5</v>
      </c>
      <c r="G299" s="279">
        <v>991.95</v>
      </c>
      <c r="H299" s="279">
        <v>1056.8500000000001</v>
      </c>
      <c r="I299" s="279">
        <v>1069.3999999999999</v>
      </c>
      <c r="J299" s="279">
        <v>1089.3000000000002</v>
      </c>
      <c r="K299" s="277">
        <v>1049.5</v>
      </c>
      <c r="L299" s="277">
        <v>1017.05</v>
      </c>
      <c r="M299" s="277">
        <v>8.7057599999999997</v>
      </c>
    </row>
    <row r="300" spans="1:13">
      <c r="A300" s="268">
        <v>290</v>
      </c>
      <c r="B300" s="277" t="s">
        <v>452</v>
      </c>
      <c r="C300" s="278">
        <v>3038.7</v>
      </c>
      <c r="D300" s="279">
        <v>3044.5499999999997</v>
      </c>
      <c r="E300" s="279">
        <v>2994.1499999999996</v>
      </c>
      <c r="F300" s="279">
        <v>2949.6</v>
      </c>
      <c r="G300" s="279">
        <v>2899.2</v>
      </c>
      <c r="H300" s="279">
        <v>3089.0999999999995</v>
      </c>
      <c r="I300" s="279">
        <v>3139.5</v>
      </c>
      <c r="J300" s="279">
        <v>3184.0499999999993</v>
      </c>
      <c r="K300" s="277">
        <v>3094.95</v>
      </c>
      <c r="L300" s="277">
        <v>3000</v>
      </c>
      <c r="M300" s="277">
        <v>6.6049999999999998E-2</v>
      </c>
    </row>
    <row r="301" spans="1:13">
      <c r="A301" s="268">
        <v>291</v>
      </c>
      <c r="B301" s="277" t="s">
        <v>455</v>
      </c>
      <c r="C301" s="278">
        <v>29.2</v>
      </c>
      <c r="D301" s="279">
        <v>29.466666666666669</v>
      </c>
      <c r="E301" s="279">
        <v>28.933333333333337</v>
      </c>
      <c r="F301" s="279">
        <v>28.666666666666668</v>
      </c>
      <c r="G301" s="279">
        <v>28.133333333333336</v>
      </c>
      <c r="H301" s="279">
        <v>29.733333333333338</v>
      </c>
      <c r="I301" s="279">
        <v>30.266666666666669</v>
      </c>
      <c r="J301" s="279">
        <v>30.533333333333339</v>
      </c>
      <c r="K301" s="277">
        <v>30</v>
      </c>
      <c r="L301" s="277">
        <v>29.2</v>
      </c>
      <c r="M301" s="277">
        <v>8.7372999999999994</v>
      </c>
    </row>
    <row r="302" spans="1:13">
      <c r="A302" s="268">
        <v>292</v>
      </c>
      <c r="B302" s="277" t="s">
        <v>135</v>
      </c>
      <c r="C302" s="278">
        <v>267</v>
      </c>
      <c r="D302" s="279">
        <v>266.66666666666669</v>
      </c>
      <c r="E302" s="279">
        <v>264.33333333333337</v>
      </c>
      <c r="F302" s="279">
        <v>261.66666666666669</v>
      </c>
      <c r="G302" s="279">
        <v>259.33333333333337</v>
      </c>
      <c r="H302" s="279">
        <v>269.33333333333337</v>
      </c>
      <c r="I302" s="279">
        <v>271.66666666666674</v>
      </c>
      <c r="J302" s="279">
        <v>274.33333333333337</v>
      </c>
      <c r="K302" s="277">
        <v>269</v>
      </c>
      <c r="L302" s="277">
        <v>264</v>
      </c>
      <c r="M302" s="277">
        <v>29.65164</v>
      </c>
    </row>
    <row r="303" spans="1:13">
      <c r="A303" s="268">
        <v>293</v>
      </c>
      <c r="B303" s="277" t="s">
        <v>456</v>
      </c>
      <c r="C303" s="278">
        <v>732.95</v>
      </c>
      <c r="D303" s="279">
        <v>741.18333333333339</v>
      </c>
      <c r="E303" s="279">
        <v>719.06666666666683</v>
      </c>
      <c r="F303" s="279">
        <v>705.18333333333339</v>
      </c>
      <c r="G303" s="279">
        <v>683.06666666666683</v>
      </c>
      <c r="H303" s="279">
        <v>755.06666666666683</v>
      </c>
      <c r="I303" s="279">
        <v>777.18333333333339</v>
      </c>
      <c r="J303" s="279">
        <v>791.06666666666683</v>
      </c>
      <c r="K303" s="277">
        <v>763.3</v>
      </c>
      <c r="L303" s="277">
        <v>727.3</v>
      </c>
      <c r="M303" s="277">
        <v>1.12738</v>
      </c>
    </row>
    <row r="304" spans="1:13">
      <c r="A304" s="268">
        <v>294</v>
      </c>
      <c r="B304" s="277" t="s">
        <v>136</v>
      </c>
      <c r="C304" s="278">
        <v>1000.8</v>
      </c>
      <c r="D304" s="279">
        <v>998.5</v>
      </c>
      <c r="E304" s="279">
        <v>990</v>
      </c>
      <c r="F304" s="279">
        <v>979.2</v>
      </c>
      <c r="G304" s="279">
        <v>970.7</v>
      </c>
      <c r="H304" s="279">
        <v>1009.3</v>
      </c>
      <c r="I304" s="279">
        <v>1017.8</v>
      </c>
      <c r="J304" s="279">
        <v>1028.5999999999999</v>
      </c>
      <c r="K304" s="277">
        <v>1007</v>
      </c>
      <c r="L304" s="277">
        <v>987.7</v>
      </c>
      <c r="M304" s="277">
        <v>47.35275</v>
      </c>
    </row>
    <row r="305" spans="1:13">
      <c r="A305" s="268">
        <v>295</v>
      </c>
      <c r="B305" s="277" t="s">
        <v>266</v>
      </c>
      <c r="C305" s="278">
        <v>2440.9</v>
      </c>
      <c r="D305" s="279">
        <v>2436.9</v>
      </c>
      <c r="E305" s="279">
        <v>2404.9</v>
      </c>
      <c r="F305" s="279">
        <v>2368.9</v>
      </c>
      <c r="G305" s="279">
        <v>2336.9</v>
      </c>
      <c r="H305" s="279">
        <v>2472.9</v>
      </c>
      <c r="I305" s="279">
        <v>2504.9</v>
      </c>
      <c r="J305" s="279">
        <v>2540.9</v>
      </c>
      <c r="K305" s="277">
        <v>2468.9</v>
      </c>
      <c r="L305" s="277">
        <v>2400.9</v>
      </c>
      <c r="M305" s="277">
        <v>0.99080999999999997</v>
      </c>
    </row>
    <row r="306" spans="1:13">
      <c r="A306" s="268">
        <v>296</v>
      </c>
      <c r="B306" s="277" t="s">
        <v>265</v>
      </c>
      <c r="C306" s="278">
        <v>1545.2</v>
      </c>
      <c r="D306" s="279">
        <v>1553.3333333333333</v>
      </c>
      <c r="E306" s="279">
        <v>1518.6666666666665</v>
      </c>
      <c r="F306" s="279">
        <v>1492.1333333333332</v>
      </c>
      <c r="G306" s="279">
        <v>1457.4666666666665</v>
      </c>
      <c r="H306" s="279">
        <v>1579.8666666666666</v>
      </c>
      <c r="I306" s="279">
        <v>1614.5333333333331</v>
      </c>
      <c r="J306" s="279">
        <v>1641.0666666666666</v>
      </c>
      <c r="K306" s="277">
        <v>1588</v>
      </c>
      <c r="L306" s="277">
        <v>1526.8</v>
      </c>
      <c r="M306" s="277">
        <v>0.44095000000000001</v>
      </c>
    </row>
    <row r="307" spans="1:13">
      <c r="A307" s="268">
        <v>297</v>
      </c>
      <c r="B307" s="277" t="s">
        <v>137</v>
      </c>
      <c r="C307" s="278">
        <v>1003.65</v>
      </c>
      <c r="D307" s="279">
        <v>1011.0500000000001</v>
      </c>
      <c r="E307" s="279">
        <v>987.10000000000014</v>
      </c>
      <c r="F307" s="279">
        <v>970.55000000000007</v>
      </c>
      <c r="G307" s="279">
        <v>946.60000000000014</v>
      </c>
      <c r="H307" s="279">
        <v>1027.6000000000001</v>
      </c>
      <c r="I307" s="279">
        <v>1051.5500000000002</v>
      </c>
      <c r="J307" s="279">
        <v>1068.1000000000001</v>
      </c>
      <c r="K307" s="277">
        <v>1035</v>
      </c>
      <c r="L307" s="277">
        <v>994.5</v>
      </c>
      <c r="M307" s="277">
        <v>75.936520000000002</v>
      </c>
    </row>
    <row r="308" spans="1:13">
      <c r="A308" s="268">
        <v>298</v>
      </c>
      <c r="B308" s="277" t="s">
        <v>457</v>
      </c>
      <c r="C308" s="278">
        <v>1446.2</v>
      </c>
      <c r="D308" s="279">
        <v>1434.7</v>
      </c>
      <c r="E308" s="279">
        <v>1389.4</v>
      </c>
      <c r="F308" s="279">
        <v>1332.6000000000001</v>
      </c>
      <c r="G308" s="279">
        <v>1287.3000000000002</v>
      </c>
      <c r="H308" s="279">
        <v>1491.5</v>
      </c>
      <c r="I308" s="279">
        <v>1536.7999999999997</v>
      </c>
      <c r="J308" s="279">
        <v>1593.6</v>
      </c>
      <c r="K308" s="277">
        <v>1480</v>
      </c>
      <c r="L308" s="277">
        <v>1377.9</v>
      </c>
      <c r="M308" s="277">
        <v>2.5490300000000001</v>
      </c>
    </row>
    <row r="309" spans="1:13">
      <c r="A309" s="268">
        <v>299</v>
      </c>
      <c r="B309" s="277" t="s">
        <v>138</v>
      </c>
      <c r="C309" s="278">
        <v>623.6</v>
      </c>
      <c r="D309" s="279">
        <v>623.13333333333333</v>
      </c>
      <c r="E309" s="279">
        <v>614.26666666666665</v>
      </c>
      <c r="F309" s="279">
        <v>604.93333333333328</v>
      </c>
      <c r="G309" s="279">
        <v>596.06666666666661</v>
      </c>
      <c r="H309" s="279">
        <v>632.4666666666667</v>
      </c>
      <c r="I309" s="279">
        <v>641.33333333333326</v>
      </c>
      <c r="J309" s="279">
        <v>650.66666666666674</v>
      </c>
      <c r="K309" s="277">
        <v>632</v>
      </c>
      <c r="L309" s="277">
        <v>613.79999999999995</v>
      </c>
      <c r="M309" s="277">
        <v>56.876530000000002</v>
      </c>
    </row>
    <row r="310" spans="1:13">
      <c r="A310" s="268">
        <v>300</v>
      </c>
      <c r="B310" s="277" t="s">
        <v>139</v>
      </c>
      <c r="C310" s="278">
        <v>133.30000000000001</v>
      </c>
      <c r="D310" s="279">
        <v>134.03333333333333</v>
      </c>
      <c r="E310" s="279">
        <v>131.86666666666667</v>
      </c>
      <c r="F310" s="279">
        <v>130.43333333333334</v>
      </c>
      <c r="G310" s="279">
        <v>128.26666666666668</v>
      </c>
      <c r="H310" s="279">
        <v>135.46666666666667</v>
      </c>
      <c r="I310" s="279">
        <v>137.63333333333335</v>
      </c>
      <c r="J310" s="279">
        <v>139.06666666666666</v>
      </c>
      <c r="K310" s="277">
        <v>136.19999999999999</v>
      </c>
      <c r="L310" s="277">
        <v>132.6</v>
      </c>
      <c r="M310" s="277">
        <v>54.101370000000003</v>
      </c>
    </row>
    <row r="311" spans="1:13">
      <c r="A311" s="268">
        <v>301</v>
      </c>
      <c r="B311" s="277" t="s">
        <v>319</v>
      </c>
      <c r="C311" s="278">
        <v>12.05</v>
      </c>
      <c r="D311" s="279">
        <v>12.083333333333334</v>
      </c>
      <c r="E311" s="279">
        <v>11.966666666666669</v>
      </c>
      <c r="F311" s="279">
        <v>11.883333333333335</v>
      </c>
      <c r="G311" s="279">
        <v>11.766666666666669</v>
      </c>
      <c r="H311" s="279">
        <v>12.166666666666668</v>
      </c>
      <c r="I311" s="279">
        <v>12.283333333333331</v>
      </c>
      <c r="J311" s="279">
        <v>12.366666666666667</v>
      </c>
      <c r="K311" s="277">
        <v>12.2</v>
      </c>
      <c r="L311" s="277">
        <v>12</v>
      </c>
      <c r="M311" s="277">
        <v>11.60519</v>
      </c>
    </row>
    <row r="312" spans="1:13">
      <c r="A312" s="268">
        <v>302</v>
      </c>
      <c r="B312" s="277" t="s">
        <v>464</v>
      </c>
      <c r="C312" s="278">
        <v>124.95</v>
      </c>
      <c r="D312" s="279">
        <v>125.13333333333333</v>
      </c>
      <c r="E312" s="279">
        <v>118.91666666666666</v>
      </c>
      <c r="F312" s="279">
        <v>112.88333333333333</v>
      </c>
      <c r="G312" s="279">
        <v>106.66666666666666</v>
      </c>
      <c r="H312" s="279">
        <v>131.16666666666666</v>
      </c>
      <c r="I312" s="279">
        <v>137.38333333333335</v>
      </c>
      <c r="J312" s="279">
        <v>143.41666666666666</v>
      </c>
      <c r="K312" s="277">
        <v>131.35</v>
      </c>
      <c r="L312" s="277">
        <v>119.1</v>
      </c>
      <c r="M312" s="277">
        <v>3.9452199999999999</v>
      </c>
    </row>
    <row r="313" spans="1:13">
      <c r="A313" s="268">
        <v>303</v>
      </c>
      <c r="B313" s="277" t="s">
        <v>466</v>
      </c>
      <c r="C313" s="278">
        <v>294.55</v>
      </c>
      <c r="D313" s="279">
        <v>294.88333333333333</v>
      </c>
      <c r="E313" s="279">
        <v>291.26666666666665</v>
      </c>
      <c r="F313" s="279">
        <v>287.98333333333335</v>
      </c>
      <c r="G313" s="279">
        <v>284.36666666666667</v>
      </c>
      <c r="H313" s="279">
        <v>298.16666666666663</v>
      </c>
      <c r="I313" s="279">
        <v>301.7833333333333</v>
      </c>
      <c r="J313" s="279">
        <v>305.06666666666661</v>
      </c>
      <c r="K313" s="277">
        <v>298.5</v>
      </c>
      <c r="L313" s="277">
        <v>291.60000000000002</v>
      </c>
      <c r="M313" s="277">
        <v>0.27427000000000001</v>
      </c>
    </row>
    <row r="314" spans="1:13">
      <c r="A314" s="268">
        <v>304</v>
      </c>
      <c r="B314" s="277" t="s">
        <v>462</v>
      </c>
      <c r="C314" s="278">
        <v>3014</v>
      </c>
      <c r="D314" s="279">
        <v>3008.6666666666665</v>
      </c>
      <c r="E314" s="279">
        <v>2988.333333333333</v>
      </c>
      <c r="F314" s="279">
        <v>2962.6666666666665</v>
      </c>
      <c r="G314" s="279">
        <v>2942.333333333333</v>
      </c>
      <c r="H314" s="279">
        <v>3034.333333333333</v>
      </c>
      <c r="I314" s="279">
        <v>3054.6666666666661</v>
      </c>
      <c r="J314" s="279">
        <v>3080.333333333333</v>
      </c>
      <c r="K314" s="277">
        <v>3029</v>
      </c>
      <c r="L314" s="277">
        <v>2983</v>
      </c>
      <c r="M314" s="277">
        <v>3.8769999999999999E-2</v>
      </c>
    </row>
    <row r="315" spans="1:13">
      <c r="A315" s="268">
        <v>305</v>
      </c>
      <c r="B315" s="277" t="s">
        <v>463</v>
      </c>
      <c r="C315" s="278">
        <v>211.9</v>
      </c>
      <c r="D315" s="279">
        <v>212.83333333333334</v>
      </c>
      <c r="E315" s="279">
        <v>210.06666666666669</v>
      </c>
      <c r="F315" s="279">
        <v>208.23333333333335</v>
      </c>
      <c r="G315" s="279">
        <v>205.4666666666667</v>
      </c>
      <c r="H315" s="279">
        <v>214.66666666666669</v>
      </c>
      <c r="I315" s="279">
        <v>217.43333333333334</v>
      </c>
      <c r="J315" s="279">
        <v>219.26666666666668</v>
      </c>
      <c r="K315" s="277">
        <v>215.6</v>
      </c>
      <c r="L315" s="277">
        <v>211</v>
      </c>
      <c r="M315" s="277">
        <v>0.81989000000000001</v>
      </c>
    </row>
    <row r="316" spans="1:13">
      <c r="A316" s="268">
        <v>306</v>
      </c>
      <c r="B316" s="277" t="s">
        <v>140</v>
      </c>
      <c r="C316" s="278">
        <v>154</v>
      </c>
      <c r="D316" s="279">
        <v>154.45000000000002</v>
      </c>
      <c r="E316" s="279">
        <v>152.65000000000003</v>
      </c>
      <c r="F316" s="279">
        <v>151.30000000000001</v>
      </c>
      <c r="G316" s="279">
        <v>149.50000000000003</v>
      </c>
      <c r="H316" s="279">
        <v>155.80000000000004</v>
      </c>
      <c r="I316" s="279">
        <v>157.60000000000005</v>
      </c>
      <c r="J316" s="279">
        <v>158.95000000000005</v>
      </c>
      <c r="K316" s="277">
        <v>156.25</v>
      </c>
      <c r="L316" s="277">
        <v>153.1</v>
      </c>
      <c r="M316" s="277">
        <v>31.808890000000002</v>
      </c>
    </row>
    <row r="317" spans="1:13">
      <c r="A317" s="268">
        <v>307</v>
      </c>
      <c r="B317" s="277" t="s">
        <v>141</v>
      </c>
      <c r="C317" s="278">
        <v>370</v>
      </c>
      <c r="D317" s="279">
        <v>368.2166666666667</v>
      </c>
      <c r="E317" s="279">
        <v>365.18333333333339</v>
      </c>
      <c r="F317" s="279">
        <v>360.36666666666667</v>
      </c>
      <c r="G317" s="279">
        <v>357.33333333333337</v>
      </c>
      <c r="H317" s="279">
        <v>373.03333333333342</v>
      </c>
      <c r="I317" s="279">
        <v>376.06666666666672</v>
      </c>
      <c r="J317" s="279">
        <v>380.88333333333344</v>
      </c>
      <c r="K317" s="277">
        <v>371.25</v>
      </c>
      <c r="L317" s="277">
        <v>363.4</v>
      </c>
      <c r="M317" s="277">
        <v>16.419029999999999</v>
      </c>
    </row>
    <row r="318" spans="1:13">
      <c r="A318" s="268">
        <v>308</v>
      </c>
      <c r="B318" s="277" t="s">
        <v>142</v>
      </c>
      <c r="C318" s="278">
        <v>6768.4</v>
      </c>
      <c r="D318" s="279">
        <v>6715.5166666666664</v>
      </c>
      <c r="E318" s="279">
        <v>6641.083333333333</v>
      </c>
      <c r="F318" s="279">
        <v>6513.7666666666664</v>
      </c>
      <c r="G318" s="279">
        <v>6439.333333333333</v>
      </c>
      <c r="H318" s="279">
        <v>6842.833333333333</v>
      </c>
      <c r="I318" s="279">
        <v>6917.2666666666673</v>
      </c>
      <c r="J318" s="279">
        <v>7044.583333333333</v>
      </c>
      <c r="K318" s="277">
        <v>6789.95</v>
      </c>
      <c r="L318" s="277">
        <v>6588.2</v>
      </c>
      <c r="M318" s="277">
        <v>10.285450000000001</v>
      </c>
    </row>
    <row r="319" spans="1:13">
      <c r="A319" s="268">
        <v>309</v>
      </c>
      <c r="B319" s="277" t="s">
        <v>458</v>
      </c>
      <c r="C319" s="278">
        <v>662.75</v>
      </c>
      <c r="D319" s="279">
        <v>667.91666666666663</v>
      </c>
      <c r="E319" s="279">
        <v>651.83333333333326</v>
      </c>
      <c r="F319" s="279">
        <v>640.91666666666663</v>
      </c>
      <c r="G319" s="279">
        <v>624.83333333333326</v>
      </c>
      <c r="H319" s="279">
        <v>678.83333333333326</v>
      </c>
      <c r="I319" s="279">
        <v>694.91666666666652</v>
      </c>
      <c r="J319" s="279">
        <v>705.83333333333326</v>
      </c>
      <c r="K319" s="277">
        <v>684</v>
      </c>
      <c r="L319" s="277">
        <v>657</v>
      </c>
      <c r="M319" s="277">
        <v>0.57948</v>
      </c>
    </row>
    <row r="320" spans="1:13">
      <c r="A320" s="268">
        <v>310</v>
      </c>
      <c r="B320" s="277" t="s">
        <v>143</v>
      </c>
      <c r="C320" s="278">
        <v>585.20000000000005</v>
      </c>
      <c r="D320" s="279">
        <v>583.69999999999993</v>
      </c>
      <c r="E320" s="279">
        <v>579.39999999999986</v>
      </c>
      <c r="F320" s="279">
        <v>573.59999999999991</v>
      </c>
      <c r="G320" s="279">
        <v>569.29999999999984</v>
      </c>
      <c r="H320" s="279">
        <v>589.49999999999989</v>
      </c>
      <c r="I320" s="279">
        <v>593.79999999999984</v>
      </c>
      <c r="J320" s="279">
        <v>599.59999999999991</v>
      </c>
      <c r="K320" s="277">
        <v>588</v>
      </c>
      <c r="L320" s="277">
        <v>577.9</v>
      </c>
      <c r="M320" s="277">
        <v>11.267150000000001</v>
      </c>
    </row>
    <row r="321" spans="1:13">
      <c r="A321" s="268">
        <v>311</v>
      </c>
      <c r="B321" s="277" t="s">
        <v>472</v>
      </c>
      <c r="C321" s="278">
        <v>1591.2</v>
      </c>
      <c r="D321" s="279">
        <v>1615.0833333333333</v>
      </c>
      <c r="E321" s="279">
        <v>1548.8166666666666</v>
      </c>
      <c r="F321" s="279">
        <v>1506.4333333333334</v>
      </c>
      <c r="G321" s="279">
        <v>1440.1666666666667</v>
      </c>
      <c r="H321" s="279">
        <v>1657.4666666666665</v>
      </c>
      <c r="I321" s="279">
        <v>1723.7333333333333</v>
      </c>
      <c r="J321" s="279">
        <v>1766.1166666666663</v>
      </c>
      <c r="K321" s="277">
        <v>1681.35</v>
      </c>
      <c r="L321" s="277">
        <v>1572.7</v>
      </c>
      <c r="M321" s="277">
        <v>5.2949999999999999</v>
      </c>
    </row>
    <row r="322" spans="1:13">
      <c r="A322" s="268">
        <v>312</v>
      </c>
      <c r="B322" s="277" t="s">
        <v>468</v>
      </c>
      <c r="C322" s="278">
        <v>1699.15</v>
      </c>
      <c r="D322" s="279">
        <v>1688.5666666666666</v>
      </c>
      <c r="E322" s="279">
        <v>1655.5833333333333</v>
      </c>
      <c r="F322" s="279">
        <v>1612.0166666666667</v>
      </c>
      <c r="G322" s="279">
        <v>1579.0333333333333</v>
      </c>
      <c r="H322" s="279">
        <v>1732.1333333333332</v>
      </c>
      <c r="I322" s="279">
        <v>1765.1166666666668</v>
      </c>
      <c r="J322" s="279">
        <v>1808.6833333333332</v>
      </c>
      <c r="K322" s="277">
        <v>1721.55</v>
      </c>
      <c r="L322" s="277">
        <v>1645</v>
      </c>
      <c r="M322" s="277">
        <v>0.98958000000000002</v>
      </c>
    </row>
    <row r="323" spans="1:13">
      <c r="A323" s="268">
        <v>313</v>
      </c>
      <c r="B323" s="277" t="s">
        <v>144</v>
      </c>
      <c r="C323" s="278">
        <v>521.15</v>
      </c>
      <c r="D323" s="279">
        <v>521.6</v>
      </c>
      <c r="E323" s="279">
        <v>514.45000000000005</v>
      </c>
      <c r="F323" s="279">
        <v>507.75</v>
      </c>
      <c r="G323" s="279">
        <v>500.6</v>
      </c>
      <c r="H323" s="279">
        <v>528.30000000000007</v>
      </c>
      <c r="I323" s="279">
        <v>535.44999999999993</v>
      </c>
      <c r="J323" s="279">
        <v>542.15000000000009</v>
      </c>
      <c r="K323" s="277">
        <v>528.75</v>
      </c>
      <c r="L323" s="277">
        <v>514.9</v>
      </c>
      <c r="M323" s="277">
        <v>3.8558699999999999</v>
      </c>
    </row>
    <row r="324" spans="1:13">
      <c r="A324" s="268">
        <v>314</v>
      </c>
      <c r="B324" s="277" t="s">
        <v>145</v>
      </c>
      <c r="C324" s="278">
        <v>957.7</v>
      </c>
      <c r="D324" s="279">
        <v>962.56666666666661</v>
      </c>
      <c r="E324" s="279">
        <v>947.13333333333321</v>
      </c>
      <c r="F324" s="279">
        <v>936.56666666666661</v>
      </c>
      <c r="G324" s="279">
        <v>921.13333333333321</v>
      </c>
      <c r="H324" s="279">
        <v>973.13333333333321</v>
      </c>
      <c r="I324" s="279">
        <v>988.56666666666661</v>
      </c>
      <c r="J324" s="279">
        <v>999.13333333333321</v>
      </c>
      <c r="K324" s="277">
        <v>978</v>
      </c>
      <c r="L324" s="277">
        <v>952</v>
      </c>
      <c r="M324" s="277">
        <v>8.3770500000000006</v>
      </c>
    </row>
    <row r="325" spans="1:13">
      <c r="A325" s="268">
        <v>315</v>
      </c>
      <c r="B325" s="277" t="s">
        <v>465</v>
      </c>
      <c r="C325" s="278">
        <v>165.6</v>
      </c>
      <c r="D325" s="279">
        <v>169.01666666666668</v>
      </c>
      <c r="E325" s="279">
        <v>160.53333333333336</v>
      </c>
      <c r="F325" s="279">
        <v>155.46666666666667</v>
      </c>
      <c r="G325" s="279">
        <v>146.98333333333335</v>
      </c>
      <c r="H325" s="279">
        <v>174.08333333333337</v>
      </c>
      <c r="I325" s="279">
        <v>182.56666666666666</v>
      </c>
      <c r="J325" s="279">
        <v>187.63333333333338</v>
      </c>
      <c r="K325" s="277">
        <v>177.5</v>
      </c>
      <c r="L325" s="277">
        <v>163.95</v>
      </c>
      <c r="M325" s="277">
        <v>1.3291900000000001</v>
      </c>
    </row>
    <row r="326" spans="1:13">
      <c r="A326" s="268">
        <v>316</v>
      </c>
      <c r="B326" s="277" t="s">
        <v>1976</v>
      </c>
      <c r="C326" s="278">
        <v>209.75</v>
      </c>
      <c r="D326" s="279">
        <v>209.51666666666665</v>
      </c>
      <c r="E326" s="279">
        <v>207.33333333333331</v>
      </c>
      <c r="F326" s="279">
        <v>204.91666666666666</v>
      </c>
      <c r="G326" s="279">
        <v>202.73333333333332</v>
      </c>
      <c r="H326" s="279">
        <v>211.93333333333331</v>
      </c>
      <c r="I326" s="279">
        <v>214.11666666666665</v>
      </c>
      <c r="J326" s="279">
        <v>216.5333333333333</v>
      </c>
      <c r="K326" s="277">
        <v>211.7</v>
      </c>
      <c r="L326" s="277">
        <v>207.1</v>
      </c>
      <c r="M326" s="277">
        <v>5.3066899999999997</v>
      </c>
    </row>
    <row r="327" spans="1:13">
      <c r="A327" s="268">
        <v>317</v>
      </c>
      <c r="B327" s="277" t="s">
        <v>469</v>
      </c>
      <c r="C327" s="278">
        <v>73.7</v>
      </c>
      <c r="D327" s="279">
        <v>73.566666666666663</v>
      </c>
      <c r="E327" s="279">
        <v>71.633333333333326</v>
      </c>
      <c r="F327" s="279">
        <v>69.566666666666663</v>
      </c>
      <c r="G327" s="279">
        <v>67.633333333333326</v>
      </c>
      <c r="H327" s="279">
        <v>75.633333333333326</v>
      </c>
      <c r="I327" s="279">
        <v>77.566666666666663</v>
      </c>
      <c r="J327" s="279">
        <v>79.633333333333326</v>
      </c>
      <c r="K327" s="277">
        <v>75.5</v>
      </c>
      <c r="L327" s="277">
        <v>71.5</v>
      </c>
      <c r="M327" s="277">
        <v>6.2326800000000002</v>
      </c>
    </row>
    <row r="328" spans="1:13">
      <c r="A328" s="268">
        <v>318</v>
      </c>
      <c r="B328" s="277" t="s">
        <v>470</v>
      </c>
      <c r="C328" s="278">
        <v>283.35000000000002</v>
      </c>
      <c r="D328" s="279">
        <v>283.84999999999997</v>
      </c>
      <c r="E328" s="279">
        <v>279.79999999999995</v>
      </c>
      <c r="F328" s="279">
        <v>276.25</v>
      </c>
      <c r="G328" s="279">
        <v>272.2</v>
      </c>
      <c r="H328" s="279">
        <v>287.39999999999992</v>
      </c>
      <c r="I328" s="279">
        <v>291.45</v>
      </c>
      <c r="J328" s="279">
        <v>294.99999999999989</v>
      </c>
      <c r="K328" s="277">
        <v>287.89999999999998</v>
      </c>
      <c r="L328" s="277">
        <v>280.3</v>
      </c>
      <c r="M328" s="277">
        <v>1.8910199999999999</v>
      </c>
    </row>
    <row r="329" spans="1:13">
      <c r="A329" s="268">
        <v>319</v>
      </c>
      <c r="B329" s="277" t="s">
        <v>146</v>
      </c>
      <c r="C329" s="278">
        <v>1163.4000000000001</v>
      </c>
      <c r="D329" s="279">
        <v>1159.45</v>
      </c>
      <c r="E329" s="279">
        <v>1141.45</v>
      </c>
      <c r="F329" s="279">
        <v>1119.5</v>
      </c>
      <c r="G329" s="279">
        <v>1101.5</v>
      </c>
      <c r="H329" s="279">
        <v>1181.4000000000001</v>
      </c>
      <c r="I329" s="279">
        <v>1199.4000000000001</v>
      </c>
      <c r="J329" s="279">
        <v>1221.3500000000001</v>
      </c>
      <c r="K329" s="277">
        <v>1177.45</v>
      </c>
      <c r="L329" s="277">
        <v>1137.5</v>
      </c>
      <c r="M329" s="277">
        <v>8.9790299999999998</v>
      </c>
    </row>
    <row r="330" spans="1:13">
      <c r="A330" s="268">
        <v>320</v>
      </c>
      <c r="B330" s="277" t="s">
        <v>459</v>
      </c>
      <c r="C330" s="278">
        <v>19</v>
      </c>
      <c r="D330" s="279">
        <v>19.083333333333332</v>
      </c>
      <c r="E330" s="279">
        <v>18.816666666666663</v>
      </c>
      <c r="F330" s="279">
        <v>18.633333333333329</v>
      </c>
      <c r="G330" s="279">
        <v>18.36666666666666</v>
      </c>
      <c r="H330" s="279">
        <v>19.266666666666666</v>
      </c>
      <c r="I330" s="279">
        <v>19.533333333333339</v>
      </c>
      <c r="J330" s="279">
        <v>19.716666666666669</v>
      </c>
      <c r="K330" s="277">
        <v>19.350000000000001</v>
      </c>
      <c r="L330" s="277">
        <v>18.899999999999999</v>
      </c>
      <c r="M330" s="277">
        <v>7.0581699999999996</v>
      </c>
    </row>
    <row r="331" spans="1:13">
      <c r="A331" s="268">
        <v>321</v>
      </c>
      <c r="B331" s="277" t="s">
        <v>460</v>
      </c>
      <c r="C331" s="278">
        <v>148.1</v>
      </c>
      <c r="D331" s="279">
        <v>147.68333333333331</v>
      </c>
      <c r="E331" s="279">
        <v>145.91666666666663</v>
      </c>
      <c r="F331" s="279">
        <v>143.73333333333332</v>
      </c>
      <c r="G331" s="279">
        <v>141.96666666666664</v>
      </c>
      <c r="H331" s="279">
        <v>149.86666666666662</v>
      </c>
      <c r="I331" s="279">
        <v>151.63333333333333</v>
      </c>
      <c r="J331" s="279">
        <v>153.81666666666661</v>
      </c>
      <c r="K331" s="277">
        <v>149.44999999999999</v>
      </c>
      <c r="L331" s="277">
        <v>145.5</v>
      </c>
      <c r="M331" s="277">
        <v>1.4037500000000001</v>
      </c>
    </row>
    <row r="332" spans="1:13">
      <c r="A332" s="268">
        <v>322</v>
      </c>
      <c r="B332" s="277" t="s">
        <v>147</v>
      </c>
      <c r="C332" s="278">
        <v>127.05</v>
      </c>
      <c r="D332" s="279">
        <v>124.60000000000001</v>
      </c>
      <c r="E332" s="279">
        <v>120.9</v>
      </c>
      <c r="F332" s="279">
        <v>114.75</v>
      </c>
      <c r="G332" s="279">
        <v>111.05</v>
      </c>
      <c r="H332" s="279">
        <v>130.75</v>
      </c>
      <c r="I332" s="279">
        <v>134.45000000000005</v>
      </c>
      <c r="J332" s="279">
        <v>140.60000000000002</v>
      </c>
      <c r="K332" s="277">
        <v>128.30000000000001</v>
      </c>
      <c r="L332" s="277">
        <v>118.45</v>
      </c>
      <c r="M332" s="277">
        <v>363.8938</v>
      </c>
    </row>
    <row r="333" spans="1:13">
      <c r="A333" s="268">
        <v>323</v>
      </c>
      <c r="B333" s="277" t="s">
        <v>471</v>
      </c>
      <c r="C333" s="278">
        <v>672.3</v>
      </c>
      <c r="D333" s="279">
        <v>671.85</v>
      </c>
      <c r="E333" s="279">
        <v>662.90000000000009</v>
      </c>
      <c r="F333" s="279">
        <v>653.50000000000011</v>
      </c>
      <c r="G333" s="279">
        <v>644.55000000000018</v>
      </c>
      <c r="H333" s="279">
        <v>681.25</v>
      </c>
      <c r="I333" s="279">
        <v>690.2</v>
      </c>
      <c r="J333" s="279">
        <v>699.59999999999991</v>
      </c>
      <c r="K333" s="277">
        <v>680.8</v>
      </c>
      <c r="L333" s="277">
        <v>662.45</v>
      </c>
      <c r="M333" s="277">
        <v>0.95955000000000001</v>
      </c>
    </row>
    <row r="334" spans="1:13">
      <c r="A334" s="268">
        <v>324</v>
      </c>
      <c r="B334" s="277" t="s">
        <v>268</v>
      </c>
      <c r="C334" s="278">
        <v>1214.5999999999999</v>
      </c>
      <c r="D334" s="279">
        <v>1206.95</v>
      </c>
      <c r="E334" s="279">
        <v>1188.9000000000001</v>
      </c>
      <c r="F334" s="279">
        <v>1163.2</v>
      </c>
      <c r="G334" s="279">
        <v>1145.1500000000001</v>
      </c>
      <c r="H334" s="279">
        <v>1232.6500000000001</v>
      </c>
      <c r="I334" s="279">
        <v>1250.6999999999998</v>
      </c>
      <c r="J334" s="279">
        <v>1276.4000000000001</v>
      </c>
      <c r="K334" s="277">
        <v>1225</v>
      </c>
      <c r="L334" s="277">
        <v>1181.25</v>
      </c>
      <c r="M334" s="277">
        <v>1.0587299999999999</v>
      </c>
    </row>
    <row r="335" spans="1:13">
      <c r="A335" s="268">
        <v>325</v>
      </c>
      <c r="B335" s="277" t="s">
        <v>148</v>
      </c>
      <c r="C335" s="278">
        <v>60148.05</v>
      </c>
      <c r="D335" s="279">
        <v>60790.200000000004</v>
      </c>
      <c r="E335" s="279">
        <v>59298.250000000007</v>
      </c>
      <c r="F335" s="279">
        <v>58448.450000000004</v>
      </c>
      <c r="G335" s="279">
        <v>56956.500000000007</v>
      </c>
      <c r="H335" s="279">
        <v>61640.000000000007</v>
      </c>
      <c r="I335" s="279">
        <v>63131.950000000004</v>
      </c>
      <c r="J335" s="279">
        <v>63981.750000000007</v>
      </c>
      <c r="K335" s="277">
        <v>62282.15</v>
      </c>
      <c r="L335" s="277">
        <v>59940.4</v>
      </c>
      <c r="M335" s="277">
        <v>0.32399</v>
      </c>
    </row>
    <row r="336" spans="1:13">
      <c r="A336" s="268">
        <v>326</v>
      </c>
      <c r="B336" s="277" t="s">
        <v>267</v>
      </c>
      <c r="C336" s="278">
        <v>32.9</v>
      </c>
      <c r="D336" s="279">
        <v>33.116666666666667</v>
      </c>
      <c r="E336" s="279">
        <v>32.433333333333337</v>
      </c>
      <c r="F336" s="279">
        <v>31.966666666666669</v>
      </c>
      <c r="G336" s="279">
        <v>31.283333333333339</v>
      </c>
      <c r="H336" s="279">
        <v>33.583333333333336</v>
      </c>
      <c r="I336" s="279">
        <v>34.266666666666659</v>
      </c>
      <c r="J336" s="279">
        <v>34.733333333333334</v>
      </c>
      <c r="K336" s="277">
        <v>33.799999999999997</v>
      </c>
      <c r="L336" s="277">
        <v>32.65</v>
      </c>
      <c r="M336" s="277">
        <v>14.778700000000001</v>
      </c>
    </row>
    <row r="337" spans="1:13">
      <c r="A337" s="268">
        <v>327</v>
      </c>
      <c r="B337" s="277" t="s">
        <v>149</v>
      </c>
      <c r="C337" s="278">
        <v>1227.2</v>
      </c>
      <c r="D337" s="279">
        <v>1224.1166666666668</v>
      </c>
      <c r="E337" s="279">
        <v>1205.2833333333335</v>
      </c>
      <c r="F337" s="279">
        <v>1183.3666666666668</v>
      </c>
      <c r="G337" s="279">
        <v>1164.5333333333335</v>
      </c>
      <c r="H337" s="279">
        <v>1246.0333333333335</v>
      </c>
      <c r="I337" s="279">
        <v>1264.8666666666666</v>
      </c>
      <c r="J337" s="279">
        <v>1286.7833333333335</v>
      </c>
      <c r="K337" s="277">
        <v>1242.95</v>
      </c>
      <c r="L337" s="277">
        <v>1202.2</v>
      </c>
      <c r="M337" s="277">
        <v>26.917909999999999</v>
      </c>
    </row>
    <row r="338" spans="1:13">
      <c r="A338" s="268">
        <v>328</v>
      </c>
      <c r="B338" s="277" t="s">
        <v>3162</v>
      </c>
      <c r="C338" s="278">
        <v>265.05</v>
      </c>
      <c r="D338" s="279">
        <v>265.76666666666665</v>
      </c>
      <c r="E338" s="279">
        <v>261.08333333333331</v>
      </c>
      <c r="F338" s="279">
        <v>257.11666666666667</v>
      </c>
      <c r="G338" s="279">
        <v>252.43333333333334</v>
      </c>
      <c r="H338" s="279">
        <v>269.73333333333329</v>
      </c>
      <c r="I338" s="279">
        <v>274.41666666666669</v>
      </c>
      <c r="J338" s="279">
        <v>278.38333333333327</v>
      </c>
      <c r="K338" s="277">
        <v>270.45</v>
      </c>
      <c r="L338" s="277">
        <v>261.8</v>
      </c>
      <c r="M338" s="277">
        <v>8.5172699999999999</v>
      </c>
    </row>
    <row r="339" spans="1:13">
      <c r="A339" s="268">
        <v>329</v>
      </c>
      <c r="B339" s="277" t="s">
        <v>269</v>
      </c>
      <c r="C339" s="278">
        <v>817.8</v>
      </c>
      <c r="D339" s="279">
        <v>820.93333333333339</v>
      </c>
      <c r="E339" s="279">
        <v>807.86666666666679</v>
      </c>
      <c r="F339" s="279">
        <v>797.93333333333339</v>
      </c>
      <c r="G339" s="279">
        <v>784.86666666666679</v>
      </c>
      <c r="H339" s="279">
        <v>830.86666666666679</v>
      </c>
      <c r="I339" s="279">
        <v>843.93333333333339</v>
      </c>
      <c r="J339" s="279">
        <v>853.86666666666679</v>
      </c>
      <c r="K339" s="277">
        <v>834</v>
      </c>
      <c r="L339" s="277">
        <v>811</v>
      </c>
      <c r="M339" s="277">
        <v>3.08439</v>
      </c>
    </row>
    <row r="340" spans="1:13">
      <c r="A340" s="268">
        <v>330</v>
      </c>
      <c r="B340" s="277" t="s">
        <v>150</v>
      </c>
      <c r="C340" s="278">
        <v>35.700000000000003</v>
      </c>
      <c r="D340" s="279">
        <v>35.516666666666666</v>
      </c>
      <c r="E340" s="279">
        <v>35.133333333333333</v>
      </c>
      <c r="F340" s="279">
        <v>34.56666666666667</v>
      </c>
      <c r="G340" s="279">
        <v>34.183333333333337</v>
      </c>
      <c r="H340" s="279">
        <v>36.083333333333329</v>
      </c>
      <c r="I340" s="279">
        <v>36.466666666666654</v>
      </c>
      <c r="J340" s="279">
        <v>37.033333333333324</v>
      </c>
      <c r="K340" s="277">
        <v>35.9</v>
      </c>
      <c r="L340" s="277">
        <v>34.950000000000003</v>
      </c>
      <c r="M340" s="277">
        <v>99.689120000000003</v>
      </c>
    </row>
    <row r="341" spans="1:13">
      <c r="A341" s="268">
        <v>331</v>
      </c>
      <c r="B341" s="277" t="s">
        <v>261</v>
      </c>
      <c r="C341" s="278">
        <v>3271.85</v>
      </c>
      <c r="D341" s="279">
        <v>3275.8666666666668</v>
      </c>
      <c r="E341" s="279">
        <v>3237.9833333333336</v>
      </c>
      <c r="F341" s="279">
        <v>3204.1166666666668</v>
      </c>
      <c r="G341" s="279">
        <v>3166.2333333333336</v>
      </c>
      <c r="H341" s="279">
        <v>3309.7333333333336</v>
      </c>
      <c r="I341" s="279">
        <v>3347.6166666666668</v>
      </c>
      <c r="J341" s="279">
        <v>3381.4833333333336</v>
      </c>
      <c r="K341" s="277">
        <v>3313.75</v>
      </c>
      <c r="L341" s="277">
        <v>3242</v>
      </c>
      <c r="M341" s="277">
        <v>2.0324</v>
      </c>
    </row>
    <row r="342" spans="1:13">
      <c r="A342" s="268">
        <v>332</v>
      </c>
      <c r="B342" s="277" t="s">
        <v>478</v>
      </c>
      <c r="C342" s="278">
        <v>1998.6</v>
      </c>
      <c r="D342" s="279">
        <v>2000.5166666666667</v>
      </c>
      <c r="E342" s="279">
        <v>1976.0333333333333</v>
      </c>
      <c r="F342" s="279">
        <v>1953.4666666666667</v>
      </c>
      <c r="G342" s="279">
        <v>1928.9833333333333</v>
      </c>
      <c r="H342" s="279">
        <v>2023.0833333333333</v>
      </c>
      <c r="I342" s="279">
        <v>2047.5666666666664</v>
      </c>
      <c r="J342" s="279">
        <v>2070.1333333333332</v>
      </c>
      <c r="K342" s="277">
        <v>2025</v>
      </c>
      <c r="L342" s="277">
        <v>1977.95</v>
      </c>
      <c r="M342" s="277">
        <v>0.50419999999999998</v>
      </c>
    </row>
    <row r="343" spans="1:13">
      <c r="A343" s="268">
        <v>333</v>
      </c>
      <c r="B343" s="277" t="s">
        <v>151</v>
      </c>
      <c r="C343" s="278">
        <v>27.5</v>
      </c>
      <c r="D343" s="279">
        <v>27.616666666666664</v>
      </c>
      <c r="E343" s="279">
        <v>26.983333333333327</v>
      </c>
      <c r="F343" s="279">
        <v>26.466666666666665</v>
      </c>
      <c r="G343" s="279">
        <v>25.833333333333329</v>
      </c>
      <c r="H343" s="279">
        <v>28.133333333333326</v>
      </c>
      <c r="I343" s="279">
        <v>28.766666666666659</v>
      </c>
      <c r="J343" s="279">
        <v>29.283333333333324</v>
      </c>
      <c r="K343" s="277">
        <v>28.25</v>
      </c>
      <c r="L343" s="277">
        <v>27.1</v>
      </c>
      <c r="M343" s="277">
        <v>213.25012000000001</v>
      </c>
    </row>
    <row r="344" spans="1:13">
      <c r="A344" s="268">
        <v>334</v>
      </c>
      <c r="B344" s="277" t="s">
        <v>477</v>
      </c>
      <c r="C344" s="278">
        <v>53.7</v>
      </c>
      <c r="D344" s="279">
        <v>54.133333333333333</v>
      </c>
      <c r="E344" s="279">
        <v>53.016666666666666</v>
      </c>
      <c r="F344" s="279">
        <v>52.333333333333336</v>
      </c>
      <c r="G344" s="279">
        <v>51.216666666666669</v>
      </c>
      <c r="H344" s="279">
        <v>54.816666666666663</v>
      </c>
      <c r="I344" s="279">
        <v>55.933333333333323</v>
      </c>
      <c r="J344" s="279">
        <v>56.61666666666666</v>
      </c>
      <c r="K344" s="277">
        <v>55.25</v>
      </c>
      <c r="L344" s="277">
        <v>53.45</v>
      </c>
      <c r="M344" s="277">
        <v>5.5150499999999996</v>
      </c>
    </row>
    <row r="345" spans="1:13">
      <c r="A345" s="268">
        <v>335</v>
      </c>
      <c r="B345" s="277" t="s">
        <v>152</v>
      </c>
      <c r="C345" s="278">
        <v>33.049999999999997</v>
      </c>
      <c r="D345" s="279">
        <v>33.18333333333333</v>
      </c>
      <c r="E345" s="279">
        <v>32.61666666666666</v>
      </c>
      <c r="F345" s="279">
        <v>32.18333333333333</v>
      </c>
      <c r="G345" s="279">
        <v>31.61666666666666</v>
      </c>
      <c r="H345" s="279">
        <v>33.61666666666666</v>
      </c>
      <c r="I345" s="279">
        <v>34.183333333333337</v>
      </c>
      <c r="J345" s="279">
        <v>34.61666666666666</v>
      </c>
      <c r="K345" s="277">
        <v>33.75</v>
      </c>
      <c r="L345" s="277">
        <v>32.75</v>
      </c>
      <c r="M345" s="277">
        <v>135.71944999999999</v>
      </c>
    </row>
    <row r="346" spans="1:13">
      <c r="A346" s="268">
        <v>336</v>
      </c>
      <c r="B346" s="277" t="s">
        <v>473</v>
      </c>
      <c r="C346" s="278">
        <v>535.70000000000005</v>
      </c>
      <c r="D346" s="279">
        <v>533.25</v>
      </c>
      <c r="E346" s="279">
        <v>524.54999999999995</v>
      </c>
      <c r="F346" s="279">
        <v>513.4</v>
      </c>
      <c r="G346" s="279">
        <v>504.69999999999993</v>
      </c>
      <c r="H346" s="279">
        <v>544.4</v>
      </c>
      <c r="I346" s="279">
        <v>553.1</v>
      </c>
      <c r="J346" s="279">
        <v>564.25</v>
      </c>
      <c r="K346" s="277">
        <v>541.95000000000005</v>
      </c>
      <c r="L346" s="277">
        <v>522.1</v>
      </c>
      <c r="M346" s="277">
        <v>3.6345499999999999</v>
      </c>
    </row>
    <row r="347" spans="1:13">
      <c r="A347" s="268">
        <v>337</v>
      </c>
      <c r="B347" s="277" t="s">
        <v>153</v>
      </c>
      <c r="C347" s="278">
        <v>16422.900000000001</v>
      </c>
      <c r="D347" s="279">
        <v>16420.383333333335</v>
      </c>
      <c r="E347" s="279">
        <v>16316.26666666667</v>
      </c>
      <c r="F347" s="279">
        <v>16209.633333333335</v>
      </c>
      <c r="G347" s="279">
        <v>16105.51666666667</v>
      </c>
      <c r="H347" s="279">
        <v>16527.01666666667</v>
      </c>
      <c r="I347" s="279">
        <v>16631.133333333331</v>
      </c>
      <c r="J347" s="279">
        <v>16737.76666666667</v>
      </c>
      <c r="K347" s="277">
        <v>16524.5</v>
      </c>
      <c r="L347" s="277">
        <v>16313.75</v>
      </c>
      <c r="M347" s="277">
        <v>0.62583999999999995</v>
      </c>
    </row>
    <row r="348" spans="1:13">
      <c r="A348" s="268">
        <v>338</v>
      </c>
      <c r="B348" s="277" t="s">
        <v>476</v>
      </c>
      <c r="C348" s="278">
        <v>36.4</v>
      </c>
      <c r="D348" s="279">
        <v>36.466666666666669</v>
      </c>
      <c r="E348" s="279">
        <v>36.033333333333339</v>
      </c>
      <c r="F348" s="279">
        <v>35.666666666666671</v>
      </c>
      <c r="G348" s="279">
        <v>35.233333333333341</v>
      </c>
      <c r="H348" s="279">
        <v>36.833333333333336</v>
      </c>
      <c r="I348" s="279">
        <v>37.266666666666673</v>
      </c>
      <c r="J348" s="279">
        <v>37.633333333333333</v>
      </c>
      <c r="K348" s="277">
        <v>36.9</v>
      </c>
      <c r="L348" s="277">
        <v>36.1</v>
      </c>
      <c r="M348" s="277">
        <v>5.0614499999999998</v>
      </c>
    </row>
    <row r="349" spans="1:13">
      <c r="A349" s="268">
        <v>339</v>
      </c>
      <c r="B349" s="277" t="s">
        <v>475</v>
      </c>
      <c r="C349" s="278">
        <v>346</v>
      </c>
      <c r="D349" s="279">
        <v>341.05</v>
      </c>
      <c r="E349" s="279">
        <v>332.35</v>
      </c>
      <c r="F349" s="279">
        <v>318.7</v>
      </c>
      <c r="G349" s="279">
        <v>310</v>
      </c>
      <c r="H349" s="279">
        <v>354.70000000000005</v>
      </c>
      <c r="I349" s="279">
        <v>363.4</v>
      </c>
      <c r="J349" s="279">
        <v>377.05000000000007</v>
      </c>
      <c r="K349" s="277">
        <v>349.75</v>
      </c>
      <c r="L349" s="277">
        <v>327.39999999999998</v>
      </c>
      <c r="M349" s="277">
        <v>2.5314800000000002</v>
      </c>
    </row>
    <row r="350" spans="1:13">
      <c r="A350" s="268">
        <v>340</v>
      </c>
      <c r="B350" s="277" t="s">
        <v>270</v>
      </c>
      <c r="C350" s="278">
        <v>20.7</v>
      </c>
      <c r="D350" s="279">
        <v>20.8</v>
      </c>
      <c r="E350" s="279">
        <v>20.5</v>
      </c>
      <c r="F350" s="279">
        <v>20.3</v>
      </c>
      <c r="G350" s="279">
        <v>20</v>
      </c>
      <c r="H350" s="279">
        <v>21</v>
      </c>
      <c r="I350" s="279">
        <v>21.300000000000004</v>
      </c>
      <c r="J350" s="279">
        <v>21.5</v>
      </c>
      <c r="K350" s="277">
        <v>21.1</v>
      </c>
      <c r="L350" s="277">
        <v>20.6</v>
      </c>
      <c r="M350" s="277">
        <v>33.558109999999999</v>
      </c>
    </row>
    <row r="351" spans="1:13">
      <c r="A351" s="268">
        <v>341</v>
      </c>
      <c r="B351" s="277" t="s">
        <v>283</v>
      </c>
      <c r="C351" s="278">
        <v>118.85</v>
      </c>
      <c r="D351" s="279">
        <v>118.93333333333334</v>
      </c>
      <c r="E351" s="279">
        <v>116.91666666666667</v>
      </c>
      <c r="F351" s="279">
        <v>114.98333333333333</v>
      </c>
      <c r="G351" s="279">
        <v>112.96666666666667</v>
      </c>
      <c r="H351" s="279">
        <v>120.86666666666667</v>
      </c>
      <c r="I351" s="279">
        <v>122.88333333333333</v>
      </c>
      <c r="J351" s="279">
        <v>124.81666666666668</v>
      </c>
      <c r="K351" s="277">
        <v>120.95</v>
      </c>
      <c r="L351" s="277">
        <v>117</v>
      </c>
      <c r="M351" s="277">
        <v>11.101430000000001</v>
      </c>
    </row>
    <row r="352" spans="1:13">
      <c r="A352" s="268">
        <v>342</v>
      </c>
      <c r="B352" s="277" t="s">
        <v>154</v>
      </c>
      <c r="C352" s="278">
        <v>1995.45</v>
      </c>
      <c r="D352" s="279">
        <v>2007.5833333333333</v>
      </c>
      <c r="E352" s="279">
        <v>1966.1666666666665</v>
      </c>
      <c r="F352" s="279">
        <v>1936.8833333333332</v>
      </c>
      <c r="G352" s="279">
        <v>1895.4666666666665</v>
      </c>
      <c r="H352" s="279">
        <v>2036.8666666666666</v>
      </c>
      <c r="I352" s="279">
        <v>2078.2833333333328</v>
      </c>
      <c r="J352" s="279">
        <v>2107.5666666666666</v>
      </c>
      <c r="K352" s="277">
        <v>2049</v>
      </c>
      <c r="L352" s="277">
        <v>1978.3</v>
      </c>
      <c r="M352" s="277">
        <v>7.9842599999999999</v>
      </c>
    </row>
    <row r="353" spans="1:13">
      <c r="A353" s="268">
        <v>343</v>
      </c>
      <c r="B353" s="277" t="s">
        <v>479</v>
      </c>
      <c r="C353" s="278">
        <v>1253.3499999999999</v>
      </c>
      <c r="D353" s="279">
        <v>1247.4333333333334</v>
      </c>
      <c r="E353" s="279">
        <v>1238.8666666666668</v>
      </c>
      <c r="F353" s="279">
        <v>1224.3833333333334</v>
      </c>
      <c r="G353" s="279">
        <v>1215.8166666666668</v>
      </c>
      <c r="H353" s="279">
        <v>1261.9166666666667</v>
      </c>
      <c r="I353" s="279">
        <v>1270.4833333333333</v>
      </c>
      <c r="J353" s="279">
        <v>1284.9666666666667</v>
      </c>
      <c r="K353" s="277">
        <v>1256</v>
      </c>
      <c r="L353" s="277">
        <v>1232.95</v>
      </c>
      <c r="M353" s="277">
        <v>6.4250000000000002E-2</v>
      </c>
    </row>
    <row r="354" spans="1:13">
      <c r="A354" s="268">
        <v>344</v>
      </c>
      <c r="B354" s="277" t="s">
        <v>474</v>
      </c>
      <c r="C354" s="278">
        <v>51.3</v>
      </c>
      <c r="D354" s="279">
        <v>51.29999999999999</v>
      </c>
      <c r="E354" s="279">
        <v>50.799999999999983</v>
      </c>
      <c r="F354" s="279">
        <v>50.29999999999999</v>
      </c>
      <c r="G354" s="279">
        <v>49.799999999999983</v>
      </c>
      <c r="H354" s="279">
        <v>51.799999999999983</v>
      </c>
      <c r="I354" s="279">
        <v>52.3</v>
      </c>
      <c r="J354" s="279">
        <v>52.799999999999983</v>
      </c>
      <c r="K354" s="277">
        <v>51.8</v>
      </c>
      <c r="L354" s="277">
        <v>50.8</v>
      </c>
      <c r="M354" s="277">
        <v>6.3524799999999999</v>
      </c>
    </row>
    <row r="355" spans="1:13">
      <c r="A355" s="268">
        <v>345</v>
      </c>
      <c r="B355" s="277" t="s">
        <v>155</v>
      </c>
      <c r="C355" s="278">
        <v>94.75</v>
      </c>
      <c r="D355" s="279">
        <v>94.716666666666654</v>
      </c>
      <c r="E355" s="279">
        <v>93.533333333333303</v>
      </c>
      <c r="F355" s="279">
        <v>92.316666666666649</v>
      </c>
      <c r="G355" s="279">
        <v>91.133333333333297</v>
      </c>
      <c r="H355" s="279">
        <v>95.933333333333309</v>
      </c>
      <c r="I355" s="279">
        <v>97.116666666666674</v>
      </c>
      <c r="J355" s="279">
        <v>98.333333333333314</v>
      </c>
      <c r="K355" s="277">
        <v>95.9</v>
      </c>
      <c r="L355" s="277">
        <v>93.5</v>
      </c>
      <c r="M355" s="277">
        <v>63.339230000000001</v>
      </c>
    </row>
    <row r="356" spans="1:13">
      <c r="A356" s="268">
        <v>346</v>
      </c>
      <c r="B356" s="277" t="s">
        <v>156</v>
      </c>
      <c r="C356" s="278">
        <v>95.3</v>
      </c>
      <c r="D356" s="279">
        <v>93.733333333333348</v>
      </c>
      <c r="E356" s="279">
        <v>90.966666666666697</v>
      </c>
      <c r="F356" s="279">
        <v>86.633333333333354</v>
      </c>
      <c r="G356" s="279">
        <v>83.866666666666703</v>
      </c>
      <c r="H356" s="279">
        <v>98.066666666666691</v>
      </c>
      <c r="I356" s="279">
        <v>100.83333333333334</v>
      </c>
      <c r="J356" s="279">
        <v>105.16666666666669</v>
      </c>
      <c r="K356" s="277">
        <v>96.5</v>
      </c>
      <c r="L356" s="277">
        <v>89.4</v>
      </c>
      <c r="M356" s="277">
        <v>1151.1758</v>
      </c>
    </row>
    <row r="357" spans="1:13">
      <c r="A357" s="268">
        <v>347</v>
      </c>
      <c r="B357" s="277" t="s">
        <v>271</v>
      </c>
      <c r="C357" s="278">
        <v>350.35</v>
      </c>
      <c r="D357" s="279">
        <v>357.4666666666667</v>
      </c>
      <c r="E357" s="279">
        <v>342.13333333333338</v>
      </c>
      <c r="F357" s="279">
        <v>333.91666666666669</v>
      </c>
      <c r="G357" s="279">
        <v>318.58333333333337</v>
      </c>
      <c r="H357" s="279">
        <v>365.68333333333339</v>
      </c>
      <c r="I357" s="279">
        <v>381.01666666666665</v>
      </c>
      <c r="J357" s="279">
        <v>389.23333333333341</v>
      </c>
      <c r="K357" s="277">
        <v>372.8</v>
      </c>
      <c r="L357" s="277">
        <v>349.25</v>
      </c>
      <c r="M357" s="277">
        <v>4.4323100000000002</v>
      </c>
    </row>
    <row r="358" spans="1:13">
      <c r="A358" s="268">
        <v>348</v>
      </c>
      <c r="B358" s="277" t="s">
        <v>272</v>
      </c>
      <c r="C358" s="278">
        <v>3055.55</v>
      </c>
      <c r="D358" s="279">
        <v>3051.0500000000006</v>
      </c>
      <c r="E358" s="279">
        <v>3034.8000000000011</v>
      </c>
      <c r="F358" s="279">
        <v>3014.0500000000006</v>
      </c>
      <c r="G358" s="279">
        <v>2997.8000000000011</v>
      </c>
      <c r="H358" s="279">
        <v>3071.8000000000011</v>
      </c>
      <c r="I358" s="279">
        <v>3088.05</v>
      </c>
      <c r="J358" s="279">
        <v>3108.8000000000011</v>
      </c>
      <c r="K358" s="277">
        <v>3067.3</v>
      </c>
      <c r="L358" s="277">
        <v>3030.3</v>
      </c>
      <c r="M358" s="277">
        <v>0.38374999999999998</v>
      </c>
    </row>
    <row r="359" spans="1:13">
      <c r="A359" s="268">
        <v>349</v>
      </c>
      <c r="B359" s="277" t="s">
        <v>157</v>
      </c>
      <c r="C359" s="278">
        <v>95.75</v>
      </c>
      <c r="D359" s="279">
        <v>95.3</v>
      </c>
      <c r="E359" s="279">
        <v>94.699999999999989</v>
      </c>
      <c r="F359" s="279">
        <v>93.649999999999991</v>
      </c>
      <c r="G359" s="279">
        <v>93.049999999999983</v>
      </c>
      <c r="H359" s="279">
        <v>96.35</v>
      </c>
      <c r="I359" s="279">
        <v>96.949999999999989</v>
      </c>
      <c r="J359" s="279">
        <v>98</v>
      </c>
      <c r="K359" s="277">
        <v>95.9</v>
      </c>
      <c r="L359" s="277">
        <v>94.25</v>
      </c>
      <c r="M359" s="277">
        <v>5.0407099999999998</v>
      </c>
    </row>
    <row r="360" spans="1:13">
      <c r="A360" s="268">
        <v>350</v>
      </c>
      <c r="B360" s="277" t="s">
        <v>480</v>
      </c>
      <c r="C360" s="278">
        <v>75.3</v>
      </c>
      <c r="D360" s="279">
        <v>75.033333333333346</v>
      </c>
      <c r="E360" s="279">
        <v>74.066666666666691</v>
      </c>
      <c r="F360" s="279">
        <v>72.833333333333343</v>
      </c>
      <c r="G360" s="279">
        <v>71.866666666666688</v>
      </c>
      <c r="H360" s="279">
        <v>76.266666666666694</v>
      </c>
      <c r="I360" s="279">
        <v>77.233333333333363</v>
      </c>
      <c r="J360" s="279">
        <v>78.466666666666697</v>
      </c>
      <c r="K360" s="277">
        <v>76</v>
      </c>
      <c r="L360" s="277">
        <v>73.8</v>
      </c>
      <c r="M360" s="277">
        <v>1.50959</v>
      </c>
    </row>
    <row r="361" spans="1:13">
      <c r="A361" s="268">
        <v>351</v>
      </c>
      <c r="B361" s="277" t="s">
        <v>158</v>
      </c>
      <c r="C361" s="278">
        <v>79.3</v>
      </c>
      <c r="D361" s="279">
        <v>78.833333333333329</v>
      </c>
      <c r="E361" s="279">
        <v>77.86666666666666</v>
      </c>
      <c r="F361" s="279">
        <v>76.433333333333337</v>
      </c>
      <c r="G361" s="279">
        <v>75.466666666666669</v>
      </c>
      <c r="H361" s="279">
        <v>80.266666666666652</v>
      </c>
      <c r="I361" s="279">
        <v>81.23333333333332</v>
      </c>
      <c r="J361" s="279">
        <v>82.666666666666643</v>
      </c>
      <c r="K361" s="277">
        <v>79.8</v>
      </c>
      <c r="L361" s="277">
        <v>77.400000000000006</v>
      </c>
      <c r="M361" s="277">
        <v>136.12342000000001</v>
      </c>
    </row>
    <row r="362" spans="1:13">
      <c r="A362" s="268">
        <v>352</v>
      </c>
      <c r="B362" s="277" t="s">
        <v>481</v>
      </c>
      <c r="C362" s="278">
        <v>67.25</v>
      </c>
      <c r="D362" s="279">
        <v>67.61666666666666</v>
      </c>
      <c r="E362" s="279">
        <v>66.23333333333332</v>
      </c>
      <c r="F362" s="279">
        <v>65.216666666666654</v>
      </c>
      <c r="G362" s="279">
        <v>63.833333333333314</v>
      </c>
      <c r="H362" s="279">
        <v>68.633333333333326</v>
      </c>
      <c r="I362" s="279">
        <v>70.01666666666668</v>
      </c>
      <c r="J362" s="279">
        <v>71.033333333333331</v>
      </c>
      <c r="K362" s="277">
        <v>69</v>
      </c>
      <c r="L362" s="277">
        <v>66.599999999999994</v>
      </c>
      <c r="M362" s="277">
        <v>2.1302300000000001</v>
      </c>
    </row>
    <row r="363" spans="1:13">
      <c r="A363" s="268">
        <v>353</v>
      </c>
      <c r="B363" s="277" t="s">
        <v>482</v>
      </c>
      <c r="C363" s="278">
        <v>176.2</v>
      </c>
      <c r="D363" s="279">
        <v>176.2833333333333</v>
      </c>
      <c r="E363" s="279">
        <v>173.21666666666661</v>
      </c>
      <c r="F363" s="279">
        <v>170.23333333333332</v>
      </c>
      <c r="G363" s="279">
        <v>167.16666666666663</v>
      </c>
      <c r="H363" s="279">
        <v>179.26666666666659</v>
      </c>
      <c r="I363" s="279">
        <v>182.33333333333331</v>
      </c>
      <c r="J363" s="279">
        <v>185.31666666666658</v>
      </c>
      <c r="K363" s="277">
        <v>179.35</v>
      </c>
      <c r="L363" s="277">
        <v>173.3</v>
      </c>
      <c r="M363" s="277">
        <v>1.37201</v>
      </c>
    </row>
    <row r="364" spans="1:13">
      <c r="A364" s="268">
        <v>354</v>
      </c>
      <c r="B364" s="277" t="s">
        <v>483</v>
      </c>
      <c r="C364" s="278">
        <v>181</v>
      </c>
      <c r="D364" s="279">
        <v>181.66666666666666</v>
      </c>
      <c r="E364" s="279">
        <v>176.93333333333331</v>
      </c>
      <c r="F364" s="279">
        <v>172.86666666666665</v>
      </c>
      <c r="G364" s="279">
        <v>168.1333333333333</v>
      </c>
      <c r="H364" s="279">
        <v>185.73333333333332</v>
      </c>
      <c r="I364" s="279">
        <v>190.46666666666667</v>
      </c>
      <c r="J364" s="279">
        <v>194.53333333333333</v>
      </c>
      <c r="K364" s="277">
        <v>186.4</v>
      </c>
      <c r="L364" s="277">
        <v>177.6</v>
      </c>
      <c r="M364" s="277">
        <v>0.47225</v>
      </c>
    </row>
    <row r="365" spans="1:13">
      <c r="A365" s="268">
        <v>355</v>
      </c>
      <c r="B365" s="277" t="s">
        <v>159</v>
      </c>
      <c r="C365" s="278">
        <v>19340.3</v>
      </c>
      <c r="D365" s="279">
        <v>19200.383333333331</v>
      </c>
      <c r="E365" s="279">
        <v>18920.366666666661</v>
      </c>
      <c r="F365" s="279">
        <v>18500.433333333331</v>
      </c>
      <c r="G365" s="279">
        <v>18220.416666666661</v>
      </c>
      <c r="H365" s="279">
        <v>19620.316666666662</v>
      </c>
      <c r="I365" s="279">
        <v>19900.333333333332</v>
      </c>
      <c r="J365" s="279">
        <v>20320.266666666663</v>
      </c>
      <c r="K365" s="277">
        <v>19480.400000000001</v>
      </c>
      <c r="L365" s="277">
        <v>18780.45</v>
      </c>
      <c r="M365" s="277">
        <v>0.25570999999999999</v>
      </c>
    </row>
    <row r="366" spans="1:13">
      <c r="A366" s="268">
        <v>356</v>
      </c>
      <c r="B366" s="277" t="s">
        <v>160</v>
      </c>
      <c r="C366" s="278">
        <v>1446.45</v>
      </c>
      <c r="D366" s="279">
        <v>1443.1499999999999</v>
      </c>
      <c r="E366" s="279">
        <v>1424.8499999999997</v>
      </c>
      <c r="F366" s="279">
        <v>1403.2499999999998</v>
      </c>
      <c r="G366" s="279">
        <v>1384.9499999999996</v>
      </c>
      <c r="H366" s="279">
        <v>1464.7499999999998</v>
      </c>
      <c r="I366" s="279">
        <v>1483.05</v>
      </c>
      <c r="J366" s="279">
        <v>1504.6499999999999</v>
      </c>
      <c r="K366" s="277">
        <v>1461.45</v>
      </c>
      <c r="L366" s="277">
        <v>1421.55</v>
      </c>
      <c r="M366" s="277">
        <v>8.2863500000000005</v>
      </c>
    </row>
    <row r="367" spans="1:13">
      <c r="A367" s="268">
        <v>357</v>
      </c>
      <c r="B367" s="277" t="s">
        <v>488</v>
      </c>
      <c r="C367" s="278">
        <v>986.95</v>
      </c>
      <c r="D367" s="279">
        <v>988.68333333333339</v>
      </c>
      <c r="E367" s="279">
        <v>978.41666666666674</v>
      </c>
      <c r="F367" s="279">
        <v>969.88333333333333</v>
      </c>
      <c r="G367" s="279">
        <v>959.61666666666667</v>
      </c>
      <c r="H367" s="279">
        <v>997.21666666666681</v>
      </c>
      <c r="I367" s="279">
        <v>1007.4833333333335</v>
      </c>
      <c r="J367" s="279">
        <v>1016.0166666666669</v>
      </c>
      <c r="K367" s="277">
        <v>998.95</v>
      </c>
      <c r="L367" s="277">
        <v>980.15</v>
      </c>
      <c r="M367" s="277">
        <v>0.50668000000000002</v>
      </c>
    </row>
    <row r="368" spans="1:13">
      <c r="A368" s="268">
        <v>358</v>
      </c>
      <c r="B368" s="277" t="s">
        <v>161</v>
      </c>
      <c r="C368" s="278">
        <v>254.3</v>
      </c>
      <c r="D368" s="279">
        <v>256.13333333333338</v>
      </c>
      <c r="E368" s="279">
        <v>250.46666666666675</v>
      </c>
      <c r="F368" s="279">
        <v>246.63333333333338</v>
      </c>
      <c r="G368" s="279">
        <v>240.96666666666675</v>
      </c>
      <c r="H368" s="279">
        <v>259.96666666666675</v>
      </c>
      <c r="I368" s="279">
        <v>265.63333333333338</v>
      </c>
      <c r="J368" s="279">
        <v>269.46666666666675</v>
      </c>
      <c r="K368" s="277">
        <v>261.8</v>
      </c>
      <c r="L368" s="277">
        <v>252.3</v>
      </c>
      <c r="M368" s="277">
        <v>31.0428</v>
      </c>
    </row>
    <row r="369" spans="1:13">
      <c r="A369" s="268">
        <v>359</v>
      </c>
      <c r="B369" s="277" t="s">
        <v>162</v>
      </c>
      <c r="C369" s="278">
        <v>93.3</v>
      </c>
      <c r="D369" s="279">
        <v>92.75</v>
      </c>
      <c r="E369" s="279">
        <v>91.35</v>
      </c>
      <c r="F369" s="279">
        <v>89.399999999999991</v>
      </c>
      <c r="G369" s="279">
        <v>87.999999999999986</v>
      </c>
      <c r="H369" s="279">
        <v>94.7</v>
      </c>
      <c r="I369" s="279">
        <v>96.100000000000009</v>
      </c>
      <c r="J369" s="279">
        <v>98.050000000000011</v>
      </c>
      <c r="K369" s="277">
        <v>94.15</v>
      </c>
      <c r="L369" s="277">
        <v>90.8</v>
      </c>
      <c r="M369" s="277">
        <v>67.783010000000004</v>
      </c>
    </row>
    <row r="370" spans="1:13">
      <c r="A370" s="268">
        <v>360</v>
      </c>
      <c r="B370" s="277" t="s">
        <v>275</v>
      </c>
      <c r="C370" s="278">
        <v>4544.3999999999996</v>
      </c>
      <c r="D370" s="279">
        <v>4542.45</v>
      </c>
      <c r="E370" s="279">
        <v>4486.8999999999996</v>
      </c>
      <c r="F370" s="279">
        <v>4429.3999999999996</v>
      </c>
      <c r="G370" s="279">
        <v>4373.8499999999995</v>
      </c>
      <c r="H370" s="279">
        <v>4599.95</v>
      </c>
      <c r="I370" s="279">
        <v>4655.5000000000009</v>
      </c>
      <c r="J370" s="279">
        <v>4713</v>
      </c>
      <c r="K370" s="277">
        <v>4598</v>
      </c>
      <c r="L370" s="277">
        <v>4484.95</v>
      </c>
      <c r="M370" s="277">
        <v>0.31041000000000002</v>
      </c>
    </row>
    <row r="371" spans="1:13">
      <c r="A371" s="268">
        <v>361</v>
      </c>
      <c r="B371" s="277" t="s">
        <v>277</v>
      </c>
      <c r="C371" s="278">
        <v>10053.049999999999</v>
      </c>
      <c r="D371" s="279">
        <v>10122.733333333332</v>
      </c>
      <c r="E371" s="279">
        <v>9945.4666666666635</v>
      </c>
      <c r="F371" s="279">
        <v>9837.8833333333314</v>
      </c>
      <c r="G371" s="279">
        <v>9660.6166666666631</v>
      </c>
      <c r="H371" s="279">
        <v>10230.316666666664</v>
      </c>
      <c r="I371" s="279">
        <v>10407.58333333333</v>
      </c>
      <c r="J371" s="279">
        <v>10515.166666666664</v>
      </c>
      <c r="K371" s="277">
        <v>10300</v>
      </c>
      <c r="L371" s="277">
        <v>10015.15</v>
      </c>
      <c r="M371" s="277">
        <v>3.8370000000000001E-2</v>
      </c>
    </row>
    <row r="372" spans="1:13">
      <c r="A372" s="268">
        <v>362</v>
      </c>
      <c r="B372" s="277" t="s">
        <v>494</v>
      </c>
      <c r="C372" s="278">
        <v>4686.3500000000004</v>
      </c>
      <c r="D372" s="279">
        <v>4708.0166666666673</v>
      </c>
      <c r="E372" s="279">
        <v>4658.2333333333345</v>
      </c>
      <c r="F372" s="279">
        <v>4630.1166666666668</v>
      </c>
      <c r="G372" s="279">
        <v>4580.3333333333339</v>
      </c>
      <c r="H372" s="279">
        <v>4736.133333333335</v>
      </c>
      <c r="I372" s="279">
        <v>4785.9166666666679</v>
      </c>
      <c r="J372" s="279">
        <v>4814.0333333333356</v>
      </c>
      <c r="K372" s="277">
        <v>4757.8</v>
      </c>
      <c r="L372" s="277">
        <v>4679.8999999999996</v>
      </c>
      <c r="M372" s="277">
        <v>8.5379999999999998E-2</v>
      </c>
    </row>
    <row r="373" spans="1:13">
      <c r="A373" s="268">
        <v>363</v>
      </c>
      <c r="B373" s="277" t="s">
        <v>489</v>
      </c>
      <c r="C373" s="278">
        <v>124.1</v>
      </c>
      <c r="D373" s="279">
        <v>122.25</v>
      </c>
      <c r="E373" s="279">
        <v>119.55</v>
      </c>
      <c r="F373" s="279">
        <v>115</v>
      </c>
      <c r="G373" s="279">
        <v>112.3</v>
      </c>
      <c r="H373" s="279">
        <v>126.8</v>
      </c>
      <c r="I373" s="279">
        <v>129.5</v>
      </c>
      <c r="J373" s="279">
        <v>134.05000000000001</v>
      </c>
      <c r="K373" s="277">
        <v>124.95</v>
      </c>
      <c r="L373" s="277">
        <v>117.7</v>
      </c>
      <c r="M373" s="277">
        <v>24.856670000000001</v>
      </c>
    </row>
    <row r="374" spans="1:13">
      <c r="A374" s="268">
        <v>364</v>
      </c>
      <c r="B374" s="277" t="s">
        <v>490</v>
      </c>
      <c r="C374" s="278">
        <v>632.35</v>
      </c>
      <c r="D374" s="279">
        <v>640.71666666666658</v>
      </c>
      <c r="E374" s="279">
        <v>617.43333333333317</v>
      </c>
      <c r="F374" s="279">
        <v>602.51666666666654</v>
      </c>
      <c r="G374" s="279">
        <v>579.23333333333312</v>
      </c>
      <c r="H374" s="279">
        <v>655.63333333333321</v>
      </c>
      <c r="I374" s="279">
        <v>678.91666666666674</v>
      </c>
      <c r="J374" s="279">
        <v>693.83333333333326</v>
      </c>
      <c r="K374" s="277">
        <v>664</v>
      </c>
      <c r="L374" s="277">
        <v>625.79999999999995</v>
      </c>
      <c r="M374" s="277">
        <v>2.0887699999999998</v>
      </c>
    </row>
    <row r="375" spans="1:13">
      <c r="A375" s="268">
        <v>365</v>
      </c>
      <c r="B375" s="277" t="s">
        <v>163</v>
      </c>
      <c r="C375" s="278">
        <v>1380.35</v>
      </c>
      <c r="D375" s="279">
        <v>1375.6166666666668</v>
      </c>
      <c r="E375" s="279">
        <v>1361.8333333333335</v>
      </c>
      <c r="F375" s="279">
        <v>1343.3166666666666</v>
      </c>
      <c r="G375" s="279">
        <v>1329.5333333333333</v>
      </c>
      <c r="H375" s="279">
        <v>1394.1333333333337</v>
      </c>
      <c r="I375" s="279">
        <v>1407.916666666667</v>
      </c>
      <c r="J375" s="279">
        <v>1426.4333333333338</v>
      </c>
      <c r="K375" s="277">
        <v>1389.4</v>
      </c>
      <c r="L375" s="277">
        <v>1357.1</v>
      </c>
      <c r="M375" s="277">
        <v>5.6370500000000003</v>
      </c>
    </row>
    <row r="376" spans="1:13">
      <c r="A376" s="268">
        <v>366</v>
      </c>
      <c r="B376" s="277" t="s">
        <v>273</v>
      </c>
      <c r="C376" s="278">
        <v>1924.05</v>
      </c>
      <c r="D376" s="279">
        <v>1922.2833333333335</v>
      </c>
      <c r="E376" s="279">
        <v>1890.7666666666671</v>
      </c>
      <c r="F376" s="279">
        <v>1857.4833333333336</v>
      </c>
      <c r="G376" s="279">
        <v>1825.9666666666672</v>
      </c>
      <c r="H376" s="279">
        <v>1955.5666666666671</v>
      </c>
      <c r="I376" s="279">
        <v>1987.0833333333335</v>
      </c>
      <c r="J376" s="279">
        <v>2020.366666666667</v>
      </c>
      <c r="K376" s="277">
        <v>1953.8</v>
      </c>
      <c r="L376" s="277">
        <v>1889</v>
      </c>
      <c r="M376" s="277">
        <v>2.0303800000000001</v>
      </c>
    </row>
    <row r="377" spans="1:13">
      <c r="A377" s="268">
        <v>367</v>
      </c>
      <c r="B377" s="277" t="s">
        <v>164</v>
      </c>
      <c r="C377" s="278">
        <v>32.450000000000003</v>
      </c>
      <c r="D377" s="279">
        <v>32.300000000000004</v>
      </c>
      <c r="E377" s="279">
        <v>32.000000000000007</v>
      </c>
      <c r="F377" s="279">
        <v>31.550000000000004</v>
      </c>
      <c r="G377" s="279">
        <v>31.250000000000007</v>
      </c>
      <c r="H377" s="279">
        <v>32.750000000000007</v>
      </c>
      <c r="I377" s="279">
        <v>33.050000000000004</v>
      </c>
      <c r="J377" s="279">
        <v>33.500000000000007</v>
      </c>
      <c r="K377" s="277">
        <v>32.6</v>
      </c>
      <c r="L377" s="277">
        <v>31.85</v>
      </c>
      <c r="M377" s="277">
        <v>218.50976</v>
      </c>
    </row>
    <row r="378" spans="1:13">
      <c r="A378" s="268">
        <v>368</v>
      </c>
      <c r="B378" s="277" t="s">
        <v>274</v>
      </c>
      <c r="C378" s="278">
        <v>240.9</v>
      </c>
      <c r="D378" s="279">
        <v>241.70000000000002</v>
      </c>
      <c r="E378" s="279">
        <v>238.70000000000005</v>
      </c>
      <c r="F378" s="279">
        <v>236.50000000000003</v>
      </c>
      <c r="G378" s="279">
        <v>233.50000000000006</v>
      </c>
      <c r="H378" s="279">
        <v>243.90000000000003</v>
      </c>
      <c r="I378" s="279">
        <v>246.89999999999998</v>
      </c>
      <c r="J378" s="279">
        <v>249.10000000000002</v>
      </c>
      <c r="K378" s="277">
        <v>244.7</v>
      </c>
      <c r="L378" s="277">
        <v>239.5</v>
      </c>
      <c r="M378" s="277">
        <v>6.00868</v>
      </c>
    </row>
    <row r="379" spans="1:13">
      <c r="A379" s="268">
        <v>369</v>
      </c>
      <c r="B379" s="277" t="s">
        <v>485</v>
      </c>
      <c r="C379" s="278">
        <v>142.69999999999999</v>
      </c>
      <c r="D379" s="279">
        <v>142.76666666666665</v>
      </c>
      <c r="E379" s="279">
        <v>140.0333333333333</v>
      </c>
      <c r="F379" s="279">
        <v>137.36666666666665</v>
      </c>
      <c r="G379" s="279">
        <v>134.6333333333333</v>
      </c>
      <c r="H379" s="279">
        <v>145.43333333333331</v>
      </c>
      <c r="I379" s="279">
        <v>148.16666666666666</v>
      </c>
      <c r="J379" s="279">
        <v>150.83333333333331</v>
      </c>
      <c r="K379" s="277">
        <v>145.5</v>
      </c>
      <c r="L379" s="277">
        <v>140.1</v>
      </c>
      <c r="M379" s="277">
        <v>1.1734100000000001</v>
      </c>
    </row>
    <row r="380" spans="1:13">
      <c r="A380" s="268">
        <v>370</v>
      </c>
      <c r="B380" s="277" t="s">
        <v>491</v>
      </c>
      <c r="C380" s="278">
        <v>899.8</v>
      </c>
      <c r="D380" s="279">
        <v>896.63333333333333</v>
      </c>
      <c r="E380" s="279">
        <v>883.26666666666665</v>
      </c>
      <c r="F380" s="279">
        <v>866.73333333333335</v>
      </c>
      <c r="G380" s="279">
        <v>853.36666666666667</v>
      </c>
      <c r="H380" s="279">
        <v>913.16666666666663</v>
      </c>
      <c r="I380" s="279">
        <v>926.53333333333319</v>
      </c>
      <c r="J380" s="279">
        <v>943.06666666666661</v>
      </c>
      <c r="K380" s="277">
        <v>910</v>
      </c>
      <c r="L380" s="277">
        <v>880.1</v>
      </c>
      <c r="M380" s="277">
        <v>9.7540499999999994</v>
      </c>
    </row>
    <row r="381" spans="1:13">
      <c r="A381" s="268">
        <v>371</v>
      </c>
      <c r="B381" s="277" t="s">
        <v>2224</v>
      </c>
      <c r="C381" s="278">
        <v>394.2</v>
      </c>
      <c r="D381" s="279">
        <v>397.0333333333333</v>
      </c>
      <c r="E381" s="279">
        <v>389.16666666666663</v>
      </c>
      <c r="F381" s="279">
        <v>384.13333333333333</v>
      </c>
      <c r="G381" s="279">
        <v>376.26666666666665</v>
      </c>
      <c r="H381" s="279">
        <v>402.06666666666661</v>
      </c>
      <c r="I381" s="279">
        <v>409.93333333333328</v>
      </c>
      <c r="J381" s="279">
        <v>414.96666666666658</v>
      </c>
      <c r="K381" s="277">
        <v>404.9</v>
      </c>
      <c r="L381" s="277">
        <v>392</v>
      </c>
      <c r="M381" s="277">
        <v>1.1754800000000001</v>
      </c>
    </row>
    <row r="382" spans="1:13">
      <c r="A382" s="268">
        <v>372</v>
      </c>
      <c r="B382" s="277" t="s">
        <v>165</v>
      </c>
      <c r="C382" s="278">
        <v>178.65</v>
      </c>
      <c r="D382" s="279">
        <v>178.91666666666666</v>
      </c>
      <c r="E382" s="279">
        <v>175.33333333333331</v>
      </c>
      <c r="F382" s="279">
        <v>172.01666666666665</v>
      </c>
      <c r="G382" s="279">
        <v>168.43333333333331</v>
      </c>
      <c r="H382" s="279">
        <v>182.23333333333332</v>
      </c>
      <c r="I382" s="279">
        <v>185.81666666666663</v>
      </c>
      <c r="J382" s="279">
        <v>189.13333333333333</v>
      </c>
      <c r="K382" s="277">
        <v>182.5</v>
      </c>
      <c r="L382" s="277">
        <v>175.6</v>
      </c>
      <c r="M382" s="277">
        <v>97.695530000000005</v>
      </c>
    </row>
    <row r="383" spans="1:13">
      <c r="A383" s="268">
        <v>373</v>
      </c>
      <c r="B383" s="277" t="s">
        <v>492</v>
      </c>
      <c r="C383" s="278">
        <v>68.900000000000006</v>
      </c>
      <c r="D383" s="279">
        <v>68.95</v>
      </c>
      <c r="E383" s="279">
        <v>67.5</v>
      </c>
      <c r="F383" s="279">
        <v>66.099999999999994</v>
      </c>
      <c r="G383" s="279">
        <v>64.649999999999991</v>
      </c>
      <c r="H383" s="279">
        <v>70.350000000000009</v>
      </c>
      <c r="I383" s="279">
        <v>71.800000000000026</v>
      </c>
      <c r="J383" s="279">
        <v>73.200000000000017</v>
      </c>
      <c r="K383" s="277">
        <v>70.400000000000006</v>
      </c>
      <c r="L383" s="277">
        <v>67.55</v>
      </c>
      <c r="M383" s="277">
        <v>26.5822</v>
      </c>
    </row>
    <row r="384" spans="1:13">
      <c r="A384" s="268">
        <v>374</v>
      </c>
      <c r="B384" s="277" t="s">
        <v>276</v>
      </c>
      <c r="C384" s="278">
        <v>235.8</v>
      </c>
      <c r="D384" s="279">
        <v>236.56666666666669</v>
      </c>
      <c r="E384" s="279">
        <v>231.78333333333339</v>
      </c>
      <c r="F384" s="279">
        <v>227.76666666666671</v>
      </c>
      <c r="G384" s="279">
        <v>222.98333333333341</v>
      </c>
      <c r="H384" s="279">
        <v>240.58333333333337</v>
      </c>
      <c r="I384" s="279">
        <v>245.36666666666667</v>
      </c>
      <c r="J384" s="279">
        <v>249.38333333333335</v>
      </c>
      <c r="K384" s="277">
        <v>241.35</v>
      </c>
      <c r="L384" s="277">
        <v>232.55</v>
      </c>
      <c r="M384" s="277">
        <v>4.4278300000000002</v>
      </c>
    </row>
    <row r="385" spans="1:13">
      <c r="A385" s="268">
        <v>375</v>
      </c>
      <c r="B385" s="277" t="s">
        <v>493</v>
      </c>
      <c r="C385" s="278">
        <v>48.2</v>
      </c>
      <c r="D385" s="279">
        <v>48.20000000000001</v>
      </c>
      <c r="E385" s="279">
        <v>47.200000000000017</v>
      </c>
      <c r="F385" s="279">
        <v>46.20000000000001</v>
      </c>
      <c r="G385" s="279">
        <v>45.200000000000017</v>
      </c>
      <c r="H385" s="279">
        <v>49.200000000000017</v>
      </c>
      <c r="I385" s="279">
        <v>50.2</v>
      </c>
      <c r="J385" s="279">
        <v>51.200000000000017</v>
      </c>
      <c r="K385" s="277">
        <v>49.2</v>
      </c>
      <c r="L385" s="277">
        <v>47.2</v>
      </c>
      <c r="M385" s="277">
        <v>1.17632</v>
      </c>
    </row>
    <row r="386" spans="1:13">
      <c r="A386" s="268">
        <v>376</v>
      </c>
      <c r="B386" s="277" t="s">
        <v>486</v>
      </c>
      <c r="C386" s="278">
        <v>55.8</v>
      </c>
      <c r="D386" s="279">
        <v>55.75</v>
      </c>
      <c r="E386" s="279">
        <v>55.2</v>
      </c>
      <c r="F386" s="279">
        <v>54.6</v>
      </c>
      <c r="G386" s="279">
        <v>54.050000000000004</v>
      </c>
      <c r="H386" s="279">
        <v>56.35</v>
      </c>
      <c r="I386" s="279">
        <v>56.9</v>
      </c>
      <c r="J386" s="279">
        <v>57.5</v>
      </c>
      <c r="K386" s="277">
        <v>56.3</v>
      </c>
      <c r="L386" s="277">
        <v>55.15</v>
      </c>
      <c r="M386" s="277">
        <v>28.31512</v>
      </c>
    </row>
    <row r="387" spans="1:13">
      <c r="A387" s="268">
        <v>377</v>
      </c>
      <c r="B387" s="277" t="s">
        <v>166</v>
      </c>
      <c r="C387" s="278">
        <v>1234.5</v>
      </c>
      <c r="D387" s="279">
        <v>1242.2666666666667</v>
      </c>
      <c r="E387" s="279">
        <v>1212.5333333333333</v>
      </c>
      <c r="F387" s="279">
        <v>1190.5666666666666</v>
      </c>
      <c r="G387" s="279">
        <v>1160.8333333333333</v>
      </c>
      <c r="H387" s="279">
        <v>1264.2333333333333</v>
      </c>
      <c r="I387" s="279">
        <v>1293.9666666666665</v>
      </c>
      <c r="J387" s="279">
        <v>1315.9333333333334</v>
      </c>
      <c r="K387" s="277">
        <v>1272</v>
      </c>
      <c r="L387" s="277">
        <v>1220.3</v>
      </c>
      <c r="M387" s="277">
        <v>14.76369</v>
      </c>
    </row>
    <row r="388" spans="1:13">
      <c r="A388" s="268">
        <v>378</v>
      </c>
      <c r="B388" s="277" t="s">
        <v>278</v>
      </c>
      <c r="C388" s="278">
        <v>375.85</v>
      </c>
      <c r="D388" s="279">
        <v>380.84999999999997</v>
      </c>
      <c r="E388" s="279">
        <v>361.99999999999994</v>
      </c>
      <c r="F388" s="279">
        <v>348.15</v>
      </c>
      <c r="G388" s="279">
        <v>329.29999999999995</v>
      </c>
      <c r="H388" s="279">
        <v>394.69999999999993</v>
      </c>
      <c r="I388" s="279">
        <v>413.54999999999995</v>
      </c>
      <c r="J388" s="279">
        <v>427.39999999999992</v>
      </c>
      <c r="K388" s="277">
        <v>399.7</v>
      </c>
      <c r="L388" s="277">
        <v>367</v>
      </c>
      <c r="M388" s="277">
        <v>6.4169999999999998</v>
      </c>
    </row>
    <row r="389" spans="1:13">
      <c r="A389" s="268">
        <v>379</v>
      </c>
      <c r="B389" s="277" t="s">
        <v>496</v>
      </c>
      <c r="C389" s="278">
        <v>390.25</v>
      </c>
      <c r="D389" s="279">
        <v>391.4666666666667</v>
      </c>
      <c r="E389" s="279">
        <v>382.93333333333339</v>
      </c>
      <c r="F389" s="279">
        <v>375.61666666666667</v>
      </c>
      <c r="G389" s="279">
        <v>367.08333333333337</v>
      </c>
      <c r="H389" s="279">
        <v>398.78333333333342</v>
      </c>
      <c r="I389" s="279">
        <v>407.31666666666672</v>
      </c>
      <c r="J389" s="279">
        <v>414.63333333333344</v>
      </c>
      <c r="K389" s="277">
        <v>400</v>
      </c>
      <c r="L389" s="277">
        <v>384.15</v>
      </c>
      <c r="M389" s="277">
        <v>2.1935500000000001</v>
      </c>
    </row>
    <row r="390" spans="1:13">
      <c r="A390" s="268">
        <v>380</v>
      </c>
      <c r="B390" s="277" t="s">
        <v>498</v>
      </c>
      <c r="C390" s="278">
        <v>111.7</v>
      </c>
      <c r="D390" s="279">
        <v>110.5</v>
      </c>
      <c r="E390" s="279">
        <v>108.2</v>
      </c>
      <c r="F390" s="279">
        <v>104.7</v>
      </c>
      <c r="G390" s="279">
        <v>102.4</v>
      </c>
      <c r="H390" s="279">
        <v>114</v>
      </c>
      <c r="I390" s="279">
        <v>116.30000000000001</v>
      </c>
      <c r="J390" s="279">
        <v>119.8</v>
      </c>
      <c r="K390" s="277">
        <v>112.8</v>
      </c>
      <c r="L390" s="277">
        <v>107</v>
      </c>
      <c r="M390" s="277">
        <v>15.45331</v>
      </c>
    </row>
    <row r="391" spans="1:13">
      <c r="A391" s="268">
        <v>381</v>
      </c>
      <c r="B391" s="277" t="s">
        <v>279</v>
      </c>
      <c r="C391" s="278">
        <v>462.4</v>
      </c>
      <c r="D391" s="279">
        <v>463.59999999999997</v>
      </c>
      <c r="E391" s="279">
        <v>459.29999999999995</v>
      </c>
      <c r="F391" s="279">
        <v>456.2</v>
      </c>
      <c r="G391" s="279">
        <v>451.9</v>
      </c>
      <c r="H391" s="279">
        <v>466.69999999999993</v>
      </c>
      <c r="I391" s="279">
        <v>471</v>
      </c>
      <c r="J391" s="279">
        <v>474.09999999999991</v>
      </c>
      <c r="K391" s="277">
        <v>467.9</v>
      </c>
      <c r="L391" s="277">
        <v>460.5</v>
      </c>
      <c r="M391" s="277">
        <v>0.55115999999999998</v>
      </c>
    </row>
    <row r="392" spans="1:13">
      <c r="A392" s="268">
        <v>382</v>
      </c>
      <c r="B392" s="277" t="s">
        <v>499</v>
      </c>
      <c r="C392" s="278">
        <v>293.25</v>
      </c>
      <c r="D392" s="279">
        <v>294.01666666666665</v>
      </c>
      <c r="E392" s="279">
        <v>289.23333333333329</v>
      </c>
      <c r="F392" s="279">
        <v>285.21666666666664</v>
      </c>
      <c r="G392" s="279">
        <v>280.43333333333328</v>
      </c>
      <c r="H392" s="279">
        <v>298.0333333333333</v>
      </c>
      <c r="I392" s="279">
        <v>302.81666666666661</v>
      </c>
      <c r="J392" s="279">
        <v>306.83333333333331</v>
      </c>
      <c r="K392" s="277">
        <v>298.8</v>
      </c>
      <c r="L392" s="277">
        <v>290</v>
      </c>
      <c r="M392" s="277">
        <v>5.1278300000000003</v>
      </c>
    </row>
    <row r="393" spans="1:13">
      <c r="A393" s="268">
        <v>383</v>
      </c>
      <c r="B393" s="277" t="s">
        <v>167</v>
      </c>
      <c r="C393" s="278">
        <v>669.8</v>
      </c>
      <c r="D393" s="279">
        <v>675.11666666666667</v>
      </c>
      <c r="E393" s="279">
        <v>660.68333333333339</v>
      </c>
      <c r="F393" s="279">
        <v>651.56666666666672</v>
      </c>
      <c r="G393" s="279">
        <v>637.13333333333344</v>
      </c>
      <c r="H393" s="279">
        <v>684.23333333333335</v>
      </c>
      <c r="I393" s="279">
        <v>698.66666666666652</v>
      </c>
      <c r="J393" s="279">
        <v>707.7833333333333</v>
      </c>
      <c r="K393" s="277">
        <v>689.55</v>
      </c>
      <c r="L393" s="277">
        <v>666</v>
      </c>
      <c r="M393" s="277">
        <v>13.84797</v>
      </c>
    </row>
    <row r="394" spans="1:13">
      <c r="A394" s="268">
        <v>384</v>
      </c>
      <c r="B394" s="277" t="s">
        <v>501</v>
      </c>
      <c r="C394" s="278">
        <v>1124.45</v>
      </c>
      <c r="D394" s="279">
        <v>1119.1166666666668</v>
      </c>
      <c r="E394" s="279">
        <v>1093.3333333333335</v>
      </c>
      <c r="F394" s="279">
        <v>1062.2166666666667</v>
      </c>
      <c r="G394" s="279">
        <v>1036.4333333333334</v>
      </c>
      <c r="H394" s="279">
        <v>1150.2333333333336</v>
      </c>
      <c r="I394" s="279">
        <v>1176.0166666666669</v>
      </c>
      <c r="J394" s="279">
        <v>1207.1333333333337</v>
      </c>
      <c r="K394" s="277">
        <v>1144.9000000000001</v>
      </c>
      <c r="L394" s="277">
        <v>1088</v>
      </c>
      <c r="M394" s="277">
        <v>0.20766999999999999</v>
      </c>
    </row>
    <row r="395" spans="1:13">
      <c r="A395" s="268">
        <v>385</v>
      </c>
      <c r="B395" s="277" t="s">
        <v>502</v>
      </c>
      <c r="C395" s="278">
        <v>268.45</v>
      </c>
      <c r="D395" s="279">
        <v>267.98333333333335</v>
      </c>
      <c r="E395" s="279">
        <v>263.7166666666667</v>
      </c>
      <c r="F395" s="279">
        <v>258.98333333333335</v>
      </c>
      <c r="G395" s="279">
        <v>254.7166666666667</v>
      </c>
      <c r="H395" s="279">
        <v>272.7166666666667</v>
      </c>
      <c r="I395" s="279">
        <v>276.98333333333335</v>
      </c>
      <c r="J395" s="279">
        <v>281.7166666666667</v>
      </c>
      <c r="K395" s="277">
        <v>272.25</v>
      </c>
      <c r="L395" s="277">
        <v>263.25</v>
      </c>
      <c r="M395" s="277">
        <v>6.7959300000000002</v>
      </c>
    </row>
    <row r="396" spans="1:13">
      <c r="A396" s="268">
        <v>386</v>
      </c>
      <c r="B396" s="277" t="s">
        <v>168</v>
      </c>
      <c r="C396" s="278">
        <v>183.5</v>
      </c>
      <c r="D396" s="279">
        <v>181.20000000000002</v>
      </c>
      <c r="E396" s="279">
        <v>178.15000000000003</v>
      </c>
      <c r="F396" s="279">
        <v>172.8</v>
      </c>
      <c r="G396" s="279">
        <v>169.75000000000003</v>
      </c>
      <c r="H396" s="279">
        <v>186.55000000000004</v>
      </c>
      <c r="I396" s="279">
        <v>189.60000000000005</v>
      </c>
      <c r="J396" s="279">
        <v>194.95000000000005</v>
      </c>
      <c r="K396" s="277">
        <v>184.25</v>
      </c>
      <c r="L396" s="277">
        <v>175.85</v>
      </c>
      <c r="M396" s="277">
        <v>202.27423999999999</v>
      </c>
    </row>
    <row r="397" spans="1:13">
      <c r="A397" s="268">
        <v>387</v>
      </c>
      <c r="B397" s="277" t="s">
        <v>500</v>
      </c>
      <c r="C397" s="278">
        <v>48.75</v>
      </c>
      <c r="D397" s="279">
        <v>48.983333333333327</v>
      </c>
      <c r="E397" s="279">
        <v>48.266666666666652</v>
      </c>
      <c r="F397" s="279">
        <v>47.783333333333324</v>
      </c>
      <c r="G397" s="279">
        <v>47.066666666666649</v>
      </c>
      <c r="H397" s="279">
        <v>49.466666666666654</v>
      </c>
      <c r="I397" s="279">
        <v>50.183333333333337</v>
      </c>
      <c r="J397" s="279">
        <v>50.666666666666657</v>
      </c>
      <c r="K397" s="277">
        <v>49.7</v>
      </c>
      <c r="L397" s="277">
        <v>48.5</v>
      </c>
      <c r="M397" s="277">
        <v>10.776870000000001</v>
      </c>
    </row>
    <row r="398" spans="1:13">
      <c r="A398" s="268">
        <v>388</v>
      </c>
      <c r="B398" s="277" t="s">
        <v>169</v>
      </c>
      <c r="C398" s="278">
        <v>110.5</v>
      </c>
      <c r="D398" s="279">
        <v>109.93333333333334</v>
      </c>
      <c r="E398" s="279">
        <v>108.36666666666667</v>
      </c>
      <c r="F398" s="279">
        <v>106.23333333333333</v>
      </c>
      <c r="G398" s="279">
        <v>104.66666666666667</v>
      </c>
      <c r="H398" s="279">
        <v>112.06666666666668</v>
      </c>
      <c r="I398" s="279">
        <v>113.63333333333334</v>
      </c>
      <c r="J398" s="279">
        <v>115.76666666666668</v>
      </c>
      <c r="K398" s="277">
        <v>111.5</v>
      </c>
      <c r="L398" s="277">
        <v>107.8</v>
      </c>
      <c r="M398" s="277">
        <v>81.440259999999995</v>
      </c>
    </row>
    <row r="399" spans="1:13">
      <c r="A399" s="268">
        <v>389</v>
      </c>
      <c r="B399" s="277" t="s">
        <v>503</v>
      </c>
      <c r="C399" s="278">
        <v>127.75</v>
      </c>
      <c r="D399" s="279">
        <v>121.16666666666667</v>
      </c>
      <c r="E399" s="279">
        <v>111.33333333333334</v>
      </c>
      <c r="F399" s="279">
        <v>94.916666666666671</v>
      </c>
      <c r="G399" s="279">
        <v>85.083333333333343</v>
      </c>
      <c r="H399" s="279">
        <v>137.58333333333334</v>
      </c>
      <c r="I399" s="279">
        <v>147.41666666666669</v>
      </c>
      <c r="J399" s="279">
        <v>163.83333333333334</v>
      </c>
      <c r="K399" s="277">
        <v>131</v>
      </c>
      <c r="L399" s="277">
        <v>104.75</v>
      </c>
      <c r="M399" s="277">
        <v>57.56982</v>
      </c>
    </row>
    <row r="400" spans="1:13">
      <c r="A400" s="268">
        <v>390</v>
      </c>
      <c r="B400" s="277" t="s">
        <v>504</v>
      </c>
      <c r="C400" s="278">
        <v>640.35</v>
      </c>
      <c r="D400" s="279">
        <v>638.25</v>
      </c>
      <c r="E400" s="279">
        <v>632.70000000000005</v>
      </c>
      <c r="F400" s="279">
        <v>625.05000000000007</v>
      </c>
      <c r="G400" s="279">
        <v>619.50000000000011</v>
      </c>
      <c r="H400" s="279">
        <v>645.9</v>
      </c>
      <c r="I400" s="279">
        <v>651.44999999999993</v>
      </c>
      <c r="J400" s="279">
        <v>659.09999999999991</v>
      </c>
      <c r="K400" s="277">
        <v>643.79999999999995</v>
      </c>
      <c r="L400" s="277">
        <v>630.6</v>
      </c>
      <c r="M400" s="277">
        <v>2.3440099999999999</v>
      </c>
    </row>
    <row r="401" spans="1:13">
      <c r="A401" s="268">
        <v>391</v>
      </c>
      <c r="B401" s="277" t="s">
        <v>170</v>
      </c>
      <c r="C401" s="278">
        <v>2091.35</v>
      </c>
      <c r="D401" s="279">
        <v>2088.8166666666671</v>
      </c>
      <c r="E401" s="279">
        <v>2072.6333333333341</v>
      </c>
      <c r="F401" s="279">
        <v>2053.916666666667</v>
      </c>
      <c r="G401" s="279">
        <v>2037.733333333334</v>
      </c>
      <c r="H401" s="279">
        <v>2107.5333333333342</v>
      </c>
      <c r="I401" s="279">
        <v>2123.7166666666676</v>
      </c>
      <c r="J401" s="279">
        <v>2142.4333333333343</v>
      </c>
      <c r="K401" s="277">
        <v>2105</v>
      </c>
      <c r="L401" s="277">
        <v>2070.1</v>
      </c>
      <c r="M401" s="277">
        <v>142.97224</v>
      </c>
    </row>
    <row r="402" spans="1:13">
      <c r="A402" s="268">
        <v>392</v>
      </c>
      <c r="B402" s="277" t="s">
        <v>519</v>
      </c>
      <c r="C402" s="278">
        <v>9.9499999999999993</v>
      </c>
      <c r="D402" s="279">
        <v>9.7999999999999989</v>
      </c>
      <c r="E402" s="279">
        <v>9.6499999999999986</v>
      </c>
      <c r="F402" s="279">
        <v>9.35</v>
      </c>
      <c r="G402" s="279">
        <v>9.1999999999999993</v>
      </c>
      <c r="H402" s="279">
        <v>10.099999999999998</v>
      </c>
      <c r="I402" s="279">
        <v>10.25</v>
      </c>
      <c r="J402" s="279">
        <v>10.549999999999997</v>
      </c>
      <c r="K402" s="277">
        <v>9.9499999999999993</v>
      </c>
      <c r="L402" s="277">
        <v>9.5</v>
      </c>
      <c r="M402" s="277">
        <v>14.762560000000001</v>
      </c>
    </row>
    <row r="403" spans="1:13">
      <c r="A403" s="268">
        <v>393</v>
      </c>
      <c r="B403" s="277" t="s">
        <v>508</v>
      </c>
      <c r="C403" s="278">
        <v>131.4</v>
      </c>
      <c r="D403" s="279">
        <v>132.13333333333333</v>
      </c>
      <c r="E403" s="279">
        <v>129.86666666666665</v>
      </c>
      <c r="F403" s="279">
        <v>128.33333333333331</v>
      </c>
      <c r="G403" s="279">
        <v>126.06666666666663</v>
      </c>
      <c r="H403" s="279">
        <v>133.66666666666666</v>
      </c>
      <c r="I403" s="279">
        <v>135.93333333333331</v>
      </c>
      <c r="J403" s="279">
        <v>137.46666666666667</v>
      </c>
      <c r="K403" s="277">
        <v>134.4</v>
      </c>
      <c r="L403" s="277">
        <v>130.6</v>
      </c>
      <c r="M403" s="277">
        <v>2.46231</v>
      </c>
    </row>
    <row r="404" spans="1:13">
      <c r="A404" s="268">
        <v>394</v>
      </c>
      <c r="B404" s="277" t="s">
        <v>495</v>
      </c>
      <c r="C404" s="278">
        <v>262.10000000000002</v>
      </c>
      <c r="D404" s="279">
        <v>258.71666666666664</v>
      </c>
      <c r="E404" s="279">
        <v>251.73333333333329</v>
      </c>
      <c r="F404" s="279">
        <v>241.36666666666665</v>
      </c>
      <c r="G404" s="279">
        <v>234.3833333333333</v>
      </c>
      <c r="H404" s="279">
        <v>269.08333333333326</v>
      </c>
      <c r="I404" s="279">
        <v>276.06666666666661</v>
      </c>
      <c r="J404" s="279">
        <v>286.43333333333328</v>
      </c>
      <c r="K404" s="277">
        <v>265.7</v>
      </c>
      <c r="L404" s="277">
        <v>248.35</v>
      </c>
      <c r="M404" s="277">
        <v>27.660250000000001</v>
      </c>
    </row>
    <row r="405" spans="1:13">
      <c r="A405" s="268">
        <v>395</v>
      </c>
      <c r="B405" s="277" t="s">
        <v>497</v>
      </c>
      <c r="C405" s="278">
        <v>23.1</v>
      </c>
      <c r="D405" s="279">
        <v>22.983333333333334</v>
      </c>
      <c r="E405" s="279">
        <v>22.466666666666669</v>
      </c>
      <c r="F405" s="279">
        <v>21.833333333333336</v>
      </c>
      <c r="G405" s="279">
        <v>21.31666666666667</v>
      </c>
      <c r="H405" s="279">
        <v>23.616666666666667</v>
      </c>
      <c r="I405" s="279">
        <v>24.133333333333333</v>
      </c>
      <c r="J405" s="279">
        <v>24.766666666666666</v>
      </c>
      <c r="K405" s="277">
        <v>23.5</v>
      </c>
      <c r="L405" s="277">
        <v>22.35</v>
      </c>
      <c r="M405" s="277">
        <v>318.92948999999999</v>
      </c>
    </row>
    <row r="406" spans="1:13">
      <c r="A406" s="268">
        <v>396</v>
      </c>
      <c r="B406" s="277" t="s">
        <v>512</v>
      </c>
      <c r="C406" s="278">
        <v>47.85</v>
      </c>
      <c r="D406" s="279">
        <v>48.283333333333331</v>
      </c>
      <c r="E406" s="279">
        <v>47.066666666666663</v>
      </c>
      <c r="F406" s="279">
        <v>46.283333333333331</v>
      </c>
      <c r="G406" s="279">
        <v>45.066666666666663</v>
      </c>
      <c r="H406" s="279">
        <v>49.066666666666663</v>
      </c>
      <c r="I406" s="279">
        <v>50.283333333333331</v>
      </c>
      <c r="J406" s="279">
        <v>51.066666666666663</v>
      </c>
      <c r="K406" s="277">
        <v>49.5</v>
      </c>
      <c r="L406" s="277">
        <v>47.5</v>
      </c>
      <c r="M406" s="277">
        <v>3.8804099999999999</v>
      </c>
    </row>
    <row r="407" spans="1:13">
      <c r="A407" s="268">
        <v>397</v>
      </c>
      <c r="B407" s="277" t="s">
        <v>171</v>
      </c>
      <c r="C407" s="278">
        <v>39.049999999999997</v>
      </c>
      <c r="D407" s="279">
        <v>39.133333333333333</v>
      </c>
      <c r="E407" s="279">
        <v>38.766666666666666</v>
      </c>
      <c r="F407" s="279">
        <v>38.483333333333334</v>
      </c>
      <c r="G407" s="279">
        <v>38.116666666666667</v>
      </c>
      <c r="H407" s="279">
        <v>39.416666666666664</v>
      </c>
      <c r="I407" s="279">
        <v>39.783333333333324</v>
      </c>
      <c r="J407" s="279">
        <v>40.066666666666663</v>
      </c>
      <c r="K407" s="277">
        <v>39.5</v>
      </c>
      <c r="L407" s="277">
        <v>38.85</v>
      </c>
      <c r="M407" s="277">
        <v>110.56912</v>
      </c>
    </row>
    <row r="408" spans="1:13">
      <c r="A408" s="268">
        <v>398</v>
      </c>
      <c r="B408" s="277" t="s">
        <v>513</v>
      </c>
      <c r="C408" s="278">
        <v>8376.7999999999993</v>
      </c>
      <c r="D408" s="279">
        <v>8333.9499999999989</v>
      </c>
      <c r="E408" s="279">
        <v>8267.8999999999978</v>
      </c>
      <c r="F408" s="279">
        <v>8158.9999999999982</v>
      </c>
      <c r="G408" s="279">
        <v>8092.9499999999971</v>
      </c>
      <c r="H408" s="279">
        <v>8442.8499999999985</v>
      </c>
      <c r="I408" s="279">
        <v>8508.8999999999978</v>
      </c>
      <c r="J408" s="279">
        <v>8617.7999999999993</v>
      </c>
      <c r="K408" s="277">
        <v>8400</v>
      </c>
      <c r="L408" s="277">
        <v>8225.0499999999993</v>
      </c>
      <c r="M408" s="277">
        <v>9.7220000000000001E-2</v>
      </c>
    </row>
    <row r="409" spans="1:13">
      <c r="A409" s="268">
        <v>399</v>
      </c>
      <c r="B409" s="277" t="s">
        <v>3524</v>
      </c>
      <c r="C409" s="278">
        <v>803.1</v>
      </c>
      <c r="D409" s="279">
        <v>794.06666666666661</v>
      </c>
      <c r="E409" s="279">
        <v>779.13333333333321</v>
      </c>
      <c r="F409" s="279">
        <v>755.16666666666663</v>
      </c>
      <c r="G409" s="279">
        <v>740.23333333333323</v>
      </c>
      <c r="H409" s="279">
        <v>818.03333333333319</v>
      </c>
      <c r="I409" s="279">
        <v>832.96666666666658</v>
      </c>
      <c r="J409" s="279">
        <v>856.93333333333317</v>
      </c>
      <c r="K409" s="277">
        <v>809</v>
      </c>
      <c r="L409" s="277">
        <v>770.1</v>
      </c>
      <c r="M409" s="277">
        <v>22.068850000000001</v>
      </c>
    </row>
    <row r="410" spans="1:13">
      <c r="A410" s="268">
        <v>400</v>
      </c>
      <c r="B410" s="277" t="s">
        <v>280</v>
      </c>
      <c r="C410" s="278">
        <v>842.35</v>
      </c>
      <c r="D410" s="279">
        <v>842.56666666666661</v>
      </c>
      <c r="E410" s="279">
        <v>837.98333333333323</v>
      </c>
      <c r="F410" s="279">
        <v>833.61666666666667</v>
      </c>
      <c r="G410" s="279">
        <v>829.0333333333333</v>
      </c>
      <c r="H410" s="279">
        <v>846.93333333333317</v>
      </c>
      <c r="I410" s="279">
        <v>851.51666666666665</v>
      </c>
      <c r="J410" s="279">
        <v>855.8833333333331</v>
      </c>
      <c r="K410" s="277">
        <v>847.15</v>
      </c>
      <c r="L410" s="277">
        <v>838.2</v>
      </c>
      <c r="M410" s="277">
        <v>14.35985</v>
      </c>
    </row>
    <row r="411" spans="1:13">
      <c r="A411" s="268">
        <v>401</v>
      </c>
      <c r="B411" s="277" t="s">
        <v>172</v>
      </c>
      <c r="C411" s="278">
        <v>193.1</v>
      </c>
      <c r="D411" s="279">
        <v>194.41666666666666</v>
      </c>
      <c r="E411" s="279">
        <v>190.18333333333331</v>
      </c>
      <c r="F411" s="279">
        <v>187.26666666666665</v>
      </c>
      <c r="G411" s="279">
        <v>183.0333333333333</v>
      </c>
      <c r="H411" s="279">
        <v>197.33333333333331</v>
      </c>
      <c r="I411" s="279">
        <v>201.56666666666666</v>
      </c>
      <c r="J411" s="279">
        <v>204.48333333333332</v>
      </c>
      <c r="K411" s="277">
        <v>198.65</v>
      </c>
      <c r="L411" s="277">
        <v>191.5</v>
      </c>
      <c r="M411" s="277">
        <v>547.88248999999996</v>
      </c>
    </row>
    <row r="412" spans="1:13">
      <c r="A412" s="268">
        <v>402</v>
      </c>
      <c r="B412" s="277" t="s">
        <v>514</v>
      </c>
      <c r="C412" s="278">
        <v>3501.15</v>
      </c>
      <c r="D412" s="279">
        <v>3510.7833333333333</v>
      </c>
      <c r="E412" s="279">
        <v>3485.7166666666667</v>
      </c>
      <c r="F412" s="279">
        <v>3470.2833333333333</v>
      </c>
      <c r="G412" s="279">
        <v>3445.2166666666667</v>
      </c>
      <c r="H412" s="279">
        <v>3526.2166666666667</v>
      </c>
      <c r="I412" s="279">
        <v>3551.2833333333333</v>
      </c>
      <c r="J412" s="279">
        <v>3566.7166666666667</v>
      </c>
      <c r="K412" s="277">
        <v>3535.85</v>
      </c>
      <c r="L412" s="277">
        <v>3495.35</v>
      </c>
      <c r="M412" s="277">
        <v>1.55E-2</v>
      </c>
    </row>
    <row r="413" spans="1:13">
      <c r="A413" s="268">
        <v>403</v>
      </c>
      <c r="B413" s="277" t="s">
        <v>2403</v>
      </c>
      <c r="C413" s="278">
        <v>76.650000000000006</v>
      </c>
      <c r="D413" s="279">
        <v>76.783333333333346</v>
      </c>
      <c r="E413" s="279">
        <v>74.666666666666686</v>
      </c>
      <c r="F413" s="279">
        <v>72.683333333333337</v>
      </c>
      <c r="G413" s="279">
        <v>70.566666666666677</v>
      </c>
      <c r="H413" s="279">
        <v>78.766666666666694</v>
      </c>
      <c r="I413" s="279">
        <v>80.88333333333334</v>
      </c>
      <c r="J413" s="279">
        <v>82.866666666666703</v>
      </c>
      <c r="K413" s="277">
        <v>78.900000000000006</v>
      </c>
      <c r="L413" s="277">
        <v>74.8</v>
      </c>
      <c r="M413" s="277">
        <v>1.72888</v>
      </c>
    </row>
    <row r="414" spans="1:13">
      <c r="A414" s="268">
        <v>404</v>
      </c>
      <c r="B414" s="277" t="s">
        <v>2405</v>
      </c>
      <c r="C414" s="278">
        <v>61.25</v>
      </c>
      <c r="D414" s="279">
        <v>60.716666666666669</v>
      </c>
      <c r="E414" s="279">
        <v>58.933333333333337</v>
      </c>
      <c r="F414" s="279">
        <v>56.616666666666667</v>
      </c>
      <c r="G414" s="279">
        <v>54.833333333333336</v>
      </c>
      <c r="H414" s="279">
        <v>63.033333333333339</v>
      </c>
      <c r="I414" s="279">
        <v>64.816666666666663</v>
      </c>
      <c r="J414" s="279">
        <v>67.13333333333334</v>
      </c>
      <c r="K414" s="277">
        <v>62.5</v>
      </c>
      <c r="L414" s="277">
        <v>58.4</v>
      </c>
      <c r="M414" s="277">
        <v>40.979819999999997</v>
      </c>
    </row>
    <row r="415" spans="1:13">
      <c r="A415" s="268">
        <v>405</v>
      </c>
      <c r="B415" s="277" t="s">
        <v>2413</v>
      </c>
      <c r="C415" s="278">
        <v>135.15</v>
      </c>
      <c r="D415" s="279">
        <v>134.66666666666666</v>
      </c>
      <c r="E415" s="279">
        <v>133.13333333333333</v>
      </c>
      <c r="F415" s="279">
        <v>131.11666666666667</v>
      </c>
      <c r="G415" s="279">
        <v>129.58333333333334</v>
      </c>
      <c r="H415" s="279">
        <v>136.68333333333331</v>
      </c>
      <c r="I415" s="279">
        <v>138.21666666666667</v>
      </c>
      <c r="J415" s="279">
        <v>140.23333333333329</v>
      </c>
      <c r="K415" s="277">
        <v>136.19999999999999</v>
      </c>
      <c r="L415" s="277">
        <v>132.65</v>
      </c>
      <c r="M415" s="277">
        <v>6.0596699999999997</v>
      </c>
    </row>
    <row r="416" spans="1:13">
      <c r="A416" s="268">
        <v>406</v>
      </c>
      <c r="B416" s="277" t="s">
        <v>516</v>
      </c>
      <c r="C416" s="278">
        <v>1375.45</v>
      </c>
      <c r="D416" s="279">
        <v>1375.9333333333334</v>
      </c>
      <c r="E416" s="279">
        <v>1361.9166666666667</v>
      </c>
      <c r="F416" s="279">
        <v>1348.3833333333334</v>
      </c>
      <c r="G416" s="279">
        <v>1334.3666666666668</v>
      </c>
      <c r="H416" s="279">
        <v>1389.4666666666667</v>
      </c>
      <c r="I416" s="279">
        <v>1403.4833333333331</v>
      </c>
      <c r="J416" s="279">
        <v>1417.0166666666667</v>
      </c>
      <c r="K416" s="277">
        <v>1389.95</v>
      </c>
      <c r="L416" s="277">
        <v>1362.4</v>
      </c>
      <c r="M416" s="277">
        <v>9.5729999999999996E-2</v>
      </c>
    </row>
    <row r="417" spans="1:13">
      <c r="A417" s="268">
        <v>407</v>
      </c>
      <c r="B417" s="277" t="s">
        <v>518</v>
      </c>
      <c r="C417" s="278">
        <v>167.9</v>
      </c>
      <c r="D417" s="279">
        <v>169.63333333333333</v>
      </c>
      <c r="E417" s="279">
        <v>165.26666666666665</v>
      </c>
      <c r="F417" s="279">
        <v>162.63333333333333</v>
      </c>
      <c r="G417" s="279">
        <v>158.26666666666665</v>
      </c>
      <c r="H417" s="279">
        <v>172.26666666666665</v>
      </c>
      <c r="I417" s="279">
        <v>176.63333333333333</v>
      </c>
      <c r="J417" s="279">
        <v>179.26666666666665</v>
      </c>
      <c r="K417" s="277">
        <v>174</v>
      </c>
      <c r="L417" s="277">
        <v>167</v>
      </c>
      <c r="M417" s="277">
        <v>1.9856100000000001</v>
      </c>
    </row>
    <row r="418" spans="1:13">
      <c r="A418" s="268">
        <v>408</v>
      </c>
      <c r="B418" s="277" t="s">
        <v>173</v>
      </c>
      <c r="C418" s="278">
        <v>21512.75</v>
      </c>
      <c r="D418" s="279">
        <v>21521.216666666667</v>
      </c>
      <c r="E418" s="279">
        <v>21392.533333333333</v>
      </c>
      <c r="F418" s="279">
        <v>21272.316666666666</v>
      </c>
      <c r="G418" s="279">
        <v>21143.633333333331</v>
      </c>
      <c r="H418" s="279">
        <v>21641.433333333334</v>
      </c>
      <c r="I418" s="279">
        <v>21770.116666666669</v>
      </c>
      <c r="J418" s="279">
        <v>21890.333333333336</v>
      </c>
      <c r="K418" s="277">
        <v>21649.9</v>
      </c>
      <c r="L418" s="277">
        <v>21401</v>
      </c>
      <c r="M418" s="277">
        <v>0.34711999999999998</v>
      </c>
    </row>
    <row r="419" spans="1:13">
      <c r="A419" s="268">
        <v>409</v>
      </c>
      <c r="B419" s="277" t="s">
        <v>520</v>
      </c>
      <c r="C419" s="278">
        <v>830.55</v>
      </c>
      <c r="D419" s="279">
        <v>831.18333333333339</v>
      </c>
      <c r="E419" s="279">
        <v>794.36666666666679</v>
      </c>
      <c r="F419" s="279">
        <v>758.18333333333339</v>
      </c>
      <c r="G419" s="279">
        <v>721.36666666666679</v>
      </c>
      <c r="H419" s="279">
        <v>867.36666666666679</v>
      </c>
      <c r="I419" s="279">
        <v>904.18333333333339</v>
      </c>
      <c r="J419" s="279">
        <v>940.36666666666679</v>
      </c>
      <c r="K419" s="277">
        <v>868</v>
      </c>
      <c r="L419" s="277">
        <v>795</v>
      </c>
      <c r="M419" s="277">
        <v>4.8073899999999998</v>
      </c>
    </row>
    <row r="420" spans="1:13">
      <c r="A420" s="268">
        <v>410</v>
      </c>
      <c r="B420" s="277" t="s">
        <v>174</v>
      </c>
      <c r="C420" s="278">
        <v>1228.95</v>
      </c>
      <c r="D420" s="279">
        <v>1228.8166666666666</v>
      </c>
      <c r="E420" s="279">
        <v>1211.6333333333332</v>
      </c>
      <c r="F420" s="279">
        <v>1194.3166666666666</v>
      </c>
      <c r="G420" s="279">
        <v>1177.1333333333332</v>
      </c>
      <c r="H420" s="279">
        <v>1246.1333333333332</v>
      </c>
      <c r="I420" s="279">
        <v>1263.3166666666666</v>
      </c>
      <c r="J420" s="279">
        <v>1280.6333333333332</v>
      </c>
      <c r="K420" s="277">
        <v>1246</v>
      </c>
      <c r="L420" s="277">
        <v>1211.5</v>
      </c>
      <c r="M420" s="277">
        <v>15.20102</v>
      </c>
    </row>
    <row r="421" spans="1:13">
      <c r="A421" s="268">
        <v>411</v>
      </c>
      <c r="B421" s="277" t="s">
        <v>515</v>
      </c>
      <c r="C421" s="278">
        <v>376.6</v>
      </c>
      <c r="D421" s="279">
        <v>377.15000000000003</v>
      </c>
      <c r="E421" s="279">
        <v>371.20000000000005</v>
      </c>
      <c r="F421" s="279">
        <v>365.8</v>
      </c>
      <c r="G421" s="279">
        <v>359.85</v>
      </c>
      <c r="H421" s="279">
        <v>382.55000000000007</v>
      </c>
      <c r="I421" s="279">
        <v>388.5</v>
      </c>
      <c r="J421" s="279">
        <v>393.90000000000009</v>
      </c>
      <c r="K421" s="277">
        <v>383.1</v>
      </c>
      <c r="L421" s="277">
        <v>371.75</v>
      </c>
      <c r="M421" s="277">
        <v>0.42152000000000001</v>
      </c>
    </row>
    <row r="422" spans="1:13">
      <c r="A422" s="268">
        <v>412</v>
      </c>
      <c r="B422" s="277" t="s">
        <v>510</v>
      </c>
      <c r="C422" s="278">
        <v>22.95</v>
      </c>
      <c r="D422" s="279">
        <v>22.966666666666669</v>
      </c>
      <c r="E422" s="279">
        <v>22.683333333333337</v>
      </c>
      <c r="F422" s="279">
        <v>22.416666666666668</v>
      </c>
      <c r="G422" s="279">
        <v>22.133333333333336</v>
      </c>
      <c r="H422" s="279">
        <v>23.233333333333338</v>
      </c>
      <c r="I422" s="279">
        <v>23.516666666666669</v>
      </c>
      <c r="J422" s="279">
        <v>23.783333333333339</v>
      </c>
      <c r="K422" s="277">
        <v>23.25</v>
      </c>
      <c r="L422" s="277">
        <v>22.7</v>
      </c>
      <c r="M422" s="277">
        <v>23.160489999999999</v>
      </c>
    </row>
    <row r="423" spans="1:13">
      <c r="A423" s="268">
        <v>413</v>
      </c>
      <c r="B423" s="277" t="s">
        <v>511</v>
      </c>
      <c r="C423" s="278">
        <v>1518.7</v>
      </c>
      <c r="D423" s="279">
        <v>1516.3333333333333</v>
      </c>
      <c r="E423" s="279">
        <v>1509.3666666666666</v>
      </c>
      <c r="F423" s="279">
        <v>1500.0333333333333</v>
      </c>
      <c r="G423" s="279">
        <v>1493.0666666666666</v>
      </c>
      <c r="H423" s="279">
        <v>1525.6666666666665</v>
      </c>
      <c r="I423" s="279">
        <v>1532.6333333333332</v>
      </c>
      <c r="J423" s="279">
        <v>1541.9666666666665</v>
      </c>
      <c r="K423" s="277">
        <v>1523.3</v>
      </c>
      <c r="L423" s="277">
        <v>1507</v>
      </c>
      <c r="M423" s="277">
        <v>9.0810000000000002E-2</v>
      </c>
    </row>
    <row r="424" spans="1:13">
      <c r="A424" s="268">
        <v>414</v>
      </c>
      <c r="B424" s="277" t="s">
        <v>521</v>
      </c>
      <c r="C424" s="278">
        <v>228.25</v>
      </c>
      <c r="D424" s="279">
        <v>229.13333333333333</v>
      </c>
      <c r="E424" s="279">
        <v>225.26666666666665</v>
      </c>
      <c r="F424" s="279">
        <v>222.28333333333333</v>
      </c>
      <c r="G424" s="279">
        <v>218.41666666666666</v>
      </c>
      <c r="H424" s="279">
        <v>232.11666666666665</v>
      </c>
      <c r="I424" s="279">
        <v>235.98333333333332</v>
      </c>
      <c r="J424" s="279">
        <v>238.96666666666664</v>
      </c>
      <c r="K424" s="277">
        <v>233</v>
      </c>
      <c r="L424" s="277">
        <v>226.15</v>
      </c>
      <c r="M424" s="277">
        <v>1.7514099999999999</v>
      </c>
    </row>
    <row r="425" spans="1:13">
      <c r="A425" s="268">
        <v>415</v>
      </c>
      <c r="B425" s="277" t="s">
        <v>522</v>
      </c>
      <c r="C425" s="278">
        <v>1023.4</v>
      </c>
      <c r="D425" s="279">
        <v>1028.4666666666667</v>
      </c>
      <c r="E425" s="279">
        <v>1012.9333333333334</v>
      </c>
      <c r="F425" s="279">
        <v>1002.4666666666667</v>
      </c>
      <c r="G425" s="279">
        <v>986.93333333333339</v>
      </c>
      <c r="H425" s="279">
        <v>1038.9333333333334</v>
      </c>
      <c r="I425" s="279">
        <v>1054.4666666666667</v>
      </c>
      <c r="J425" s="279">
        <v>1064.9333333333334</v>
      </c>
      <c r="K425" s="277">
        <v>1044</v>
      </c>
      <c r="L425" s="277">
        <v>1018</v>
      </c>
      <c r="M425" s="277">
        <v>0.14580000000000001</v>
      </c>
    </row>
    <row r="426" spans="1:13">
      <c r="A426" s="268">
        <v>416</v>
      </c>
      <c r="B426" s="277" t="s">
        <v>523</v>
      </c>
      <c r="C426" s="278">
        <v>309.45</v>
      </c>
      <c r="D426" s="279">
        <v>309.40000000000003</v>
      </c>
      <c r="E426" s="279">
        <v>306.10000000000008</v>
      </c>
      <c r="F426" s="279">
        <v>302.75000000000006</v>
      </c>
      <c r="G426" s="279">
        <v>299.4500000000001</v>
      </c>
      <c r="H426" s="279">
        <v>312.75000000000006</v>
      </c>
      <c r="I426" s="279">
        <v>316.05</v>
      </c>
      <c r="J426" s="279">
        <v>319.40000000000003</v>
      </c>
      <c r="K426" s="277">
        <v>312.7</v>
      </c>
      <c r="L426" s="277">
        <v>306.05</v>
      </c>
      <c r="M426" s="277">
        <v>2.3807399999999999</v>
      </c>
    </row>
    <row r="427" spans="1:13">
      <c r="A427" s="268">
        <v>417</v>
      </c>
      <c r="B427" s="277" t="s">
        <v>524</v>
      </c>
      <c r="C427" s="278">
        <v>7</v>
      </c>
      <c r="D427" s="279">
        <v>7.0166666666666666</v>
      </c>
      <c r="E427" s="279">
        <v>6.9333333333333336</v>
      </c>
      <c r="F427" s="279">
        <v>6.8666666666666671</v>
      </c>
      <c r="G427" s="279">
        <v>6.7833333333333341</v>
      </c>
      <c r="H427" s="279">
        <v>7.083333333333333</v>
      </c>
      <c r="I427" s="279">
        <v>7.166666666666667</v>
      </c>
      <c r="J427" s="279">
        <v>7.2333333333333325</v>
      </c>
      <c r="K427" s="277">
        <v>7.1</v>
      </c>
      <c r="L427" s="277">
        <v>6.95</v>
      </c>
      <c r="M427" s="277">
        <v>116.36449</v>
      </c>
    </row>
    <row r="428" spans="1:13">
      <c r="A428" s="268">
        <v>418</v>
      </c>
      <c r="B428" s="277" t="s">
        <v>2517</v>
      </c>
      <c r="C428" s="278">
        <v>588.54999999999995</v>
      </c>
      <c r="D428" s="279">
        <v>596.58333333333337</v>
      </c>
      <c r="E428" s="279">
        <v>564.66666666666674</v>
      </c>
      <c r="F428" s="279">
        <v>540.78333333333342</v>
      </c>
      <c r="G428" s="279">
        <v>508.86666666666679</v>
      </c>
      <c r="H428" s="279">
        <v>620.4666666666667</v>
      </c>
      <c r="I428" s="279">
        <v>652.38333333333344</v>
      </c>
      <c r="J428" s="279">
        <v>676.26666666666665</v>
      </c>
      <c r="K428" s="277">
        <v>628.5</v>
      </c>
      <c r="L428" s="277">
        <v>572.70000000000005</v>
      </c>
      <c r="M428" s="277">
        <v>0.75353999999999999</v>
      </c>
    </row>
    <row r="429" spans="1:13">
      <c r="A429" s="268">
        <v>419</v>
      </c>
      <c r="B429" s="277" t="s">
        <v>527</v>
      </c>
      <c r="C429" s="278">
        <v>178.55</v>
      </c>
      <c r="D429" s="279">
        <v>179.1</v>
      </c>
      <c r="E429" s="279">
        <v>176.95</v>
      </c>
      <c r="F429" s="279">
        <v>175.35</v>
      </c>
      <c r="G429" s="279">
        <v>173.2</v>
      </c>
      <c r="H429" s="279">
        <v>180.7</v>
      </c>
      <c r="I429" s="279">
        <v>182.85000000000002</v>
      </c>
      <c r="J429" s="279">
        <v>184.45</v>
      </c>
      <c r="K429" s="277">
        <v>181.25</v>
      </c>
      <c r="L429" s="277">
        <v>177.5</v>
      </c>
      <c r="M429" s="277">
        <v>4.0305999999999997</v>
      </c>
    </row>
    <row r="430" spans="1:13">
      <c r="A430" s="268">
        <v>420</v>
      </c>
      <c r="B430" s="277" t="s">
        <v>2526</v>
      </c>
      <c r="C430" s="278">
        <v>49.4</v>
      </c>
      <c r="D430" s="279">
        <v>49.6</v>
      </c>
      <c r="E430" s="279">
        <v>48.800000000000004</v>
      </c>
      <c r="F430" s="279">
        <v>48.2</v>
      </c>
      <c r="G430" s="279">
        <v>47.400000000000006</v>
      </c>
      <c r="H430" s="279">
        <v>50.2</v>
      </c>
      <c r="I430" s="279">
        <v>51</v>
      </c>
      <c r="J430" s="279">
        <v>51.6</v>
      </c>
      <c r="K430" s="277">
        <v>50.4</v>
      </c>
      <c r="L430" s="277">
        <v>49</v>
      </c>
      <c r="M430" s="277">
        <v>29.635300000000001</v>
      </c>
    </row>
    <row r="431" spans="1:13">
      <c r="A431" s="268">
        <v>421</v>
      </c>
      <c r="B431" s="277" t="s">
        <v>175</v>
      </c>
      <c r="C431" s="278">
        <v>4142.3</v>
      </c>
      <c r="D431" s="279">
        <v>4159.8</v>
      </c>
      <c r="E431" s="279">
        <v>4104.6000000000004</v>
      </c>
      <c r="F431" s="279">
        <v>4066.9000000000005</v>
      </c>
      <c r="G431" s="279">
        <v>4011.7000000000007</v>
      </c>
      <c r="H431" s="279">
        <v>4197.5</v>
      </c>
      <c r="I431" s="279">
        <v>4252.6999999999989</v>
      </c>
      <c r="J431" s="279">
        <v>4290.3999999999996</v>
      </c>
      <c r="K431" s="277">
        <v>4215</v>
      </c>
      <c r="L431" s="277">
        <v>4122.1000000000004</v>
      </c>
      <c r="M431" s="277">
        <v>1.7187600000000001</v>
      </c>
    </row>
    <row r="432" spans="1:13">
      <c r="A432" s="268">
        <v>422</v>
      </c>
      <c r="B432" s="277" t="s">
        <v>176</v>
      </c>
      <c r="C432" s="286">
        <v>679</v>
      </c>
      <c r="D432" s="287">
        <v>687.81666666666661</v>
      </c>
      <c r="E432" s="287">
        <v>666.73333333333323</v>
      </c>
      <c r="F432" s="287">
        <v>654.46666666666658</v>
      </c>
      <c r="G432" s="287">
        <v>633.38333333333321</v>
      </c>
      <c r="H432" s="287">
        <v>700.08333333333326</v>
      </c>
      <c r="I432" s="287">
        <v>721.16666666666674</v>
      </c>
      <c r="J432" s="287">
        <v>733.43333333333328</v>
      </c>
      <c r="K432" s="288">
        <v>708.9</v>
      </c>
      <c r="L432" s="288">
        <v>675.55</v>
      </c>
      <c r="M432" s="288">
        <v>42.788730000000001</v>
      </c>
    </row>
    <row r="433" spans="1:13">
      <c r="A433" s="268">
        <v>423</v>
      </c>
      <c r="B433" s="277" t="s">
        <v>177</v>
      </c>
      <c r="C433" s="277">
        <v>555.04999999999995</v>
      </c>
      <c r="D433" s="279">
        <v>556.86666666666667</v>
      </c>
      <c r="E433" s="279">
        <v>549.48333333333335</v>
      </c>
      <c r="F433" s="279">
        <v>543.91666666666663</v>
      </c>
      <c r="G433" s="279">
        <v>536.5333333333333</v>
      </c>
      <c r="H433" s="279">
        <v>562.43333333333339</v>
      </c>
      <c r="I433" s="279">
        <v>569.81666666666683</v>
      </c>
      <c r="J433" s="279">
        <v>575.38333333333344</v>
      </c>
      <c r="K433" s="277">
        <v>564.25</v>
      </c>
      <c r="L433" s="277">
        <v>551.29999999999995</v>
      </c>
      <c r="M433" s="277">
        <v>7.6769800000000004</v>
      </c>
    </row>
    <row r="434" spans="1:13">
      <c r="A434" s="268">
        <v>424</v>
      </c>
      <c r="B434" s="277" t="s">
        <v>525</v>
      </c>
      <c r="C434" s="277">
        <v>88.35</v>
      </c>
      <c r="D434" s="279">
        <v>88.233333333333334</v>
      </c>
      <c r="E434" s="279">
        <v>87.466666666666669</v>
      </c>
      <c r="F434" s="279">
        <v>86.583333333333329</v>
      </c>
      <c r="G434" s="279">
        <v>85.816666666666663</v>
      </c>
      <c r="H434" s="279">
        <v>89.116666666666674</v>
      </c>
      <c r="I434" s="279">
        <v>89.883333333333354</v>
      </c>
      <c r="J434" s="279">
        <v>90.76666666666668</v>
      </c>
      <c r="K434" s="277">
        <v>89</v>
      </c>
      <c r="L434" s="277">
        <v>87.35</v>
      </c>
      <c r="M434" s="277">
        <v>1.1072599999999999</v>
      </c>
    </row>
    <row r="435" spans="1:13">
      <c r="A435" s="268">
        <v>425</v>
      </c>
      <c r="B435" s="277" t="s">
        <v>281</v>
      </c>
      <c r="C435" s="277">
        <v>149.65</v>
      </c>
      <c r="D435" s="279">
        <v>147.15</v>
      </c>
      <c r="E435" s="279">
        <v>140.85000000000002</v>
      </c>
      <c r="F435" s="279">
        <v>132.05000000000001</v>
      </c>
      <c r="G435" s="279">
        <v>125.75000000000003</v>
      </c>
      <c r="H435" s="279">
        <v>155.95000000000002</v>
      </c>
      <c r="I435" s="279">
        <v>162.25000000000003</v>
      </c>
      <c r="J435" s="279">
        <v>171.05</v>
      </c>
      <c r="K435" s="277">
        <v>153.44999999999999</v>
      </c>
      <c r="L435" s="277">
        <v>138.35</v>
      </c>
      <c r="M435" s="277">
        <v>148.73545999999999</v>
      </c>
    </row>
    <row r="436" spans="1:13">
      <c r="A436" s="268">
        <v>426</v>
      </c>
      <c r="B436" s="277" t="s">
        <v>526</v>
      </c>
      <c r="C436" s="277">
        <v>408.45</v>
      </c>
      <c r="D436" s="279">
        <v>415.18333333333339</v>
      </c>
      <c r="E436" s="279">
        <v>400.36666666666679</v>
      </c>
      <c r="F436" s="279">
        <v>392.28333333333342</v>
      </c>
      <c r="G436" s="279">
        <v>377.46666666666681</v>
      </c>
      <c r="H436" s="279">
        <v>423.26666666666677</v>
      </c>
      <c r="I436" s="279">
        <v>438.08333333333337</v>
      </c>
      <c r="J436" s="279">
        <v>446.16666666666674</v>
      </c>
      <c r="K436" s="277">
        <v>430</v>
      </c>
      <c r="L436" s="277">
        <v>407.1</v>
      </c>
      <c r="M436" s="277">
        <v>1.59931</v>
      </c>
    </row>
    <row r="437" spans="1:13">
      <c r="A437" s="268">
        <v>427</v>
      </c>
      <c r="B437" s="277" t="s">
        <v>3388</v>
      </c>
      <c r="C437" s="277">
        <v>270.60000000000002</v>
      </c>
      <c r="D437" s="279">
        <v>271.84999999999997</v>
      </c>
      <c r="E437" s="279">
        <v>268.74999999999994</v>
      </c>
      <c r="F437" s="279">
        <v>266.89999999999998</v>
      </c>
      <c r="G437" s="279">
        <v>263.79999999999995</v>
      </c>
      <c r="H437" s="279">
        <v>273.69999999999993</v>
      </c>
      <c r="I437" s="279">
        <v>276.79999999999995</v>
      </c>
      <c r="J437" s="279">
        <v>278.64999999999992</v>
      </c>
      <c r="K437" s="277">
        <v>274.95</v>
      </c>
      <c r="L437" s="277">
        <v>270</v>
      </c>
      <c r="M437" s="277">
        <v>1.657</v>
      </c>
    </row>
    <row r="438" spans="1:13">
      <c r="A438" s="268">
        <v>428</v>
      </c>
      <c r="B438" s="277" t="s">
        <v>529</v>
      </c>
      <c r="C438" s="277">
        <v>1342.3</v>
      </c>
      <c r="D438" s="279">
        <v>1351.4333333333334</v>
      </c>
      <c r="E438" s="279">
        <v>1330.8666666666668</v>
      </c>
      <c r="F438" s="279">
        <v>1319.4333333333334</v>
      </c>
      <c r="G438" s="279">
        <v>1298.8666666666668</v>
      </c>
      <c r="H438" s="279">
        <v>1362.8666666666668</v>
      </c>
      <c r="I438" s="279">
        <v>1383.4333333333334</v>
      </c>
      <c r="J438" s="279">
        <v>1394.8666666666668</v>
      </c>
      <c r="K438" s="277">
        <v>1372</v>
      </c>
      <c r="L438" s="277">
        <v>1340</v>
      </c>
      <c r="M438" s="277">
        <v>8.9870000000000005E-2</v>
      </c>
    </row>
    <row r="439" spans="1:13">
      <c r="A439" s="268">
        <v>429</v>
      </c>
      <c r="B439" s="277" t="s">
        <v>530</v>
      </c>
      <c r="C439" s="277">
        <v>455.25</v>
      </c>
      <c r="D439" s="279">
        <v>451.13333333333338</v>
      </c>
      <c r="E439" s="279">
        <v>443.26666666666677</v>
      </c>
      <c r="F439" s="279">
        <v>431.28333333333336</v>
      </c>
      <c r="G439" s="279">
        <v>423.41666666666674</v>
      </c>
      <c r="H439" s="279">
        <v>463.11666666666679</v>
      </c>
      <c r="I439" s="279">
        <v>470.98333333333346</v>
      </c>
      <c r="J439" s="279">
        <v>482.96666666666681</v>
      </c>
      <c r="K439" s="277">
        <v>459</v>
      </c>
      <c r="L439" s="277">
        <v>439.15</v>
      </c>
      <c r="M439" s="277">
        <v>1.4271400000000001</v>
      </c>
    </row>
    <row r="440" spans="1:13">
      <c r="A440" s="268">
        <v>430</v>
      </c>
      <c r="B440" s="277" t="s">
        <v>178</v>
      </c>
      <c r="C440" s="277">
        <v>528.35</v>
      </c>
      <c r="D440" s="279">
        <v>530.94999999999993</v>
      </c>
      <c r="E440" s="279">
        <v>524.39999999999986</v>
      </c>
      <c r="F440" s="279">
        <v>520.44999999999993</v>
      </c>
      <c r="G440" s="279">
        <v>513.89999999999986</v>
      </c>
      <c r="H440" s="279">
        <v>534.89999999999986</v>
      </c>
      <c r="I440" s="279">
        <v>541.44999999999982</v>
      </c>
      <c r="J440" s="279">
        <v>545.39999999999986</v>
      </c>
      <c r="K440" s="277">
        <v>537.5</v>
      </c>
      <c r="L440" s="277">
        <v>527</v>
      </c>
      <c r="M440" s="277">
        <v>66.578850000000003</v>
      </c>
    </row>
    <row r="441" spans="1:13">
      <c r="A441" s="268">
        <v>431</v>
      </c>
      <c r="B441" s="277" t="s">
        <v>531</v>
      </c>
      <c r="C441" s="277">
        <v>213.55</v>
      </c>
      <c r="D441" s="279">
        <v>216.11666666666667</v>
      </c>
      <c r="E441" s="279">
        <v>208.43333333333334</v>
      </c>
      <c r="F441" s="279">
        <v>203.31666666666666</v>
      </c>
      <c r="G441" s="279">
        <v>195.63333333333333</v>
      </c>
      <c r="H441" s="279">
        <v>221.23333333333335</v>
      </c>
      <c r="I441" s="279">
        <v>228.91666666666669</v>
      </c>
      <c r="J441" s="279">
        <v>234.03333333333336</v>
      </c>
      <c r="K441" s="277">
        <v>223.8</v>
      </c>
      <c r="L441" s="277">
        <v>211</v>
      </c>
      <c r="M441" s="277">
        <v>0.94811999999999996</v>
      </c>
    </row>
    <row r="442" spans="1:13">
      <c r="A442" s="268">
        <v>432</v>
      </c>
      <c r="B442" s="277" t="s">
        <v>179</v>
      </c>
      <c r="C442" s="277">
        <v>426.25</v>
      </c>
      <c r="D442" s="279">
        <v>426.45</v>
      </c>
      <c r="E442" s="279">
        <v>408.2</v>
      </c>
      <c r="F442" s="279">
        <v>390.15</v>
      </c>
      <c r="G442" s="279">
        <v>371.9</v>
      </c>
      <c r="H442" s="279">
        <v>444.5</v>
      </c>
      <c r="I442" s="279">
        <v>462.75</v>
      </c>
      <c r="J442" s="279">
        <v>480.8</v>
      </c>
      <c r="K442" s="277">
        <v>444.7</v>
      </c>
      <c r="L442" s="277">
        <v>408.4</v>
      </c>
      <c r="M442" s="277">
        <v>186.46333000000001</v>
      </c>
    </row>
    <row r="443" spans="1:13">
      <c r="A443" s="268">
        <v>433</v>
      </c>
      <c r="B443" s="277" t="s">
        <v>532</v>
      </c>
      <c r="C443" s="277">
        <v>164.55</v>
      </c>
      <c r="D443" s="279">
        <v>167.06666666666669</v>
      </c>
      <c r="E443" s="279">
        <v>160.48333333333338</v>
      </c>
      <c r="F443" s="279">
        <v>156.41666666666669</v>
      </c>
      <c r="G443" s="279">
        <v>149.83333333333337</v>
      </c>
      <c r="H443" s="279">
        <v>171.13333333333338</v>
      </c>
      <c r="I443" s="279">
        <v>177.7166666666667</v>
      </c>
      <c r="J443" s="279">
        <v>181.78333333333339</v>
      </c>
      <c r="K443" s="277">
        <v>173.65</v>
      </c>
      <c r="L443" s="277">
        <v>163</v>
      </c>
      <c r="M443" s="277">
        <v>1.2451300000000001</v>
      </c>
    </row>
    <row r="444" spans="1:13">
      <c r="A444" s="268">
        <v>434</v>
      </c>
      <c r="B444" s="277" t="s">
        <v>533</v>
      </c>
      <c r="C444" s="277">
        <v>1198.3</v>
      </c>
      <c r="D444" s="279">
        <v>1204.8666666666668</v>
      </c>
      <c r="E444" s="279">
        <v>1184.7333333333336</v>
      </c>
      <c r="F444" s="279">
        <v>1171.1666666666667</v>
      </c>
      <c r="G444" s="279">
        <v>1151.0333333333335</v>
      </c>
      <c r="H444" s="279">
        <v>1218.4333333333336</v>
      </c>
      <c r="I444" s="279">
        <v>1238.5666666666668</v>
      </c>
      <c r="J444" s="279">
        <v>1252.1333333333337</v>
      </c>
      <c r="K444" s="277">
        <v>1225</v>
      </c>
      <c r="L444" s="277">
        <v>1191.3</v>
      </c>
      <c r="M444" s="277">
        <v>0.32024999999999998</v>
      </c>
    </row>
    <row r="445" spans="1:13">
      <c r="A445" s="268">
        <v>435</v>
      </c>
      <c r="B445" s="277" t="s">
        <v>534</v>
      </c>
      <c r="C445" s="277">
        <v>4.0999999999999996</v>
      </c>
      <c r="D445" s="279">
        <v>4.1000000000000005</v>
      </c>
      <c r="E445" s="279">
        <v>3.9500000000000011</v>
      </c>
      <c r="F445" s="279">
        <v>3.8000000000000007</v>
      </c>
      <c r="G445" s="279">
        <v>3.6500000000000012</v>
      </c>
      <c r="H445" s="279">
        <v>4.2500000000000009</v>
      </c>
      <c r="I445" s="279">
        <v>4.4000000000000012</v>
      </c>
      <c r="J445" s="279">
        <v>4.5500000000000007</v>
      </c>
      <c r="K445" s="277">
        <v>4.25</v>
      </c>
      <c r="L445" s="277">
        <v>3.95</v>
      </c>
      <c r="M445" s="277">
        <v>188.0789</v>
      </c>
    </row>
    <row r="446" spans="1:13">
      <c r="A446" s="268">
        <v>436</v>
      </c>
      <c r="B446" s="277" t="s">
        <v>535</v>
      </c>
      <c r="C446" s="277">
        <v>133.30000000000001</v>
      </c>
      <c r="D446" s="279">
        <v>136.23333333333332</v>
      </c>
      <c r="E446" s="279">
        <v>129.76666666666665</v>
      </c>
      <c r="F446" s="279">
        <v>126.23333333333332</v>
      </c>
      <c r="G446" s="279">
        <v>119.76666666666665</v>
      </c>
      <c r="H446" s="279">
        <v>139.76666666666665</v>
      </c>
      <c r="I446" s="279">
        <v>146.23333333333329</v>
      </c>
      <c r="J446" s="279">
        <v>149.76666666666665</v>
      </c>
      <c r="K446" s="277">
        <v>142.69999999999999</v>
      </c>
      <c r="L446" s="277">
        <v>132.69999999999999</v>
      </c>
      <c r="M446" s="277">
        <v>1.7873399999999999</v>
      </c>
    </row>
    <row r="447" spans="1:13">
      <c r="A447" s="268">
        <v>437</v>
      </c>
      <c r="B447" s="277" t="s">
        <v>2594</v>
      </c>
      <c r="C447" s="277">
        <v>249.35</v>
      </c>
      <c r="D447" s="279">
        <v>250.0333333333333</v>
      </c>
      <c r="E447" s="279">
        <v>244.26666666666659</v>
      </c>
      <c r="F447" s="279">
        <v>239.18333333333328</v>
      </c>
      <c r="G447" s="279">
        <v>233.41666666666657</v>
      </c>
      <c r="H447" s="279">
        <v>255.11666666666662</v>
      </c>
      <c r="I447" s="279">
        <v>260.88333333333333</v>
      </c>
      <c r="J447" s="279">
        <v>265.96666666666664</v>
      </c>
      <c r="K447" s="277">
        <v>255.8</v>
      </c>
      <c r="L447" s="277">
        <v>244.95</v>
      </c>
      <c r="M447" s="277">
        <v>1.44424</v>
      </c>
    </row>
    <row r="448" spans="1:13">
      <c r="A448" s="268">
        <v>438</v>
      </c>
      <c r="B448" s="277" t="s">
        <v>536</v>
      </c>
      <c r="C448" s="277">
        <v>841.95</v>
      </c>
      <c r="D448" s="279">
        <v>845.06666666666672</v>
      </c>
      <c r="E448" s="279">
        <v>833.28333333333342</v>
      </c>
      <c r="F448" s="279">
        <v>824.61666666666667</v>
      </c>
      <c r="G448" s="279">
        <v>812.83333333333337</v>
      </c>
      <c r="H448" s="279">
        <v>853.73333333333346</v>
      </c>
      <c r="I448" s="279">
        <v>865.51666666666677</v>
      </c>
      <c r="J448" s="279">
        <v>874.18333333333351</v>
      </c>
      <c r="K448" s="277">
        <v>856.85</v>
      </c>
      <c r="L448" s="277">
        <v>836.4</v>
      </c>
      <c r="M448" s="277">
        <v>0.21299999999999999</v>
      </c>
    </row>
    <row r="449" spans="1:13">
      <c r="A449" s="268">
        <v>439</v>
      </c>
      <c r="B449" s="277" t="s">
        <v>282</v>
      </c>
      <c r="C449" s="277">
        <v>483.25</v>
      </c>
      <c r="D449" s="279">
        <v>486.59999999999997</v>
      </c>
      <c r="E449" s="279">
        <v>478.69999999999993</v>
      </c>
      <c r="F449" s="279">
        <v>474.15</v>
      </c>
      <c r="G449" s="279">
        <v>466.24999999999994</v>
      </c>
      <c r="H449" s="279">
        <v>491.14999999999992</v>
      </c>
      <c r="I449" s="279">
        <v>499.0499999999999</v>
      </c>
      <c r="J449" s="279">
        <v>503.59999999999991</v>
      </c>
      <c r="K449" s="277">
        <v>494.5</v>
      </c>
      <c r="L449" s="277">
        <v>482.05</v>
      </c>
      <c r="M449" s="277">
        <v>2.5432000000000001</v>
      </c>
    </row>
    <row r="450" spans="1:13">
      <c r="A450" s="268">
        <v>440</v>
      </c>
      <c r="B450" s="277" t="s">
        <v>542</v>
      </c>
      <c r="C450" s="277">
        <v>47.2</v>
      </c>
      <c r="D450" s="279">
        <v>47.533333333333331</v>
      </c>
      <c r="E450" s="279">
        <v>46.666666666666664</v>
      </c>
      <c r="F450" s="279">
        <v>46.133333333333333</v>
      </c>
      <c r="G450" s="279">
        <v>45.266666666666666</v>
      </c>
      <c r="H450" s="279">
        <v>48.066666666666663</v>
      </c>
      <c r="I450" s="279">
        <v>48.933333333333337</v>
      </c>
      <c r="J450" s="279">
        <v>49.466666666666661</v>
      </c>
      <c r="K450" s="277">
        <v>48.4</v>
      </c>
      <c r="L450" s="277">
        <v>47</v>
      </c>
      <c r="M450" s="277">
        <v>2.2418800000000001</v>
      </c>
    </row>
    <row r="451" spans="1:13">
      <c r="A451" s="268">
        <v>441</v>
      </c>
      <c r="B451" s="277" t="s">
        <v>2609</v>
      </c>
      <c r="C451" s="277">
        <v>12054</v>
      </c>
      <c r="D451" s="279">
        <v>12201.316666666666</v>
      </c>
      <c r="E451" s="279">
        <v>11852.683333333331</v>
      </c>
      <c r="F451" s="279">
        <v>11651.366666666665</v>
      </c>
      <c r="G451" s="279">
        <v>11302.73333333333</v>
      </c>
      <c r="H451" s="279">
        <v>12402.633333333331</v>
      </c>
      <c r="I451" s="279">
        <v>12751.266666666666</v>
      </c>
      <c r="J451" s="279">
        <v>12952.583333333332</v>
      </c>
      <c r="K451" s="277">
        <v>12549.95</v>
      </c>
      <c r="L451" s="277">
        <v>12000</v>
      </c>
      <c r="M451" s="277">
        <v>1.076E-2</v>
      </c>
    </row>
    <row r="452" spans="1:13">
      <c r="A452" s="268">
        <v>442</v>
      </c>
      <c r="B452" s="277" t="s">
        <v>2614</v>
      </c>
      <c r="C452" s="277">
        <v>846.7</v>
      </c>
      <c r="D452" s="279">
        <v>841.06666666666661</v>
      </c>
      <c r="E452" s="279">
        <v>828.13333333333321</v>
      </c>
      <c r="F452" s="279">
        <v>809.56666666666661</v>
      </c>
      <c r="G452" s="279">
        <v>796.63333333333321</v>
      </c>
      <c r="H452" s="279">
        <v>859.63333333333321</v>
      </c>
      <c r="I452" s="279">
        <v>872.56666666666661</v>
      </c>
      <c r="J452" s="279">
        <v>891.13333333333321</v>
      </c>
      <c r="K452" s="277">
        <v>854</v>
      </c>
      <c r="L452" s="277">
        <v>822.5</v>
      </c>
      <c r="M452" s="277">
        <v>7.6350199999999999</v>
      </c>
    </row>
    <row r="453" spans="1:13">
      <c r="A453" s="268">
        <v>443</v>
      </c>
      <c r="B453" s="277" t="s">
        <v>3465</v>
      </c>
      <c r="C453" s="277">
        <v>543.75</v>
      </c>
      <c r="D453" s="279">
        <v>543.35</v>
      </c>
      <c r="E453" s="279">
        <v>538.70000000000005</v>
      </c>
      <c r="F453" s="279">
        <v>533.65</v>
      </c>
      <c r="G453" s="279">
        <v>529</v>
      </c>
      <c r="H453" s="279">
        <v>548.40000000000009</v>
      </c>
      <c r="I453" s="279">
        <v>553.04999999999995</v>
      </c>
      <c r="J453" s="279">
        <v>558.10000000000014</v>
      </c>
      <c r="K453" s="277">
        <v>548</v>
      </c>
      <c r="L453" s="277">
        <v>538.29999999999995</v>
      </c>
      <c r="M453" s="277">
        <v>50.442079999999997</v>
      </c>
    </row>
    <row r="454" spans="1:13">
      <c r="A454" s="268">
        <v>444</v>
      </c>
      <c r="B454" s="277" t="s">
        <v>182</v>
      </c>
      <c r="C454" s="277">
        <v>1030.75</v>
      </c>
      <c r="D454" s="279">
        <v>1027.4833333333333</v>
      </c>
      <c r="E454" s="279">
        <v>1011.9666666666667</v>
      </c>
      <c r="F454" s="279">
        <v>993.18333333333339</v>
      </c>
      <c r="G454" s="279">
        <v>977.66666666666674</v>
      </c>
      <c r="H454" s="279">
        <v>1046.2666666666667</v>
      </c>
      <c r="I454" s="279">
        <v>1061.7833333333335</v>
      </c>
      <c r="J454" s="279">
        <v>1080.5666666666666</v>
      </c>
      <c r="K454" s="277">
        <v>1043</v>
      </c>
      <c r="L454" s="277">
        <v>1008.7</v>
      </c>
      <c r="M454" s="277">
        <v>4.5930400000000002</v>
      </c>
    </row>
    <row r="455" spans="1:13">
      <c r="A455" s="268">
        <v>445</v>
      </c>
      <c r="B455" s="277" t="s">
        <v>543</v>
      </c>
      <c r="C455" s="277">
        <v>800.95</v>
      </c>
      <c r="D455" s="279">
        <v>792.58333333333337</v>
      </c>
      <c r="E455" s="279">
        <v>775.36666666666679</v>
      </c>
      <c r="F455" s="279">
        <v>749.78333333333342</v>
      </c>
      <c r="G455" s="279">
        <v>732.56666666666683</v>
      </c>
      <c r="H455" s="279">
        <v>818.16666666666674</v>
      </c>
      <c r="I455" s="279">
        <v>835.38333333333321</v>
      </c>
      <c r="J455" s="279">
        <v>860.9666666666667</v>
      </c>
      <c r="K455" s="277">
        <v>809.8</v>
      </c>
      <c r="L455" s="277">
        <v>767</v>
      </c>
      <c r="M455" s="277">
        <v>0.92710999999999999</v>
      </c>
    </row>
    <row r="456" spans="1:13">
      <c r="A456" s="268">
        <v>446</v>
      </c>
      <c r="B456" s="277" t="s">
        <v>183</v>
      </c>
      <c r="C456" s="277">
        <v>123.55</v>
      </c>
      <c r="D456" s="279">
        <v>123.46666666666665</v>
      </c>
      <c r="E456" s="279">
        <v>120.68333333333331</v>
      </c>
      <c r="F456" s="279">
        <v>117.81666666666665</v>
      </c>
      <c r="G456" s="279">
        <v>115.0333333333333</v>
      </c>
      <c r="H456" s="279">
        <v>126.33333333333331</v>
      </c>
      <c r="I456" s="279">
        <v>129.11666666666665</v>
      </c>
      <c r="J456" s="279">
        <v>131.98333333333332</v>
      </c>
      <c r="K456" s="277">
        <v>126.25</v>
      </c>
      <c r="L456" s="277">
        <v>120.6</v>
      </c>
      <c r="M456" s="277">
        <v>611.54591000000005</v>
      </c>
    </row>
    <row r="457" spans="1:13">
      <c r="A457" s="268">
        <v>447</v>
      </c>
      <c r="B457" s="277" t="s">
        <v>184</v>
      </c>
      <c r="C457" s="277">
        <v>43.65</v>
      </c>
      <c r="D457" s="279">
        <v>43.9</v>
      </c>
      <c r="E457" s="279">
        <v>42.9</v>
      </c>
      <c r="F457" s="279">
        <v>42.15</v>
      </c>
      <c r="G457" s="279">
        <v>41.15</v>
      </c>
      <c r="H457" s="279">
        <v>44.65</v>
      </c>
      <c r="I457" s="279">
        <v>45.65</v>
      </c>
      <c r="J457" s="279">
        <v>46.4</v>
      </c>
      <c r="K457" s="277">
        <v>44.9</v>
      </c>
      <c r="L457" s="277">
        <v>43.15</v>
      </c>
      <c r="M457" s="277">
        <v>92.298820000000006</v>
      </c>
    </row>
    <row r="458" spans="1:13">
      <c r="A458" s="268">
        <v>448</v>
      </c>
      <c r="B458" s="277" t="s">
        <v>185</v>
      </c>
      <c r="C458" s="277">
        <v>56.05</v>
      </c>
      <c r="D458" s="279">
        <v>55.75</v>
      </c>
      <c r="E458" s="279">
        <v>55.15</v>
      </c>
      <c r="F458" s="279">
        <v>54.25</v>
      </c>
      <c r="G458" s="279">
        <v>53.65</v>
      </c>
      <c r="H458" s="279">
        <v>56.65</v>
      </c>
      <c r="I458" s="279">
        <v>57.249999999999993</v>
      </c>
      <c r="J458" s="279">
        <v>58.15</v>
      </c>
      <c r="K458" s="277">
        <v>56.35</v>
      </c>
      <c r="L458" s="277">
        <v>54.85</v>
      </c>
      <c r="M458" s="277">
        <v>225.75129999999999</v>
      </c>
    </row>
    <row r="459" spans="1:13">
      <c r="A459" s="268">
        <v>449</v>
      </c>
      <c r="B459" s="277" t="s">
        <v>186</v>
      </c>
      <c r="C459" s="277">
        <v>425.05</v>
      </c>
      <c r="D459" s="279">
        <v>422.81666666666666</v>
      </c>
      <c r="E459" s="279">
        <v>416.48333333333335</v>
      </c>
      <c r="F459" s="279">
        <v>407.91666666666669</v>
      </c>
      <c r="G459" s="279">
        <v>401.58333333333337</v>
      </c>
      <c r="H459" s="279">
        <v>431.38333333333333</v>
      </c>
      <c r="I459" s="279">
        <v>437.7166666666667</v>
      </c>
      <c r="J459" s="279">
        <v>446.2833333333333</v>
      </c>
      <c r="K459" s="277">
        <v>429.15</v>
      </c>
      <c r="L459" s="277">
        <v>414.25</v>
      </c>
      <c r="M459" s="277">
        <v>181.45953</v>
      </c>
    </row>
    <row r="460" spans="1:13">
      <c r="A460" s="268">
        <v>450</v>
      </c>
      <c r="B460" s="277" t="s">
        <v>2625</v>
      </c>
      <c r="C460" s="277">
        <v>25.1</v>
      </c>
      <c r="D460" s="279">
        <v>24.833333333333332</v>
      </c>
      <c r="E460" s="279">
        <v>24.416666666666664</v>
      </c>
      <c r="F460" s="279">
        <v>23.733333333333331</v>
      </c>
      <c r="G460" s="279">
        <v>23.316666666666663</v>
      </c>
      <c r="H460" s="279">
        <v>25.516666666666666</v>
      </c>
      <c r="I460" s="279">
        <v>25.93333333333333</v>
      </c>
      <c r="J460" s="279">
        <v>26.616666666666667</v>
      </c>
      <c r="K460" s="277">
        <v>25.25</v>
      </c>
      <c r="L460" s="277">
        <v>24.15</v>
      </c>
      <c r="M460" s="277">
        <v>28.423770000000001</v>
      </c>
    </row>
    <row r="461" spans="1:13">
      <c r="A461" s="268">
        <v>451</v>
      </c>
      <c r="B461" s="277" t="s">
        <v>537</v>
      </c>
      <c r="C461" s="277">
        <v>757.3</v>
      </c>
      <c r="D461" s="279">
        <v>757.4</v>
      </c>
      <c r="E461" s="279">
        <v>740.9</v>
      </c>
      <c r="F461" s="279">
        <v>724.5</v>
      </c>
      <c r="G461" s="279">
        <v>708</v>
      </c>
      <c r="H461" s="279">
        <v>773.8</v>
      </c>
      <c r="I461" s="279">
        <v>790.3</v>
      </c>
      <c r="J461" s="279">
        <v>806.69999999999993</v>
      </c>
      <c r="K461" s="277">
        <v>773.9</v>
      </c>
      <c r="L461" s="277">
        <v>741</v>
      </c>
      <c r="M461" s="277">
        <v>0.19062999999999999</v>
      </c>
    </row>
    <row r="462" spans="1:13">
      <c r="A462" s="268">
        <v>452</v>
      </c>
      <c r="B462" s="277" t="s">
        <v>538</v>
      </c>
      <c r="C462" s="277">
        <v>347.45</v>
      </c>
      <c r="D462" s="279">
        <v>347.5333333333333</v>
      </c>
      <c r="E462" s="279">
        <v>343.06666666666661</v>
      </c>
      <c r="F462" s="279">
        <v>338.68333333333328</v>
      </c>
      <c r="G462" s="279">
        <v>334.21666666666658</v>
      </c>
      <c r="H462" s="279">
        <v>351.91666666666663</v>
      </c>
      <c r="I462" s="279">
        <v>356.38333333333333</v>
      </c>
      <c r="J462" s="279">
        <v>360.76666666666665</v>
      </c>
      <c r="K462" s="277">
        <v>352</v>
      </c>
      <c r="L462" s="277">
        <v>343.15</v>
      </c>
      <c r="M462" s="277">
        <v>0.16950999999999999</v>
      </c>
    </row>
    <row r="463" spans="1:13">
      <c r="A463" s="268">
        <v>453</v>
      </c>
      <c r="B463" s="277" t="s">
        <v>187</v>
      </c>
      <c r="C463" s="277">
        <v>2253.4</v>
      </c>
      <c r="D463" s="279">
        <v>2253.8833333333332</v>
      </c>
      <c r="E463" s="279">
        <v>2237.7666666666664</v>
      </c>
      <c r="F463" s="279">
        <v>2222.1333333333332</v>
      </c>
      <c r="G463" s="279">
        <v>2206.0166666666664</v>
      </c>
      <c r="H463" s="279">
        <v>2269.5166666666664</v>
      </c>
      <c r="I463" s="279">
        <v>2285.6333333333332</v>
      </c>
      <c r="J463" s="279">
        <v>2301.2666666666664</v>
      </c>
      <c r="K463" s="277">
        <v>2270</v>
      </c>
      <c r="L463" s="277">
        <v>2238.25</v>
      </c>
      <c r="M463" s="277">
        <v>26.256699999999999</v>
      </c>
    </row>
    <row r="464" spans="1:13">
      <c r="A464" s="268">
        <v>454</v>
      </c>
      <c r="B464" s="277" t="s">
        <v>544</v>
      </c>
      <c r="C464" s="277">
        <v>2106.6999999999998</v>
      </c>
      <c r="D464" s="279">
        <v>2111.2000000000003</v>
      </c>
      <c r="E464" s="279">
        <v>2057.4000000000005</v>
      </c>
      <c r="F464" s="279">
        <v>2008.1000000000004</v>
      </c>
      <c r="G464" s="279">
        <v>1954.3000000000006</v>
      </c>
      <c r="H464" s="279">
        <v>2160.5000000000005</v>
      </c>
      <c r="I464" s="279">
        <v>2214.3000000000006</v>
      </c>
      <c r="J464" s="279">
        <v>2263.6000000000004</v>
      </c>
      <c r="K464" s="277">
        <v>2165</v>
      </c>
      <c r="L464" s="277">
        <v>2061.9</v>
      </c>
      <c r="M464" s="277">
        <v>0.10306</v>
      </c>
    </row>
    <row r="465" spans="1:13">
      <c r="A465" s="268">
        <v>455</v>
      </c>
      <c r="B465" s="277" t="s">
        <v>188</v>
      </c>
      <c r="C465" s="277">
        <v>721.05</v>
      </c>
      <c r="D465" s="279">
        <v>714.69999999999993</v>
      </c>
      <c r="E465" s="279">
        <v>704.99999999999989</v>
      </c>
      <c r="F465" s="279">
        <v>688.94999999999993</v>
      </c>
      <c r="G465" s="279">
        <v>679.24999999999989</v>
      </c>
      <c r="H465" s="279">
        <v>730.74999999999989</v>
      </c>
      <c r="I465" s="279">
        <v>740.44999999999993</v>
      </c>
      <c r="J465" s="279">
        <v>756.49999999999989</v>
      </c>
      <c r="K465" s="277">
        <v>724.4</v>
      </c>
      <c r="L465" s="277">
        <v>698.65</v>
      </c>
      <c r="M465" s="277">
        <v>76.572519999999997</v>
      </c>
    </row>
    <row r="466" spans="1:13">
      <c r="A466" s="268">
        <v>456</v>
      </c>
      <c r="B466" s="277" t="s">
        <v>546</v>
      </c>
      <c r="C466" s="277">
        <v>792.25</v>
      </c>
      <c r="D466" s="279">
        <v>782.75</v>
      </c>
      <c r="E466" s="279">
        <v>759.5</v>
      </c>
      <c r="F466" s="279">
        <v>726.75</v>
      </c>
      <c r="G466" s="279">
        <v>703.5</v>
      </c>
      <c r="H466" s="279">
        <v>815.5</v>
      </c>
      <c r="I466" s="279">
        <v>838.75</v>
      </c>
      <c r="J466" s="279">
        <v>871.5</v>
      </c>
      <c r="K466" s="277">
        <v>806</v>
      </c>
      <c r="L466" s="277">
        <v>750</v>
      </c>
      <c r="M466" s="277">
        <v>3.8640699999999999</v>
      </c>
    </row>
    <row r="467" spans="1:13">
      <c r="A467" s="268">
        <v>457</v>
      </c>
      <c r="B467" s="277" t="s">
        <v>547</v>
      </c>
      <c r="C467" s="277">
        <v>836.35</v>
      </c>
      <c r="D467" s="279">
        <v>794.80000000000007</v>
      </c>
      <c r="E467" s="279">
        <v>743.70000000000016</v>
      </c>
      <c r="F467" s="279">
        <v>651.05000000000007</v>
      </c>
      <c r="G467" s="279">
        <v>599.95000000000016</v>
      </c>
      <c r="H467" s="279">
        <v>887.45000000000016</v>
      </c>
      <c r="I467" s="279">
        <v>938.55000000000007</v>
      </c>
      <c r="J467" s="279">
        <v>1031.2000000000003</v>
      </c>
      <c r="K467" s="277">
        <v>845.9</v>
      </c>
      <c r="L467" s="277">
        <v>702.15</v>
      </c>
      <c r="M467" s="277">
        <v>34.404380000000003</v>
      </c>
    </row>
    <row r="468" spans="1:13">
      <c r="A468" s="268">
        <v>458</v>
      </c>
      <c r="B468" s="277" t="s">
        <v>552</v>
      </c>
      <c r="C468" s="277">
        <v>594.15</v>
      </c>
      <c r="D468" s="279">
        <v>595.05000000000007</v>
      </c>
      <c r="E468" s="279">
        <v>587.10000000000014</v>
      </c>
      <c r="F468" s="279">
        <v>580.05000000000007</v>
      </c>
      <c r="G468" s="279">
        <v>572.10000000000014</v>
      </c>
      <c r="H468" s="279">
        <v>602.10000000000014</v>
      </c>
      <c r="I468" s="279">
        <v>610.05000000000018</v>
      </c>
      <c r="J468" s="279">
        <v>617.10000000000014</v>
      </c>
      <c r="K468" s="277">
        <v>603</v>
      </c>
      <c r="L468" s="277">
        <v>588</v>
      </c>
      <c r="M468" s="277">
        <v>0.65380000000000005</v>
      </c>
    </row>
    <row r="469" spans="1:13">
      <c r="A469" s="268">
        <v>459</v>
      </c>
      <c r="B469" s="277" t="s">
        <v>548</v>
      </c>
      <c r="C469" s="277">
        <v>38.799999999999997</v>
      </c>
      <c r="D469" s="279">
        <v>39</v>
      </c>
      <c r="E469" s="279">
        <v>38.299999999999997</v>
      </c>
      <c r="F469" s="279">
        <v>37.799999999999997</v>
      </c>
      <c r="G469" s="279">
        <v>37.099999999999994</v>
      </c>
      <c r="H469" s="279">
        <v>39.5</v>
      </c>
      <c r="I469" s="279">
        <v>40.200000000000003</v>
      </c>
      <c r="J469" s="279">
        <v>40.700000000000003</v>
      </c>
      <c r="K469" s="277">
        <v>39.700000000000003</v>
      </c>
      <c r="L469" s="277">
        <v>38.5</v>
      </c>
      <c r="M469" s="277">
        <v>3.70004</v>
      </c>
    </row>
    <row r="470" spans="1:13">
      <c r="A470" s="268">
        <v>460</v>
      </c>
      <c r="B470" s="277" t="s">
        <v>549</v>
      </c>
      <c r="C470" s="277">
        <v>980.2</v>
      </c>
      <c r="D470" s="279">
        <v>964.19999999999993</v>
      </c>
      <c r="E470" s="279">
        <v>943.49999999999989</v>
      </c>
      <c r="F470" s="279">
        <v>906.8</v>
      </c>
      <c r="G470" s="279">
        <v>886.09999999999991</v>
      </c>
      <c r="H470" s="279">
        <v>1000.8999999999999</v>
      </c>
      <c r="I470" s="279">
        <v>1021.5999999999999</v>
      </c>
      <c r="J470" s="279">
        <v>1058.2999999999997</v>
      </c>
      <c r="K470" s="277">
        <v>984.9</v>
      </c>
      <c r="L470" s="277">
        <v>927.5</v>
      </c>
      <c r="M470" s="277">
        <v>0.61067000000000005</v>
      </c>
    </row>
    <row r="471" spans="1:13">
      <c r="A471" s="268">
        <v>461</v>
      </c>
      <c r="B471" s="277" t="s">
        <v>189</v>
      </c>
      <c r="C471" s="277">
        <v>1123.8499999999999</v>
      </c>
      <c r="D471" s="279">
        <v>1118.6833333333334</v>
      </c>
      <c r="E471" s="279">
        <v>1111.1666666666667</v>
      </c>
      <c r="F471" s="279">
        <v>1098.4833333333333</v>
      </c>
      <c r="G471" s="279">
        <v>1090.9666666666667</v>
      </c>
      <c r="H471" s="279">
        <v>1131.3666666666668</v>
      </c>
      <c r="I471" s="279">
        <v>1138.8833333333332</v>
      </c>
      <c r="J471" s="279">
        <v>1151.5666666666668</v>
      </c>
      <c r="K471" s="277">
        <v>1126.2</v>
      </c>
      <c r="L471" s="277">
        <v>1106</v>
      </c>
      <c r="M471" s="277">
        <v>30.334489999999999</v>
      </c>
    </row>
    <row r="472" spans="1:13">
      <c r="A472" s="268">
        <v>462</v>
      </c>
      <c r="B472" s="277" t="s">
        <v>190</v>
      </c>
      <c r="C472" s="277">
        <v>2792.1</v>
      </c>
      <c r="D472" s="279">
        <v>2810.5500000000006</v>
      </c>
      <c r="E472" s="279">
        <v>2752.1000000000013</v>
      </c>
      <c r="F472" s="279">
        <v>2712.1000000000008</v>
      </c>
      <c r="G472" s="279">
        <v>2653.6500000000015</v>
      </c>
      <c r="H472" s="279">
        <v>2850.5500000000011</v>
      </c>
      <c r="I472" s="279">
        <v>2909.0000000000009</v>
      </c>
      <c r="J472" s="279">
        <v>2949.0000000000009</v>
      </c>
      <c r="K472" s="277">
        <v>2869</v>
      </c>
      <c r="L472" s="277">
        <v>2770.55</v>
      </c>
      <c r="M472" s="277">
        <v>5.9845899999999999</v>
      </c>
    </row>
    <row r="473" spans="1:13">
      <c r="A473" s="268">
        <v>463</v>
      </c>
      <c r="B473" s="277" t="s">
        <v>191</v>
      </c>
      <c r="C473" s="277">
        <v>351.55</v>
      </c>
      <c r="D473" s="279">
        <v>350.13333333333338</v>
      </c>
      <c r="E473" s="279">
        <v>344.26666666666677</v>
      </c>
      <c r="F473" s="279">
        <v>336.98333333333341</v>
      </c>
      <c r="G473" s="279">
        <v>331.11666666666679</v>
      </c>
      <c r="H473" s="279">
        <v>357.41666666666674</v>
      </c>
      <c r="I473" s="279">
        <v>363.28333333333342</v>
      </c>
      <c r="J473" s="279">
        <v>370.56666666666672</v>
      </c>
      <c r="K473" s="277">
        <v>356</v>
      </c>
      <c r="L473" s="277">
        <v>342.85</v>
      </c>
      <c r="M473" s="277">
        <v>29.59037</v>
      </c>
    </row>
    <row r="474" spans="1:13">
      <c r="A474" s="268">
        <v>464</v>
      </c>
      <c r="B474" s="277" t="s">
        <v>550</v>
      </c>
      <c r="C474" s="277">
        <v>560.1</v>
      </c>
      <c r="D474" s="279">
        <v>562.58333333333337</v>
      </c>
      <c r="E474" s="279">
        <v>555.16666666666674</v>
      </c>
      <c r="F474" s="279">
        <v>550.23333333333335</v>
      </c>
      <c r="G474" s="279">
        <v>542.81666666666672</v>
      </c>
      <c r="H474" s="279">
        <v>567.51666666666677</v>
      </c>
      <c r="I474" s="279">
        <v>574.93333333333351</v>
      </c>
      <c r="J474" s="279">
        <v>579.86666666666679</v>
      </c>
      <c r="K474" s="277">
        <v>570</v>
      </c>
      <c r="L474" s="277">
        <v>557.65</v>
      </c>
      <c r="M474" s="277">
        <v>1.4506699999999999</v>
      </c>
    </row>
    <row r="475" spans="1:13">
      <c r="A475" s="268">
        <v>465</v>
      </c>
      <c r="B475" s="277" t="s">
        <v>551</v>
      </c>
      <c r="C475" s="277">
        <v>6.85</v>
      </c>
      <c r="D475" s="279">
        <v>6.916666666666667</v>
      </c>
      <c r="E475" s="279">
        <v>6.7333333333333343</v>
      </c>
      <c r="F475" s="279">
        <v>6.6166666666666671</v>
      </c>
      <c r="G475" s="279">
        <v>6.4333333333333345</v>
      </c>
      <c r="H475" s="279">
        <v>7.0333333333333341</v>
      </c>
      <c r="I475" s="279">
        <v>7.2166666666666659</v>
      </c>
      <c r="J475" s="279">
        <v>7.3333333333333339</v>
      </c>
      <c r="K475" s="277">
        <v>7.1</v>
      </c>
      <c r="L475" s="277">
        <v>6.8</v>
      </c>
      <c r="M475" s="277">
        <v>89.956010000000006</v>
      </c>
    </row>
    <row r="476" spans="1:13">
      <c r="A476" s="268">
        <v>466</v>
      </c>
      <c r="B476" s="245" t="s">
        <v>539</v>
      </c>
      <c r="C476" s="277">
        <v>5366.65</v>
      </c>
      <c r="D476" s="279">
        <v>5385.0999999999995</v>
      </c>
      <c r="E476" s="279">
        <v>5321.5499999999993</v>
      </c>
      <c r="F476" s="279">
        <v>5276.45</v>
      </c>
      <c r="G476" s="279">
        <v>5212.8999999999996</v>
      </c>
      <c r="H476" s="279">
        <v>5430.1999999999989</v>
      </c>
      <c r="I476" s="279">
        <v>5493.75</v>
      </c>
      <c r="J476" s="279">
        <v>5538.8499999999985</v>
      </c>
      <c r="K476" s="277">
        <v>5448.65</v>
      </c>
      <c r="L476" s="277">
        <v>5340</v>
      </c>
      <c r="M476" s="277">
        <v>2.026E-2</v>
      </c>
    </row>
    <row r="477" spans="1:13">
      <c r="A477" s="268">
        <v>467</v>
      </c>
      <c r="B477" s="245" t="s">
        <v>541</v>
      </c>
      <c r="C477" s="277">
        <v>32.85</v>
      </c>
      <c r="D477" s="279">
        <v>33.016666666666673</v>
      </c>
      <c r="E477" s="279">
        <v>32.583333333333343</v>
      </c>
      <c r="F477" s="279">
        <v>32.31666666666667</v>
      </c>
      <c r="G477" s="279">
        <v>31.88333333333334</v>
      </c>
      <c r="H477" s="279">
        <v>33.283333333333346</v>
      </c>
      <c r="I477" s="279">
        <v>33.716666666666669</v>
      </c>
      <c r="J477" s="279">
        <v>33.983333333333348</v>
      </c>
      <c r="K477" s="277">
        <v>33.450000000000003</v>
      </c>
      <c r="L477" s="277">
        <v>32.75</v>
      </c>
      <c r="M477" s="277">
        <v>22.849060000000001</v>
      </c>
    </row>
    <row r="478" spans="1:13">
      <c r="A478" s="268">
        <v>468</v>
      </c>
      <c r="B478" s="245" t="s">
        <v>192</v>
      </c>
      <c r="C478" s="277">
        <v>426.8</v>
      </c>
      <c r="D478" s="279">
        <v>423.95</v>
      </c>
      <c r="E478" s="279">
        <v>417.9</v>
      </c>
      <c r="F478" s="279">
        <v>409</v>
      </c>
      <c r="G478" s="279">
        <v>402.95</v>
      </c>
      <c r="H478" s="279">
        <v>432.84999999999997</v>
      </c>
      <c r="I478" s="279">
        <v>438.90000000000003</v>
      </c>
      <c r="J478" s="279">
        <v>447.79999999999995</v>
      </c>
      <c r="K478" s="277">
        <v>430</v>
      </c>
      <c r="L478" s="277">
        <v>415.05</v>
      </c>
      <c r="M478" s="277">
        <v>22.282209999999999</v>
      </c>
    </row>
    <row r="479" spans="1:13">
      <c r="A479" s="268">
        <v>469</v>
      </c>
      <c r="B479" s="245" t="s">
        <v>540</v>
      </c>
      <c r="C479" s="277">
        <v>229.45</v>
      </c>
      <c r="D479" s="279">
        <v>226.08333333333334</v>
      </c>
      <c r="E479" s="279">
        <v>214.41666666666669</v>
      </c>
      <c r="F479" s="279">
        <v>199.38333333333335</v>
      </c>
      <c r="G479" s="279">
        <v>187.7166666666667</v>
      </c>
      <c r="H479" s="279">
        <v>241.11666666666667</v>
      </c>
      <c r="I479" s="279">
        <v>252.78333333333336</v>
      </c>
      <c r="J479" s="279">
        <v>267.81666666666666</v>
      </c>
      <c r="K479" s="277">
        <v>237.75</v>
      </c>
      <c r="L479" s="277">
        <v>211.05</v>
      </c>
      <c r="M479" s="277">
        <v>3.6188899999999999</v>
      </c>
    </row>
    <row r="480" spans="1:13">
      <c r="A480" s="268">
        <v>470</v>
      </c>
      <c r="B480" s="245" t="s">
        <v>193</v>
      </c>
      <c r="C480" s="277">
        <v>972.4</v>
      </c>
      <c r="D480" s="279">
        <v>965.05000000000007</v>
      </c>
      <c r="E480" s="279">
        <v>952.50000000000011</v>
      </c>
      <c r="F480" s="279">
        <v>932.6</v>
      </c>
      <c r="G480" s="279">
        <v>920.05000000000007</v>
      </c>
      <c r="H480" s="279">
        <v>984.95000000000016</v>
      </c>
      <c r="I480" s="279">
        <v>997.50000000000011</v>
      </c>
      <c r="J480" s="279">
        <v>1017.4000000000002</v>
      </c>
      <c r="K480" s="277">
        <v>977.6</v>
      </c>
      <c r="L480" s="277">
        <v>945.15</v>
      </c>
      <c r="M480" s="277">
        <v>9.1469699999999996</v>
      </c>
    </row>
    <row r="481" spans="1:13">
      <c r="A481" s="268">
        <v>471</v>
      </c>
      <c r="B481" s="245" t="s">
        <v>553</v>
      </c>
      <c r="C481" s="277">
        <v>13.45</v>
      </c>
      <c r="D481" s="279">
        <v>13.5</v>
      </c>
      <c r="E481" s="279">
        <v>13.3</v>
      </c>
      <c r="F481" s="279">
        <v>13.15</v>
      </c>
      <c r="G481" s="279">
        <v>12.950000000000001</v>
      </c>
      <c r="H481" s="279">
        <v>13.65</v>
      </c>
      <c r="I481" s="279">
        <v>13.85</v>
      </c>
      <c r="J481" s="279">
        <v>14</v>
      </c>
      <c r="K481" s="277">
        <v>13.7</v>
      </c>
      <c r="L481" s="277">
        <v>13.35</v>
      </c>
      <c r="M481" s="277">
        <v>13.428929999999999</v>
      </c>
    </row>
    <row r="482" spans="1:13">
      <c r="A482" s="268">
        <v>472</v>
      </c>
      <c r="B482" s="245" t="s">
        <v>554</v>
      </c>
      <c r="C482" s="277">
        <v>337.35</v>
      </c>
      <c r="D482" s="279">
        <v>336.5</v>
      </c>
      <c r="E482" s="279">
        <v>332.3</v>
      </c>
      <c r="F482" s="277">
        <v>327.25</v>
      </c>
      <c r="G482" s="279">
        <v>323.05</v>
      </c>
      <c r="H482" s="279">
        <v>341.55</v>
      </c>
      <c r="I482" s="277">
        <v>345.75000000000006</v>
      </c>
      <c r="J482" s="279">
        <v>350.8</v>
      </c>
      <c r="K482" s="279">
        <v>340.7</v>
      </c>
      <c r="L482" s="277">
        <v>331.45</v>
      </c>
      <c r="M482" s="279">
        <v>3.7089400000000001</v>
      </c>
    </row>
    <row r="483" spans="1:13">
      <c r="A483" s="268">
        <v>473</v>
      </c>
      <c r="B483" s="245" t="s">
        <v>194</v>
      </c>
      <c r="C483" s="277">
        <v>236.9</v>
      </c>
      <c r="D483" s="279">
        <v>238.48333333333335</v>
      </c>
      <c r="E483" s="279">
        <v>233.41666666666669</v>
      </c>
      <c r="F483" s="277">
        <v>229.93333333333334</v>
      </c>
      <c r="G483" s="279">
        <v>224.86666666666667</v>
      </c>
      <c r="H483" s="279">
        <v>241.9666666666667</v>
      </c>
      <c r="I483" s="277">
        <v>247.03333333333336</v>
      </c>
      <c r="J483" s="279">
        <v>250.51666666666671</v>
      </c>
      <c r="K483" s="279">
        <v>243.55</v>
      </c>
      <c r="L483" s="277">
        <v>235</v>
      </c>
      <c r="M483" s="279">
        <v>34.781599999999997</v>
      </c>
    </row>
    <row r="484" spans="1:13">
      <c r="A484" s="268">
        <v>474</v>
      </c>
      <c r="B484" s="245" t="s">
        <v>3099</v>
      </c>
      <c r="C484" s="245">
        <v>34.200000000000003</v>
      </c>
      <c r="D484" s="289">
        <v>34.200000000000003</v>
      </c>
      <c r="E484" s="289">
        <v>33.450000000000003</v>
      </c>
      <c r="F484" s="289">
        <v>32.700000000000003</v>
      </c>
      <c r="G484" s="289">
        <v>31.950000000000003</v>
      </c>
      <c r="H484" s="289">
        <v>34.950000000000003</v>
      </c>
      <c r="I484" s="289">
        <v>35.700000000000003</v>
      </c>
      <c r="J484" s="289">
        <v>36.450000000000003</v>
      </c>
      <c r="K484" s="289">
        <v>34.950000000000003</v>
      </c>
      <c r="L484" s="289">
        <v>33.450000000000003</v>
      </c>
      <c r="M484" s="289">
        <v>8.53416</v>
      </c>
    </row>
    <row r="485" spans="1:13">
      <c r="A485" s="268">
        <v>475</v>
      </c>
      <c r="B485" s="245" t="s">
        <v>195</v>
      </c>
      <c r="C485" s="245">
        <v>4035.6</v>
      </c>
      <c r="D485" s="289">
        <v>4023.5499999999997</v>
      </c>
      <c r="E485" s="289">
        <v>3997.1499999999996</v>
      </c>
      <c r="F485" s="289">
        <v>3958.7</v>
      </c>
      <c r="G485" s="289">
        <v>3932.2999999999997</v>
      </c>
      <c r="H485" s="289">
        <v>4061.9999999999995</v>
      </c>
      <c r="I485" s="289">
        <v>4088.4</v>
      </c>
      <c r="J485" s="289">
        <v>4126.8499999999995</v>
      </c>
      <c r="K485" s="289">
        <v>4049.95</v>
      </c>
      <c r="L485" s="289">
        <v>3985.1</v>
      </c>
      <c r="M485" s="289">
        <v>3.1595499999999999</v>
      </c>
    </row>
    <row r="486" spans="1:13">
      <c r="A486" s="268">
        <v>476</v>
      </c>
      <c r="B486" s="245" t="s">
        <v>196</v>
      </c>
      <c r="C486" s="289">
        <v>29.35</v>
      </c>
      <c r="D486" s="289">
        <v>29.466666666666669</v>
      </c>
      <c r="E486" s="289">
        <v>28.983333333333338</v>
      </c>
      <c r="F486" s="289">
        <v>28.616666666666671</v>
      </c>
      <c r="G486" s="289">
        <v>28.13333333333334</v>
      </c>
      <c r="H486" s="289">
        <v>29.833333333333336</v>
      </c>
      <c r="I486" s="289">
        <v>30.31666666666667</v>
      </c>
      <c r="J486" s="289">
        <v>30.683333333333334</v>
      </c>
      <c r="K486" s="289">
        <v>29.95</v>
      </c>
      <c r="L486" s="289">
        <v>29.1</v>
      </c>
      <c r="M486" s="289">
        <v>31.740279999999998</v>
      </c>
    </row>
    <row r="487" spans="1:13">
      <c r="A487" s="268">
        <v>477</v>
      </c>
      <c r="B487" s="245" t="s">
        <v>197</v>
      </c>
      <c r="C487" s="289">
        <v>492.35</v>
      </c>
      <c r="D487" s="289">
        <v>491.59999999999997</v>
      </c>
      <c r="E487" s="289">
        <v>488.49999999999994</v>
      </c>
      <c r="F487" s="289">
        <v>484.65</v>
      </c>
      <c r="G487" s="289">
        <v>481.54999999999995</v>
      </c>
      <c r="H487" s="289">
        <v>495.44999999999993</v>
      </c>
      <c r="I487" s="289">
        <v>498.54999999999995</v>
      </c>
      <c r="J487" s="289">
        <v>502.39999999999992</v>
      </c>
      <c r="K487" s="289">
        <v>494.7</v>
      </c>
      <c r="L487" s="289">
        <v>487.75</v>
      </c>
      <c r="M487" s="289">
        <v>22.303159999999998</v>
      </c>
    </row>
    <row r="488" spans="1:13">
      <c r="A488" s="268">
        <v>478</v>
      </c>
      <c r="B488" s="245" t="s">
        <v>560</v>
      </c>
      <c r="C488" s="289">
        <v>1755</v>
      </c>
      <c r="D488" s="289">
        <v>1760.0166666666667</v>
      </c>
      <c r="E488" s="289">
        <v>1695.0333333333333</v>
      </c>
      <c r="F488" s="289">
        <v>1635.0666666666666</v>
      </c>
      <c r="G488" s="289">
        <v>1570.0833333333333</v>
      </c>
      <c r="H488" s="289">
        <v>1819.9833333333333</v>
      </c>
      <c r="I488" s="289">
        <v>1884.9666666666665</v>
      </c>
      <c r="J488" s="289">
        <v>1944.9333333333334</v>
      </c>
      <c r="K488" s="289">
        <v>1825</v>
      </c>
      <c r="L488" s="289">
        <v>1700.05</v>
      </c>
      <c r="M488" s="289">
        <v>0.40550000000000003</v>
      </c>
    </row>
    <row r="489" spans="1:13">
      <c r="A489" s="268">
        <v>479</v>
      </c>
      <c r="B489" s="245" t="s">
        <v>561</v>
      </c>
      <c r="C489" s="289">
        <v>30</v>
      </c>
      <c r="D489" s="289">
        <v>30.349999999999998</v>
      </c>
      <c r="E489" s="289">
        <v>29.449999999999996</v>
      </c>
      <c r="F489" s="289">
        <v>28.9</v>
      </c>
      <c r="G489" s="289">
        <v>27.999999999999996</v>
      </c>
      <c r="H489" s="289">
        <v>30.899999999999995</v>
      </c>
      <c r="I489" s="289">
        <v>31.799999999999994</v>
      </c>
      <c r="J489" s="289">
        <v>32.349999999999994</v>
      </c>
      <c r="K489" s="289">
        <v>31.25</v>
      </c>
      <c r="L489" s="289">
        <v>29.8</v>
      </c>
      <c r="M489" s="289">
        <v>9.8012300000000003</v>
      </c>
    </row>
    <row r="490" spans="1:13">
      <c r="A490" s="268">
        <v>480</v>
      </c>
      <c r="B490" s="245" t="s">
        <v>285</v>
      </c>
      <c r="C490" s="289">
        <v>221.25</v>
      </c>
      <c r="D490" s="289">
        <v>215.75</v>
      </c>
      <c r="E490" s="289">
        <v>201.7</v>
      </c>
      <c r="F490" s="289">
        <v>182.14999999999998</v>
      </c>
      <c r="G490" s="289">
        <v>168.09999999999997</v>
      </c>
      <c r="H490" s="289">
        <v>235.3</v>
      </c>
      <c r="I490" s="289">
        <v>249.35000000000002</v>
      </c>
      <c r="J490" s="289">
        <v>268.90000000000003</v>
      </c>
      <c r="K490" s="289">
        <v>229.8</v>
      </c>
      <c r="L490" s="289">
        <v>196.2</v>
      </c>
      <c r="M490" s="289">
        <v>6.1359000000000004</v>
      </c>
    </row>
    <row r="491" spans="1:13">
      <c r="A491" s="268">
        <v>481</v>
      </c>
      <c r="B491" s="245" t="s">
        <v>563</v>
      </c>
      <c r="C491" s="289">
        <v>780</v>
      </c>
      <c r="D491" s="289">
        <v>774.93333333333339</v>
      </c>
      <c r="E491" s="289">
        <v>764.86666666666679</v>
      </c>
      <c r="F491" s="289">
        <v>749.73333333333335</v>
      </c>
      <c r="G491" s="289">
        <v>739.66666666666674</v>
      </c>
      <c r="H491" s="289">
        <v>790.06666666666683</v>
      </c>
      <c r="I491" s="289">
        <v>800.13333333333344</v>
      </c>
      <c r="J491" s="289">
        <v>815.26666666666688</v>
      </c>
      <c r="K491" s="289">
        <v>785</v>
      </c>
      <c r="L491" s="289">
        <v>759.8</v>
      </c>
      <c r="M491" s="289">
        <v>1.37921</v>
      </c>
    </row>
    <row r="492" spans="1:13">
      <c r="A492" s="268">
        <v>482</v>
      </c>
      <c r="B492" s="245" t="s">
        <v>564</v>
      </c>
      <c r="C492" s="289">
        <v>1387.4</v>
      </c>
      <c r="D492" s="289">
        <v>1372.4833333333333</v>
      </c>
      <c r="E492" s="289">
        <v>1334.9666666666667</v>
      </c>
      <c r="F492" s="289">
        <v>1282.5333333333333</v>
      </c>
      <c r="G492" s="289">
        <v>1245.0166666666667</v>
      </c>
      <c r="H492" s="289">
        <v>1424.9166666666667</v>
      </c>
      <c r="I492" s="289">
        <v>1462.4333333333336</v>
      </c>
      <c r="J492" s="289">
        <v>1514.8666666666668</v>
      </c>
      <c r="K492" s="289">
        <v>1410</v>
      </c>
      <c r="L492" s="289">
        <v>1320.05</v>
      </c>
      <c r="M492" s="289">
        <v>4.5385999999999997</v>
      </c>
    </row>
    <row r="493" spans="1:13">
      <c r="A493" s="268">
        <v>483</v>
      </c>
      <c r="B493" s="245" t="s">
        <v>2781</v>
      </c>
      <c r="C493" s="289">
        <v>911.7</v>
      </c>
      <c r="D493" s="289">
        <v>919.36666666666667</v>
      </c>
      <c r="E493" s="289">
        <v>894.98333333333335</v>
      </c>
      <c r="F493" s="289">
        <v>878.26666666666665</v>
      </c>
      <c r="G493" s="289">
        <v>853.88333333333333</v>
      </c>
      <c r="H493" s="289">
        <v>936.08333333333337</v>
      </c>
      <c r="I493" s="289">
        <v>960.46666666666681</v>
      </c>
      <c r="J493" s="289">
        <v>977.18333333333339</v>
      </c>
      <c r="K493" s="289">
        <v>943.75</v>
      </c>
      <c r="L493" s="289">
        <v>902.65</v>
      </c>
      <c r="M493" s="289">
        <v>3.687E-2</v>
      </c>
    </row>
    <row r="494" spans="1:13">
      <c r="A494" s="268">
        <v>484</v>
      </c>
      <c r="B494" s="245" t="s">
        <v>284</v>
      </c>
      <c r="C494" s="289">
        <v>162.15</v>
      </c>
      <c r="D494" s="289">
        <v>162.33333333333334</v>
      </c>
      <c r="E494" s="289">
        <v>160.11666666666667</v>
      </c>
      <c r="F494" s="289">
        <v>158.08333333333334</v>
      </c>
      <c r="G494" s="289">
        <v>155.86666666666667</v>
      </c>
      <c r="H494" s="289">
        <v>164.36666666666667</v>
      </c>
      <c r="I494" s="289">
        <v>166.58333333333331</v>
      </c>
      <c r="J494" s="289">
        <v>168.61666666666667</v>
      </c>
      <c r="K494" s="289">
        <v>164.55</v>
      </c>
      <c r="L494" s="289">
        <v>160.30000000000001</v>
      </c>
      <c r="M494" s="289">
        <v>7.8208200000000003</v>
      </c>
    </row>
    <row r="495" spans="1:13">
      <c r="A495" s="268">
        <v>485</v>
      </c>
      <c r="B495" s="245" t="s">
        <v>565</v>
      </c>
      <c r="C495" s="289">
        <v>998.5</v>
      </c>
      <c r="D495" s="289">
        <v>1004.5</v>
      </c>
      <c r="E495" s="289">
        <v>979</v>
      </c>
      <c r="F495" s="289">
        <v>959.5</v>
      </c>
      <c r="G495" s="289">
        <v>934</v>
      </c>
      <c r="H495" s="289">
        <v>1024</v>
      </c>
      <c r="I495" s="289">
        <v>1049.5</v>
      </c>
      <c r="J495" s="289">
        <v>1069</v>
      </c>
      <c r="K495" s="289">
        <v>1030</v>
      </c>
      <c r="L495" s="289">
        <v>985</v>
      </c>
      <c r="M495" s="289">
        <v>2.8899499999999998</v>
      </c>
    </row>
    <row r="496" spans="1:13">
      <c r="A496" s="268">
        <v>486</v>
      </c>
      <c r="B496" s="245" t="s">
        <v>556</v>
      </c>
      <c r="C496" s="289">
        <v>264.89999999999998</v>
      </c>
      <c r="D496" s="289">
        <v>266.58333333333331</v>
      </c>
      <c r="E496" s="289">
        <v>261.16666666666663</v>
      </c>
      <c r="F496" s="289">
        <v>257.43333333333334</v>
      </c>
      <c r="G496" s="289">
        <v>252.01666666666665</v>
      </c>
      <c r="H496" s="289">
        <v>270.31666666666661</v>
      </c>
      <c r="I496" s="289">
        <v>275.73333333333323</v>
      </c>
      <c r="J496" s="289">
        <v>279.46666666666658</v>
      </c>
      <c r="K496" s="289">
        <v>272</v>
      </c>
      <c r="L496" s="289">
        <v>262.85000000000002</v>
      </c>
      <c r="M496" s="289">
        <v>6.20038</v>
      </c>
    </row>
    <row r="497" spans="1:13">
      <c r="A497" s="268">
        <v>487</v>
      </c>
      <c r="B497" s="245" t="s">
        <v>555</v>
      </c>
      <c r="C497" s="289">
        <v>1789.1</v>
      </c>
      <c r="D497" s="289">
        <v>1785.5666666666666</v>
      </c>
      <c r="E497" s="289">
        <v>1766.1333333333332</v>
      </c>
      <c r="F497" s="289">
        <v>1743.1666666666665</v>
      </c>
      <c r="G497" s="289">
        <v>1723.7333333333331</v>
      </c>
      <c r="H497" s="289">
        <v>1808.5333333333333</v>
      </c>
      <c r="I497" s="289">
        <v>1827.9666666666667</v>
      </c>
      <c r="J497" s="289">
        <v>1850.9333333333334</v>
      </c>
      <c r="K497" s="289">
        <v>1805</v>
      </c>
      <c r="L497" s="289">
        <v>1762.6</v>
      </c>
      <c r="M497" s="289">
        <v>5.0650000000000001E-2</v>
      </c>
    </row>
    <row r="498" spans="1:13">
      <c r="A498" s="268">
        <v>488</v>
      </c>
      <c r="B498" s="245" t="s">
        <v>199</v>
      </c>
      <c r="C498" s="289">
        <v>629.1</v>
      </c>
      <c r="D498" s="289">
        <v>628.76666666666677</v>
      </c>
      <c r="E498" s="289">
        <v>619.73333333333358</v>
      </c>
      <c r="F498" s="289">
        <v>610.36666666666679</v>
      </c>
      <c r="G498" s="289">
        <v>601.3333333333336</v>
      </c>
      <c r="H498" s="289">
        <v>638.13333333333355</v>
      </c>
      <c r="I498" s="289">
        <v>647.16666666666663</v>
      </c>
      <c r="J498" s="289">
        <v>656.53333333333353</v>
      </c>
      <c r="K498" s="289">
        <v>637.79999999999995</v>
      </c>
      <c r="L498" s="289">
        <v>619.4</v>
      </c>
      <c r="M498" s="289">
        <v>30.608180000000001</v>
      </c>
    </row>
    <row r="499" spans="1:13">
      <c r="A499" s="268">
        <v>489</v>
      </c>
      <c r="B499" s="245" t="s">
        <v>557</v>
      </c>
      <c r="C499" s="289">
        <v>151.19999999999999</v>
      </c>
      <c r="D499" s="289">
        <v>151.48333333333335</v>
      </c>
      <c r="E499" s="289">
        <v>148.06666666666669</v>
      </c>
      <c r="F499" s="289">
        <v>144.93333333333334</v>
      </c>
      <c r="G499" s="289">
        <v>141.51666666666668</v>
      </c>
      <c r="H499" s="289">
        <v>154.6166666666667</v>
      </c>
      <c r="I499" s="289">
        <v>158.03333333333333</v>
      </c>
      <c r="J499" s="289">
        <v>161.16666666666671</v>
      </c>
      <c r="K499" s="289">
        <v>154.9</v>
      </c>
      <c r="L499" s="289">
        <v>148.35</v>
      </c>
      <c r="M499" s="289">
        <v>3.9941399999999998</v>
      </c>
    </row>
    <row r="500" spans="1:13">
      <c r="A500" s="268">
        <v>490</v>
      </c>
      <c r="B500" s="245" t="s">
        <v>558</v>
      </c>
      <c r="C500" s="289">
        <v>3403.75</v>
      </c>
      <c r="D500" s="289">
        <v>3424.2333333333336</v>
      </c>
      <c r="E500" s="289">
        <v>3379.5666666666671</v>
      </c>
      <c r="F500" s="289">
        <v>3355.3833333333337</v>
      </c>
      <c r="G500" s="289">
        <v>3310.7166666666672</v>
      </c>
      <c r="H500" s="289">
        <v>3448.416666666667</v>
      </c>
      <c r="I500" s="289">
        <v>3493.083333333333</v>
      </c>
      <c r="J500" s="289">
        <v>3517.2666666666669</v>
      </c>
      <c r="K500" s="289">
        <v>3468.9</v>
      </c>
      <c r="L500" s="289">
        <v>3400.05</v>
      </c>
      <c r="M500" s="289">
        <v>6.2839999999999993E-2</v>
      </c>
    </row>
    <row r="501" spans="1:13">
      <c r="A501" s="268">
        <v>491</v>
      </c>
      <c r="B501" s="245" t="s">
        <v>562</v>
      </c>
      <c r="C501" s="289">
        <v>693.8</v>
      </c>
      <c r="D501" s="289">
        <v>696.36666666666667</v>
      </c>
      <c r="E501" s="289">
        <v>677.73333333333335</v>
      </c>
      <c r="F501" s="289">
        <v>661.66666666666663</v>
      </c>
      <c r="G501" s="289">
        <v>643.0333333333333</v>
      </c>
      <c r="H501" s="289">
        <v>712.43333333333339</v>
      </c>
      <c r="I501" s="289">
        <v>731.06666666666683</v>
      </c>
      <c r="J501" s="289">
        <v>747.13333333333344</v>
      </c>
      <c r="K501" s="289">
        <v>715</v>
      </c>
      <c r="L501" s="289">
        <v>680.3</v>
      </c>
      <c r="M501" s="289">
        <v>8.8090000000000002E-2</v>
      </c>
    </row>
    <row r="502" spans="1:13">
      <c r="A502" s="268">
        <v>492</v>
      </c>
      <c r="B502" s="245" t="s">
        <v>566</v>
      </c>
      <c r="C502" s="289">
        <v>7012.15</v>
      </c>
      <c r="D502" s="289">
        <v>7010.3833333333341</v>
      </c>
      <c r="E502" s="289">
        <v>7002.7666666666682</v>
      </c>
      <c r="F502" s="289">
        <v>6993.3833333333341</v>
      </c>
      <c r="G502" s="289">
        <v>6985.7666666666682</v>
      </c>
      <c r="H502" s="289">
        <v>7019.7666666666682</v>
      </c>
      <c r="I502" s="289">
        <v>7027.383333333335</v>
      </c>
      <c r="J502" s="289">
        <v>7036.7666666666682</v>
      </c>
      <c r="K502" s="289">
        <v>7018</v>
      </c>
      <c r="L502" s="289">
        <v>7001</v>
      </c>
      <c r="M502" s="289">
        <v>9.0920000000000001E-2</v>
      </c>
    </row>
    <row r="503" spans="1:13">
      <c r="A503" s="268">
        <v>493</v>
      </c>
      <c r="B503" s="245" t="s">
        <v>567</v>
      </c>
      <c r="C503" s="289">
        <v>109.35</v>
      </c>
      <c r="D503" s="289">
        <v>108.5</v>
      </c>
      <c r="E503" s="289">
        <v>107</v>
      </c>
      <c r="F503" s="289">
        <v>104.65</v>
      </c>
      <c r="G503" s="289">
        <v>103.15</v>
      </c>
      <c r="H503" s="289">
        <v>110.85</v>
      </c>
      <c r="I503" s="289">
        <v>112.35</v>
      </c>
      <c r="J503" s="289">
        <v>114.69999999999999</v>
      </c>
      <c r="K503" s="289">
        <v>110</v>
      </c>
      <c r="L503" s="289">
        <v>106.15</v>
      </c>
      <c r="M503" s="289">
        <v>7.2791899999999998</v>
      </c>
    </row>
    <row r="504" spans="1:13">
      <c r="A504" s="268">
        <v>494</v>
      </c>
      <c r="B504" s="245" t="s">
        <v>568</v>
      </c>
      <c r="C504" s="289">
        <v>47.3</v>
      </c>
      <c r="D504" s="289">
        <v>47.266666666666673</v>
      </c>
      <c r="E504" s="289">
        <v>46.033333333333346</v>
      </c>
      <c r="F504" s="289">
        <v>44.766666666666673</v>
      </c>
      <c r="G504" s="289">
        <v>43.533333333333346</v>
      </c>
      <c r="H504" s="289">
        <v>48.533333333333346</v>
      </c>
      <c r="I504" s="289">
        <v>49.76666666666668</v>
      </c>
      <c r="J504" s="289">
        <v>51.033333333333346</v>
      </c>
      <c r="K504" s="289">
        <v>48.5</v>
      </c>
      <c r="L504" s="289">
        <v>46</v>
      </c>
      <c r="M504" s="289">
        <v>6.2855999999999996</v>
      </c>
    </row>
    <row r="505" spans="1:13">
      <c r="A505" s="268">
        <v>495</v>
      </c>
      <c r="B505" s="245" t="s">
        <v>2852</v>
      </c>
      <c r="C505" s="289">
        <v>365.9</v>
      </c>
      <c r="D505" s="289">
        <v>368.31666666666666</v>
      </c>
      <c r="E505" s="289">
        <v>360.63333333333333</v>
      </c>
      <c r="F505" s="289">
        <v>355.36666666666667</v>
      </c>
      <c r="G505" s="289">
        <v>347.68333333333334</v>
      </c>
      <c r="H505" s="289">
        <v>373.58333333333331</v>
      </c>
      <c r="I505" s="289">
        <v>381.26666666666659</v>
      </c>
      <c r="J505" s="289">
        <v>386.5333333333333</v>
      </c>
      <c r="K505" s="289">
        <v>376</v>
      </c>
      <c r="L505" s="289">
        <v>363.05</v>
      </c>
      <c r="M505" s="289">
        <v>1.0441100000000001</v>
      </c>
    </row>
    <row r="506" spans="1:13">
      <c r="A506" s="268">
        <v>496</v>
      </c>
      <c r="B506" s="245" t="s">
        <v>569</v>
      </c>
      <c r="C506" s="289">
        <v>1991</v>
      </c>
      <c r="D506" s="289">
        <v>2005.5333333333335</v>
      </c>
      <c r="E506" s="289">
        <v>1965.5666666666671</v>
      </c>
      <c r="F506" s="289">
        <v>1940.1333333333334</v>
      </c>
      <c r="G506" s="289">
        <v>1900.166666666667</v>
      </c>
      <c r="H506" s="289">
        <v>2030.9666666666672</v>
      </c>
      <c r="I506" s="289">
        <v>2070.9333333333338</v>
      </c>
      <c r="J506" s="289">
        <v>2096.3666666666672</v>
      </c>
      <c r="K506" s="289">
        <v>2045.5</v>
      </c>
      <c r="L506" s="289">
        <v>1980.1</v>
      </c>
      <c r="M506" s="289">
        <v>0.47866999999999998</v>
      </c>
    </row>
    <row r="507" spans="1:13">
      <c r="A507" s="268">
        <v>497</v>
      </c>
      <c r="B507" s="245" t="s">
        <v>200</v>
      </c>
      <c r="C507" s="289">
        <v>281.95</v>
      </c>
      <c r="D507" s="289">
        <v>281.99999999999994</v>
      </c>
      <c r="E507" s="289">
        <v>277.59999999999991</v>
      </c>
      <c r="F507" s="289">
        <v>273.24999999999994</v>
      </c>
      <c r="G507" s="289">
        <v>268.84999999999991</v>
      </c>
      <c r="H507" s="289">
        <v>286.34999999999991</v>
      </c>
      <c r="I507" s="289">
        <v>290.74999999999989</v>
      </c>
      <c r="J507" s="289">
        <v>295.09999999999991</v>
      </c>
      <c r="K507" s="289">
        <v>286.39999999999998</v>
      </c>
      <c r="L507" s="289">
        <v>277.64999999999998</v>
      </c>
      <c r="M507" s="289">
        <v>145.47013000000001</v>
      </c>
    </row>
    <row r="508" spans="1:13">
      <c r="A508" s="268">
        <v>498</v>
      </c>
      <c r="B508" s="245" t="s">
        <v>570</v>
      </c>
      <c r="C508" s="289">
        <v>320.3</v>
      </c>
      <c r="D508" s="289">
        <v>322.08333333333331</v>
      </c>
      <c r="E508" s="289">
        <v>315.71666666666664</v>
      </c>
      <c r="F508" s="289">
        <v>311.13333333333333</v>
      </c>
      <c r="G508" s="289">
        <v>304.76666666666665</v>
      </c>
      <c r="H508" s="289">
        <v>326.66666666666663</v>
      </c>
      <c r="I508" s="289">
        <v>333.0333333333333</v>
      </c>
      <c r="J508" s="289">
        <v>337.61666666666662</v>
      </c>
      <c r="K508" s="289">
        <v>328.45</v>
      </c>
      <c r="L508" s="289">
        <v>317.5</v>
      </c>
      <c r="M508" s="289">
        <v>5.5514700000000001</v>
      </c>
    </row>
    <row r="509" spans="1:13">
      <c r="A509" s="268">
        <v>499</v>
      </c>
      <c r="B509" s="245" t="s">
        <v>202</v>
      </c>
      <c r="C509" s="289">
        <v>170.1</v>
      </c>
      <c r="D509" s="289">
        <v>168</v>
      </c>
      <c r="E509" s="289">
        <v>165</v>
      </c>
      <c r="F509" s="289">
        <v>159.9</v>
      </c>
      <c r="G509" s="289">
        <v>156.9</v>
      </c>
      <c r="H509" s="289">
        <v>173.1</v>
      </c>
      <c r="I509" s="289">
        <v>176.1</v>
      </c>
      <c r="J509" s="289">
        <v>181.2</v>
      </c>
      <c r="K509" s="289">
        <v>171</v>
      </c>
      <c r="L509" s="289">
        <v>162.9</v>
      </c>
      <c r="M509" s="289">
        <v>406.16176999999999</v>
      </c>
    </row>
    <row r="510" spans="1:13">
      <c r="A510" s="268">
        <v>500</v>
      </c>
      <c r="B510" s="245" t="s">
        <v>571</v>
      </c>
      <c r="C510" s="289">
        <v>172.8</v>
      </c>
      <c r="D510" s="289">
        <v>173.45000000000002</v>
      </c>
      <c r="E510" s="289">
        <v>171.00000000000003</v>
      </c>
      <c r="F510" s="289">
        <v>169.20000000000002</v>
      </c>
      <c r="G510" s="289">
        <v>166.75000000000003</v>
      </c>
      <c r="H510" s="289">
        <v>175.25000000000003</v>
      </c>
      <c r="I510" s="289">
        <v>177.70000000000002</v>
      </c>
      <c r="J510" s="289">
        <v>179.50000000000003</v>
      </c>
      <c r="K510" s="289">
        <v>175.9</v>
      </c>
      <c r="L510" s="289">
        <v>171.65</v>
      </c>
      <c r="M510" s="289">
        <v>1.33107</v>
      </c>
    </row>
    <row r="511" spans="1:13">
      <c r="A511" s="268">
        <v>501</v>
      </c>
      <c r="B511" s="245" t="s">
        <v>572</v>
      </c>
      <c r="C511" s="289">
        <v>1635.75</v>
      </c>
      <c r="D511" s="289">
        <v>1640.1833333333332</v>
      </c>
      <c r="E511" s="289">
        <v>1621.4166666666663</v>
      </c>
      <c r="F511" s="289">
        <v>1607.083333333333</v>
      </c>
      <c r="G511" s="289">
        <v>1588.3166666666662</v>
      </c>
      <c r="H511" s="289">
        <v>1654.5166666666664</v>
      </c>
      <c r="I511" s="289">
        <v>1673.2833333333333</v>
      </c>
      <c r="J511" s="289">
        <v>1687.6166666666666</v>
      </c>
      <c r="K511" s="289">
        <v>1658.95</v>
      </c>
      <c r="L511" s="289">
        <v>1625.85</v>
      </c>
      <c r="M511" s="289">
        <v>0.24828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30" sqref="E3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5"/>
      <c r="B5" s="565"/>
      <c r="C5" s="566"/>
      <c r="D5" s="566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67" t="s">
        <v>574</v>
      </c>
      <c r="C7" s="567"/>
      <c r="D7" s="262">
        <f>Main!B10</f>
        <v>44061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44060</v>
      </c>
      <c r="B10" s="267">
        <v>540146</v>
      </c>
      <c r="C10" s="268" t="s">
        <v>3756</v>
      </c>
      <c r="D10" s="268" t="s">
        <v>3757</v>
      </c>
      <c r="E10" s="268" t="s">
        <v>584</v>
      </c>
      <c r="F10" s="382">
        <v>135000</v>
      </c>
      <c r="G10" s="267">
        <v>11.5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44060</v>
      </c>
      <c r="B11" s="267">
        <v>511463</v>
      </c>
      <c r="C11" s="268" t="s">
        <v>3696</v>
      </c>
      <c r="D11" s="268" t="s">
        <v>3697</v>
      </c>
      <c r="E11" s="268" t="s">
        <v>583</v>
      </c>
      <c r="F11" s="382">
        <v>51994</v>
      </c>
      <c r="G11" s="267">
        <v>15.45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44060</v>
      </c>
      <c r="B12" s="267">
        <v>511463</v>
      </c>
      <c r="C12" s="268" t="s">
        <v>3696</v>
      </c>
      <c r="D12" s="268" t="s">
        <v>3697</v>
      </c>
      <c r="E12" s="268" t="s">
        <v>584</v>
      </c>
      <c r="F12" s="382">
        <v>101361</v>
      </c>
      <c r="G12" s="267">
        <v>14.92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44060</v>
      </c>
      <c r="B13" s="267">
        <v>500093</v>
      </c>
      <c r="C13" s="268" t="s">
        <v>3421</v>
      </c>
      <c r="D13" s="268" t="s">
        <v>3744</v>
      </c>
      <c r="E13" s="268" t="s">
        <v>584</v>
      </c>
      <c r="F13" s="382">
        <v>41293778</v>
      </c>
      <c r="G13" s="267">
        <v>13.97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44060</v>
      </c>
      <c r="B14" s="267">
        <v>500093</v>
      </c>
      <c r="C14" s="268" t="s">
        <v>3421</v>
      </c>
      <c r="D14" s="268" t="s">
        <v>3758</v>
      </c>
      <c r="E14" s="268" t="s">
        <v>583</v>
      </c>
      <c r="F14" s="382">
        <v>41293778</v>
      </c>
      <c r="G14" s="267">
        <v>13.97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44060</v>
      </c>
      <c r="B15" s="267">
        <v>540829</v>
      </c>
      <c r="C15" s="268" t="s">
        <v>3759</v>
      </c>
      <c r="D15" s="268" t="s">
        <v>3760</v>
      </c>
      <c r="E15" s="268" t="s">
        <v>583</v>
      </c>
      <c r="F15" s="382">
        <v>11600</v>
      </c>
      <c r="G15" s="267">
        <v>19.79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44060</v>
      </c>
      <c r="B16" s="267">
        <v>505725</v>
      </c>
      <c r="C16" s="268" t="s">
        <v>3761</v>
      </c>
      <c r="D16" s="268" t="s">
        <v>3762</v>
      </c>
      <c r="E16" s="268" t="s">
        <v>584</v>
      </c>
      <c r="F16" s="382">
        <v>10000</v>
      </c>
      <c r="G16" s="267">
        <v>77.739999999999995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44060</v>
      </c>
      <c r="B17" s="267">
        <v>505725</v>
      </c>
      <c r="C17" s="268" t="s">
        <v>3761</v>
      </c>
      <c r="D17" s="268" t="s">
        <v>3763</v>
      </c>
      <c r="E17" s="268" t="s">
        <v>584</v>
      </c>
      <c r="F17" s="382">
        <v>20000</v>
      </c>
      <c r="G17" s="267">
        <v>78.45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44060</v>
      </c>
      <c r="B18" s="267">
        <v>505725</v>
      </c>
      <c r="C18" s="268" t="s">
        <v>3761</v>
      </c>
      <c r="D18" s="268" t="s">
        <v>3764</v>
      </c>
      <c r="E18" s="268" t="s">
        <v>583</v>
      </c>
      <c r="F18" s="382">
        <v>20000</v>
      </c>
      <c r="G18" s="267">
        <v>78.45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44060</v>
      </c>
      <c r="B19" s="267">
        <v>505725</v>
      </c>
      <c r="C19" s="268" t="s">
        <v>3761</v>
      </c>
      <c r="D19" s="268" t="s">
        <v>3765</v>
      </c>
      <c r="E19" s="268" t="s">
        <v>583</v>
      </c>
      <c r="F19" s="382">
        <v>10000</v>
      </c>
      <c r="G19" s="267">
        <v>77.739999999999995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44060</v>
      </c>
      <c r="B20" s="267">
        <v>541627</v>
      </c>
      <c r="C20" s="268" t="s">
        <v>3766</v>
      </c>
      <c r="D20" s="268" t="s">
        <v>3767</v>
      </c>
      <c r="E20" s="268" t="s">
        <v>583</v>
      </c>
      <c r="F20" s="382">
        <v>2583</v>
      </c>
      <c r="G20" s="267">
        <v>14.9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44060</v>
      </c>
      <c r="B21" s="267">
        <v>541627</v>
      </c>
      <c r="C21" s="268" t="s">
        <v>3766</v>
      </c>
      <c r="D21" s="268" t="s">
        <v>3767</v>
      </c>
      <c r="E21" s="268" t="s">
        <v>584</v>
      </c>
      <c r="F21" s="382">
        <v>25654</v>
      </c>
      <c r="G21" s="267">
        <v>14.9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44060</v>
      </c>
      <c r="B22" s="267">
        <v>540385</v>
      </c>
      <c r="C22" s="268" t="s">
        <v>3768</v>
      </c>
      <c r="D22" s="268" t="s">
        <v>3769</v>
      </c>
      <c r="E22" s="268" t="s">
        <v>584</v>
      </c>
      <c r="F22" s="382">
        <v>33262</v>
      </c>
      <c r="G22" s="267">
        <v>29.08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44060</v>
      </c>
      <c r="B23" s="267">
        <v>540385</v>
      </c>
      <c r="C23" s="268" t="s">
        <v>3768</v>
      </c>
      <c r="D23" s="268" t="s">
        <v>3770</v>
      </c>
      <c r="E23" s="268" t="s">
        <v>583</v>
      </c>
      <c r="F23" s="382">
        <v>25000</v>
      </c>
      <c r="G23" s="267">
        <v>29.08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44060</v>
      </c>
      <c r="B24" s="267">
        <v>532654</v>
      </c>
      <c r="C24" s="268" t="s">
        <v>1961</v>
      </c>
      <c r="D24" s="268" t="s">
        <v>3771</v>
      </c>
      <c r="E24" s="268" t="s">
        <v>583</v>
      </c>
      <c r="F24" s="382">
        <v>1212620</v>
      </c>
      <c r="G24" s="267">
        <v>17.78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44060</v>
      </c>
      <c r="B25" s="267">
        <v>532654</v>
      </c>
      <c r="C25" s="268" t="s">
        <v>1961</v>
      </c>
      <c r="D25" s="268" t="s">
        <v>3772</v>
      </c>
      <c r="E25" s="268" t="s">
        <v>584</v>
      </c>
      <c r="F25" s="382">
        <v>900000</v>
      </c>
      <c r="G25" s="267">
        <v>17.78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44060</v>
      </c>
      <c r="B26" s="267">
        <v>532654</v>
      </c>
      <c r="C26" s="268" t="s">
        <v>1961</v>
      </c>
      <c r="D26" s="268" t="s">
        <v>3773</v>
      </c>
      <c r="E26" s="268" t="s">
        <v>584</v>
      </c>
      <c r="F26" s="382">
        <v>2200000</v>
      </c>
      <c r="G26" s="267">
        <v>17.78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44060</v>
      </c>
      <c r="B27" s="267">
        <v>540204</v>
      </c>
      <c r="C27" s="268" t="s">
        <v>3774</v>
      </c>
      <c r="D27" s="268" t="s">
        <v>3775</v>
      </c>
      <c r="E27" s="268" t="s">
        <v>584</v>
      </c>
      <c r="F27" s="382">
        <v>60000</v>
      </c>
      <c r="G27" s="267">
        <v>25.15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44060</v>
      </c>
      <c r="B28" s="267">
        <v>540204</v>
      </c>
      <c r="C28" s="268" t="s">
        <v>3774</v>
      </c>
      <c r="D28" s="268" t="s">
        <v>3776</v>
      </c>
      <c r="E28" s="268" t="s">
        <v>583</v>
      </c>
      <c r="F28" s="382">
        <v>60000</v>
      </c>
      <c r="G28" s="267">
        <v>25.15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44060</v>
      </c>
      <c r="B29" s="267">
        <v>540386</v>
      </c>
      <c r="C29" s="268" t="s">
        <v>3777</v>
      </c>
      <c r="D29" s="268" t="s">
        <v>3778</v>
      </c>
      <c r="E29" s="268" t="s">
        <v>583</v>
      </c>
      <c r="F29" s="382">
        <v>20000</v>
      </c>
      <c r="G29" s="267">
        <v>5.2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44060</v>
      </c>
      <c r="B30" s="267">
        <v>540386</v>
      </c>
      <c r="C30" s="268" t="s">
        <v>3777</v>
      </c>
      <c r="D30" s="268" t="s">
        <v>3779</v>
      </c>
      <c r="E30" s="268" t="s">
        <v>583</v>
      </c>
      <c r="F30" s="382">
        <v>50002</v>
      </c>
      <c r="G30" s="267">
        <v>5.2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44060</v>
      </c>
      <c r="B31" s="267">
        <v>540386</v>
      </c>
      <c r="C31" s="268" t="s">
        <v>3777</v>
      </c>
      <c r="D31" s="268" t="s">
        <v>3779</v>
      </c>
      <c r="E31" s="268" t="s">
        <v>584</v>
      </c>
      <c r="F31" s="382">
        <v>60000</v>
      </c>
      <c r="G31" s="267">
        <v>5.2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44060</v>
      </c>
      <c r="B32" s="267">
        <v>540386</v>
      </c>
      <c r="C32" s="268" t="s">
        <v>3777</v>
      </c>
      <c r="D32" s="268" t="s">
        <v>3778</v>
      </c>
      <c r="E32" s="268" t="s">
        <v>584</v>
      </c>
      <c r="F32" s="382">
        <v>60000</v>
      </c>
      <c r="G32" s="267">
        <v>5.2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44060</v>
      </c>
      <c r="B33" s="267">
        <v>539561</v>
      </c>
      <c r="C33" s="268" t="s">
        <v>3741</v>
      </c>
      <c r="D33" s="268" t="s">
        <v>3742</v>
      </c>
      <c r="E33" s="268" t="s">
        <v>584</v>
      </c>
      <c r="F33" s="382">
        <v>32193</v>
      </c>
      <c r="G33" s="267">
        <v>33.130000000000003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44060</v>
      </c>
      <c r="B34" s="267">
        <v>539561</v>
      </c>
      <c r="C34" s="268" t="s">
        <v>3741</v>
      </c>
      <c r="D34" s="268" t="s">
        <v>3780</v>
      </c>
      <c r="E34" s="268" t="s">
        <v>583</v>
      </c>
      <c r="F34" s="382">
        <v>20000</v>
      </c>
      <c r="G34" s="267">
        <v>33.14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44060</v>
      </c>
      <c r="B35" s="267">
        <v>570001</v>
      </c>
      <c r="C35" s="268" t="s">
        <v>184</v>
      </c>
      <c r="D35" s="268" t="s">
        <v>3781</v>
      </c>
      <c r="E35" s="268" t="s">
        <v>583</v>
      </c>
      <c r="F35" s="382">
        <v>3089029</v>
      </c>
      <c r="G35" s="267">
        <v>43.81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44060</v>
      </c>
      <c r="B36" s="267">
        <v>570001</v>
      </c>
      <c r="C36" s="268" t="s">
        <v>184</v>
      </c>
      <c r="D36" s="268" t="s">
        <v>3781</v>
      </c>
      <c r="E36" s="268" t="s">
        <v>584</v>
      </c>
      <c r="F36" s="382">
        <v>2984703</v>
      </c>
      <c r="G36" s="267">
        <v>43.71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44060</v>
      </c>
      <c r="B37" s="267">
        <v>570001</v>
      </c>
      <c r="C37" s="268" t="s">
        <v>184</v>
      </c>
      <c r="D37" s="268" t="s">
        <v>3782</v>
      </c>
      <c r="E37" s="268" t="s">
        <v>583</v>
      </c>
      <c r="F37" s="382">
        <v>3835671</v>
      </c>
      <c r="G37" s="267">
        <v>43.71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44060</v>
      </c>
      <c r="B38" s="267">
        <v>570001</v>
      </c>
      <c r="C38" s="268" t="s">
        <v>184</v>
      </c>
      <c r="D38" s="268" t="s">
        <v>3782</v>
      </c>
      <c r="E38" s="268" t="s">
        <v>584</v>
      </c>
      <c r="F38" s="382">
        <v>4044671</v>
      </c>
      <c r="G38" s="267">
        <v>43.81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44060</v>
      </c>
      <c r="B39" s="267">
        <v>539222</v>
      </c>
      <c r="C39" s="268" t="s">
        <v>3718</v>
      </c>
      <c r="D39" s="268" t="s">
        <v>3783</v>
      </c>
      <c r="E39" s="268" t="s">
        <v>584</v>
      </c>
      <c r="F39" s="382">
        <v>40000</v>
      </c>
      <c r="G39" s="267">
        <v>36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44060</v>
      </c>
      <c r="B40" s="267">
        <v>539222</v>
      </c>
      <c r="C40" s="268" t="s">
        <v>3718</v>
      </c>
      <c r="D40" s="268" t="s">
        <v>3719</v>
      </c>
      <c r="E40" s="268" t="s">
        <v>583</v>
      </c>
      <c r="F40" s="382">
        <v>30000</v>
      </c>
      <c r="G40" s="267">
        <v>35.799999999999997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44060</v>
      </c>
      <c r="B41" s="267">
        <v>539222</v>
      </c>
      <c r="C41" s="268" t="s">
        <v>3718</v>
      </c>
      <c r="D41" s="268" t="s">
        <v>3719</v>
      </c>
      <c r="E41" s="268" t="s">
        <v>584</v>
      </c>
      <c r="F41" s="382">
        <v>30000</v>
      </c>
      <c r="G41" s="267">
        <v>36.22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44060</v>
      </c>
      <c r="B42" s="267" t="s">
        <v>3421</v>
      </c>
      <c r="C42" s="268" t="s">
        <v>3743</v>
      </c>
      <c r="D42" s="268" t="s">
        <v>3784</v>
      </c>
      <c r="E42" s="268" t="s">
        <v>583</v>
      </c>
      <c r="F42" s="382">
        <v>3500000</v>
      </c>
      <c r="G42" s="267">
        <v>13.95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44060</v>
      </c>
      <c r="B43" s="267" t="s">
        <v>1166</v>
      </c>
      <c r="C43" s="268" t="s">
        <v>3785</v>
      </c>
      <c r="D43" s="268" t="s">
        <v>3786</v>
      </c>
      <c r="E43" s="268" t="s">
        <v>583</v>
      </c>
      <c r="F43" s="382">
        <v>188115</v>
      </c>
      <c r="G43" s="267">
        <v>48.5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44060</v>
      </c>
      <c r="B44" s="267" t="s">
        <v>1524</v>
      </c>
      <c r="C44" s="268" t="s">
        <v>3787</v>
      </c>
      <c r="D44" s="268" t="s">
        <v>3788</v>
      </c>
      <c r="E44" s="268" t="s">
        <v>583</v>
      </c>
      <c r="F44" s="382">
        <v>100000</v>
      </c>
      <c r="G44" s="267">
        <v>160.74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44060</v>
      </c>
      <c r="B45" s="267" t="s">
        <v>1890</v>
      </c>
      <c r="C45" s="268" t="s">
        <v>3789</v>
      </c>
      <c r="D45" s="268" t="s">
        <v>3790</v>
      </c>
      <c r="E45" s="268" t="s">
        <v>583</v>
      </c>
      <c r="F45" s="382">
        <v>10201</v>
      </c>
      <c r="G45" s="267">
        <v>68.989999999999995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44060</v>
      </c>
      <c r="B46" s="267" t="s">
        <v>3791</v>
      </c>
      <c r="C46" s="268" t="s">
        <v>3792</v>
      </c>
      <c r="D46" s="268" t="s">
        <v>3793</v>
      </c>
      <c r="E46" s="268" t="s">
        <v>583</v>
      </c>
      <c r="F46" s="382">
        <v>75000</v>
      </c>
      <c r="G46" s="267">
        <v>10.19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44060</v>
      </c>
      <c r="B47" s="267" t="s">
        <v>3794</v>
      </c>
      <c r="C47" s="268" t="s">
        <v>3795</v>
      </c>
      <c r="D47" s="268" t="s">
        <v>3796</v>
      </c>
      <c r="E47" s="268" t="s">
        <v>583</v>
      </c>
      <c r="F47" s="382">
        <v>100000</v>
      </c>
      <c r="G47" s="267">
        <v>61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44060</v>
      </c>
      <c r="B48" s="267" t="s">
        <v>3720</v>
      </c>
      <c r="C48" s="268" t="s">
        <v>3721</v>
      </c>
      <c r="D48" s="268" t="s">
        <v>3797</v>
      </c>
      <c r="E48" s="268" t="s">
        <v>583</v>
      </c>
      <c r="F48" s="382">
        <v>2200</v>
      </c>
      <c r="G48" s="267">
        <v>21.63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44060</v>
      </c>
      <c r="B49" s="267" t="s">
        <v>3720</v>
      </c>
      <c r="C49" s="268" t="s">
        <v>3721</v>
      </c>
      <c r="D49" s="268" t="s">
        <v>3722</v>
      </c>
      <c r="E49" s="268" t="s">
        <v>583</v>
      </c>
      <c r="F49" s="382">
        <v>190842</v>
      </c>
      <c r="G49" s="267">
        <v>20.149999999999999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44060</v>
      </c>
      <c r="B50" s="267" t="s">
        <v>3421</v>
      </c>
      <c r="C50" s="268" t="s">
        <v>3743</v>
      </c>
      <c r="D50" s="268" t="s">
        <v>3744</v>
      </c>
      <c r="E50" s="268" t="s">
        <v>584</v>
      </c>
      <c r="F50" s="382">
        <v>11306222</v>
      </c>
      <c r="G50" s="267">
        <v>13.94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44060</v>
      </c>
      <c r="B51" s="267" t="s">
        <v>1166</v>
      </c>
      <c r="C51" s="268" t="s">
        <v>3785</v>
      </c>
      <c r="D51" s="268" t="s">
        <v>3786</v>
      </c>
      <c r="E51" s="268" t="s">
        <v>584</v>
      </c>
      <c r="F51" s="382">
        <v>188115</v>
      </c>
      <c r="G51" s="267">
        <v>49.42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44060</v>
      </c>
      <c r="B52" s="267" t="s">
        <v>1890</v>
      </c>
      <c r="C52" s="268" t="s">
        <v>3789</v>
      </c>
      <c r="D52" s="268" t="s">
        <v>3790</v>
      </c>
      <c r="E52" s="268" t="s">
        <v>584</v>
      </c>
      <c r="F52" s="382">
        <v>33853</v>
      </c>
      <c r="G52" s="267">
        <v>69.430000000000007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44060</v>
      </c>
      <c r="B53" s="267" t="s">
        <v>3794</v>
      </c>
      <c r="C53" s="268" t="s">
        <v>3795</v>
      </c>
      <c r="D53" s="268" t="s">
        <v>3798</v>
      </c>
      <c r="E53" s="268" t="s">
        <v>584</v>
      </c>
      <c r="F53" s="382">
        <v>100000</v>
      </c>
      <c r="G53" s="267">
        <v>61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44060</v>
      </c>
      <c r="B54" s="267" t="s">
        <v>2351</v>
      </c>
      <c r="C54" s="268" t="s">
        <v>3799</v>
      </c>
      <c r="D54" s="268" t="s">
        <v>3800</v>
      </c>
      <c r="E54" s="268" t="s">
        <v>584</v>
      </c>
      <c r="F54" s="382">
        <v>75000</v>
      </c>
      <c r="G54" s="267">
        <v>105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44060</v>
      </c>
      <c r="B55" s="267" t="s">
        <v>3720</v>
      </c>
      <c r="C55" s="268" t="s">
        <v>3721</v>
      </c>
      <c r="D55" s="268" t="s">
        <v>3797</v>
      </c>
      <c r="E55" s="268" t="s">
        <v>584</v>
      </c>
      <c r="F55" s="382">
        <v>150000</v>
      </c>
      <c r="G55" s="267">
        <v>20.2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44060</v>
      </c>
      <c r="B56" s="267" t="s">
        <v>3801</v>
      </c>
      <c r="C56" s="268" t="s">
        <v>3802</v>
      </c>
      <c r="D56" s="268" t="s">
        <v>3803</v>
      </c>
      <c r="E56" s="268" t="s">
        <v>584</v>
      </c>
      <c r="F56" s="382">
        <v>240000</v>
      </c>
      <c r="G56" s="267">
        <v>16.53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2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2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2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2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2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2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2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1"/>
  <sheetViews>
    <sheetView zoomScale="85" zoomScaleNormal="85" workbookViewId="0">
      <selection activeCell="F21" sqref="F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3704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3674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3687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3679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3678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" si="14">H20-F20</f>
        <v>9.5</v>
      </c>
      <c r="L20" s="512">
        <f t="shared" ref="L20" si="15">(F20*-0.8)/100</f>
        <v>-1.224</v>
      </c>
      <c r="M20" s="464">
        <f t="shared" ref="M20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384">
        <v>12</v>
      </c>
      <c r="B21" s="479">
        <v>44053</v>
      </c>
      <c r="C21" s="424"/>
      <c r="D21" s="481" t="s">
        <v>51</v>
      </c>
      <c r="E21" s="425" t="s">
        <v>601</v>
      </c>
      <c r="F21" s="425" t="s">
        <v>3681</v>
      </c>
      <c r="G21" s="434">
        <v>1695</v>
      </c>
      <c r="H21" s="425"/>
      <c r="I21" s="412" t="s">
        <v>3682</v>
      </c>
      <c r="J21" s="426" t="s">
        <v>602</v>
      </c>
      <c r="K21" s="426"/>
      <c r="L21" s="515"/>
      <c r="M21" s="426"/>
      <c r="N21" s="427"/>
      <c r="O21" s="428"/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384">
        <v>13</v>
      </c>
      <c r="B22" s="479">
        <v>44053</v>
      </c>
      <c r="C22" s="424"/>
      <c r="D22" s="481" t="s">
        <v>195</v>
      </c>
      <c r="E22" s="425" t="s">
        <v>601</v>
      </c>
      <c r="F22" s="425" t="s">
        <v>3683</v>
      </c>
      <c r="G22" s="434">
        <v>3720</v>
      </c>
      <c r="H22" s="425"/>
      <c r="I22" s="412" t="s">
        <v>3684</v>
      </c>
      <c r="J22" s="426" t="s">
        <v>602</v>
      </c>
      <c r="K22" s="426"/>
      <c r="L22" s="515"/>
      <c r="M22" s="426"/>
      <c r="N22" s="427"/>
      <c r="O22" s="428"/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440">
        <v>14</v>
      </c>
      <c r="B23" s="441">
        <v>44053</v>
      </c>
      <c r="C23" s="442"/>
      <c r="D23" s="443" t="s">
        <v>145</v>
      </c>
      <c r="E23" s="444" t="s">
        <v>601</v>
      </c>
      <c r="F23" s="445">
        <v>957</v>
      </c>
      <c r="G23" s="444">
        <v>895</v>
      </c>
      <c r="H23" s="444">
        <v>995</v>
      </c>
      <c r="I23" s="446" t="s">
        <v>3685</v>
      </c>
      <c r="J23" s="447" t="s">
        <v>3713</v>
      </c>
      <c r="K23" s="447">
        <f t="shared" ref="K23" si="17">H23-F23</f>
        <v>38</v>
      </c>
      <c r="L23" s="513">
        <f t="shared" ref="L23" si="18">(F23*-0.8)/100</f>
        <v>-7.6560000000000006</v>
      </c>
      <c r="M23" s="448">
        <f t="shared" ref="M23" si="19">(K23+L23)/F23</f>
        <v>3.1707419017763847E-2</v>
      </c>
      <c r="N23" s="449" t="s">
        <v>600</v>
      </c>
      <c r="O23" s="450">
        <v>44056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384">
        <v>15</v>
      </c>
      <c r="B24" s="409">
        <v>44056</v>
      </c>
      <c r="C24" s="424"/>
      <c r="D24" s="475" t="s">
        <v>533</v>
      </c>
      <c r="E24" s="425" t="s">
        <v>601</v>
      </c>
      <c r="F24" s="425" t="s">
        <v>3714</v>
      </c>
      <c r="G24" s="434">
        <v>1140</v>
      </c>
      <c r="H24" s="425"/>
      <c r="I24" s="412" t="s">
        <v>3715</v>
      </c>
      <c r="J24" s="426" t="s">
        <v>602</v>
      </c>
      <c r="K24" s="426"/>
      <c r="L24" s="515"/>
      <c r="M24" s="426"/>
      <c r="N24" s="427"/>
      <c r="O24" s="428"/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384">
        <v>16</v>
      </c>
      <c r="B25" s="409">
        <v>44057</v>
      </c>
      <c r="C25" s="424"/>
      <c r="D25" s="475" t="s">
        <v>86</v>
      </c>
      <c r="E25" s="425" t="s">
        <v>601</v>
      </c>
      <c r="F25" s="425" t="s">
        <v>3734</v>
      </c>
      <c r="G25" s="434">
        <v>349</v>
      </c>
      <c r="H25" s="425"/>
      <c r="I25" s="412" t="s">
        <v>3735</v>
      </c>
      <c r="J25" s="426" t="s">
        <v>602</v>
      </c>
      <c r="K25" s="426"/>
      <c r="L25" s="515"/>
      <c r="M25" s="426"/>
      <c r="N25" s="427"/>
      <c r="O25" s="428"/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3736</v>
      </c>
      <c r="G26" s="434">
        <v>187</v>
      </c>
      <c r="H26" s="425"/>
      <c r="I26" s="412" t="s">
        <v>3737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3716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384">
        <v>18</v>
      </c>
      <c r="B27" s="409">
        <v>44057</v>
      </c>
      <c r="C27" s="424"/>
      <c r="D27" s="475" t="s">
        <v>74</v>
      </c>
      <c r="E27" s="425" t="s">
        <v>3628</v>
      </c>
      <c r="F27" s="425" t="s">
        <v>3738</v>
      </c>
      <c r="G27" s="434">
        <v>438</v>
      </c>
      <c r="H27" s="425"/>
      <c r="I27" s="412" t="s">
        <v>3739</v>
      </c>
      <c r="J27" s="426" t="s">
        <v>602</v>
      </c>
      <c r="K27" s="426"/>
      <c r="L27" s="515"/>
      <c r="M27" s="426"/>
      <c r="N27" s="427"/>
      <c r="O27" s="428"/>
      <c r="Q27" s="430"/>
      <c r="R27" s="431" t="s">
        <v>3716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8">
        <v>19</v>
      </c>
      <c r="B28" s="451">
        <v>44057</v>
      </c>
      <c r="C28" s="532"/>
      <c r="D28" s="533" t="s">
        <v>111</v>
      </c>
      <c r="E28" s="436" t="s">
        <v>3628</v>
      </c>
      <c r="F28" s="436">
        <v>2790</v>
      </c>
      <c r="G28" s="534">
        <v>2930</v>
      </c>
      <c r="H28" s="534">
        <v>2930</v>
      </c>
      <c r="I28" s="436" t="s">
        <v>3740</v>
      </c>
      <c r="J28" s="437" t="s">
        <v>3755</v>
      </c>
      <c r="K28" s="437">
        <f>F28-H28</f>
        <v>-140</v>
      </c>
      <c r="L28" s="514">
        <f>(F28*-0.8)/100</f>
        <v>-22.32</v>
      </c>
      <c r="M28" s="438">
        <f t="shared" ref="M28" si="20">(K28+L28)/F28</f>
        <v>-5.8179211469534045E-2</v>
      </c>
      <c r="N28" s="452" t="s">
        <v>664</v>
      </c>
      <c r="O28" s="439">
        <v>44060</v>
      </c>
      <c r="Q28" s="430"/>
      <c r="R28" s="431" t="s">
        <v>3716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384">
        <v>20</v>
      </c>
      <c r="B29" s="409">
        <v>44060</v>
      </c>
      <c r="C29" s="424"/>
      <c r="D29" s="475" t="s">
        <v>163</v>
      </c>
      <c r="E29" s="425" t="s">
        <v>601</v>
      </c>
      <c r="F29" s="425" t="s">
        <v>3750</v>
      </c>
      <c r="G29" s="434">
        <v>1280</v>
      </c>
      <c r="H29" s="425"/>
      <c r="I29" s="412" t="s">
        <v>3751</v>
      </c>
      <c r="J29" s="426" t="s">
        <v>602</v>
      </c>
      <c r="K29" s="426"/>
      <c r="L29" s="515"/>
      <c r="M29" s="426"/>
      <c r="N29" s="427"/>
      <c r="O29" s="428"/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384"/>
      <c r="B30" s="409"/>
      <c r="C30" s="424"/>
      <c r="D30" s="475"/>
      <c r="E30" s="425"/>
      <c r="F30" s="425"/>
      <c r="G30" s="434"/>
      <c r="H30" s="425"/>
      <c r="I30" s="412"/>
      <c r="J30" s="426"/>
      <c r="K30" s="426"/>
      <c r="L30" s="515"/>
      <c r="M30" s="426"/>
      <c r="N30" s="427"/>
      <c r="O30" s="428"/>
      <c r="Q30" s="430"/>
      <c r="R30" s="431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384"/>
      <c r="B31" s="409"/>
      <c r="C31" s="424"/>
      <c r="D31" s="475"/>
      <c r="E31" s="425"/>
      <c r="F31" s="425"/>
      <c r="G31" s="434"/>
      <c r="H31" s="425"/>
      <c r="I31" s="412"/>
      <c r="J31" s="426"/>
      <c r="K31" s="426"/>
      <c r="L31" s="515"/>
      <c r="M31" s="426"/>
      <c r="N31" s="427"/>
      <c r="O31" s="428"/>
      <c r="Q31" s="430"/>
      <c r="R31" s="431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384"/>
      <c r="B32" s="409"/>
      <c r="C32" s="424"/>
      <c r="D32" s="475"/>
      <c r="E32" s="425"/>
      <c r="F32" s="425"/>
      <c r="G32" s="434"/>
      <c r="H32" s="425"/>
      <c r="I32" s="412"/>
      <c r="J32" s="426"/>
      <c r="K32" s="426"/>
      <c r="L32" s="515"/>
      <c r="M32" s="426"/>
      <c r="N32" s="427"/>
      <c r="O32" s="428"/>
      <c r="Q32" s="430"/>
      <c r="R32" s="431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5" customFormat="1" ht="14.25">
      <c r="A33" s="384"/>
      <c r="B33" s="409"/>
      <c r="C33" s="410"/>
      <c r="D33" s="391"/>
      <c r="E33" s="411"/>
      <c r="F33" s="412"/>
      <c r="G33" s="413"/>
      <c r="H33" s="413"/>
      <c r="I33" s="412"/>
      <c r="J33" s="378"/>
      <c r="K33" s="378"/>
      <c r="L33" s="516"/>
      <c r="M33" s="376"/>
      <c r="N33" s="389"/>
      <c r="O33" s="383"/>
      <c r="P33" s="429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604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517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605</v>
      </c>
      <c r="B35" s="23"/>
      <c r="C35" s="23"/>
      <c r="D35" s="23"/>
      <c r="F35" s="30" t="s">
        <v>606</v>
      </c>
      <c r="G35" s="17"/>
      <c r="H35" s="31"/>
      <c r="I35" s="36"/>
      <c r="J35" s="67"/>
      <c r="K35" s="68"/>
      <c r="L35" s="518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607</v>
      </c>
      <c r="B36" s="23"/>
      <c r="C36" s="23"/>
      <c r="D36" s="23"/>
      <c r="E36" s="32"/>
      <c r="F36" s="30" t="s">
        <v>608</v>
      </c>
      <c r="G36" s="17"/>
      <c r="H36" s="31"/>
      <c r="I36" s="36"/>
      <c r="J36" s="67"/>
      <c r="K36" s="68"/>
      <c r="L36" s="518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518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609</v>
      </c>
      <c r="C38" s="33"/>
      <c r="D38" s="33"/>
      <c r="E38" s="33"/>
      <c r="F38" s="34"/>
      <c r="G38" s="32"/>
      <c r="H38" s="32"/>
      <c r="I38" s="73"/>
      <c r="J38" s="74"/>
      <c r="K38" s="75"/>
      <c r="L38" s="519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610</v>
      </c>
      <c r="H39" s="21" t="s">
        <v>592</v>
      </c>
      <c r="I39" s="21" t="s">
        <v>593</v>
      </c>
      <c r="J39" s="76" t="s">
        <v>594</v>
      </c>
      <c r="K39" s="62" t="s">
        <v>611</v>
      </c>
      <c r="L39" s="520" t="s">
        <v>3637</v>
      </c>
      <c r="M39" s="63" t="s">
        <v>3636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9" customFormat="1" ht="15" customHeight="1">
      <c r="A40" s="497">
        <v>1</v>
      </c>
      <c r="B40" s="461">
        <v>44042</v>
      </c>
      <c r="C40" s="504"/>
      <c r="D40" s="462" t="s">
        <v>86</v>
      </c>
      <c r="E40" s="463" t="s">
        <v>601</v>
      </c>
      <c r="F40" s="497">
        <v>446.5</v>
      </c>
      <c r="G40" s="497">
        <v>431</v>
      </c>
      <c r="H40" s="497">
        <v>463</v>
      </c>
      <c r="I40" s="505">
        <v>475</v>
      </c>
      <c r="J40" s="460" t="s">
        <v>3659</v>
      </c>
      <c r="K40" s="460">
        <f t="shared" ref="K40:K43" si="21">H40-F40</f>
        <v>16.5</v>
      </c>
      <c r="L40" s="512">
        <f t="shared" ref="L40:L43" si="22">(F40*-0.8)/100</f>
        <v>-3.5720000000000005</v>
      </c>
      <c r="M40" s="464">
        <f t="shared" ref="M40:M43" si="23">(K40+L40)/F40</f>
        <v>2.8954087346024632E-2</v>
      </c>
      <c r="N40" s="465" t="s">
        <v>600</v>
      </c>
      <c r="O40" s="522">
        <v>44047</v>
      </c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38" s="9" customFormat="1" ht="15" customHeight="1">
      <c r="A41" s="497">
        <v>2</v>
      </c>
      <c r="B41" s="461">
        <v>44043</v>
      </c>
      <c r="C41" s="504"/>
      <c r="D41" s="462" t="s">
        <v>313</v>
      </c>
      <c r="E41" s="463" t="s">
        <v>601</v>
      </c>
      <c r="F41" s="497">
        <v>641</v>
      </c>
      <c r="G41" s="497">
        <v>625</v>
      </c>
      <c r="H41" s="497">
        <v>657</v>
      </c>
      <c r="I41" s="505" t="s">
        <v>3647</v>
      </c>
      <c r="J41" s="460" t="s">
        <v>3660</v>
      </c>
      <c r="K41" s="460">
        <f t="shared" si="21"/>
        <v>16</v>
      </c>
      <c r="L41" s="512">
        <f t="shared" si="22"/>
        <v>-5.128000000000001</v>
      </c>
      <c r="M41" s="464">
        <f t="shared" si="23"/>
        <v>1.6960998439937598E-2</v>
      </c>
      <c r="N41" s="465" t="s">
        <v>600</v>
      </c>
      <c r="O41" s="522">
        <v>44047</v>
      </c>
      <c r="P41" s="64"/>
      <c r="Q41" s="64"/>
      <c r="R41" s="423" t="s">
        <v>3187</v>
      </c>
      <c r="S41" s="6"/>
      <c r="T41" s="6"/>
      <c r="U41" s="6"/>
      <c r="V41" s="6"/>
      <c r="W41" s="6"/>
      <c r="X41" s="6"/>
      <c r="Y41" s="6"/>
      <c r="Z41" s="6"/>
      <c r="AA41" s="6"/>
    </row>
    <row r="42" spans="1:38" ht="15" customHeight="1">
      <c r="A42" s="454">
        <v>3</v>
      </c>
      <c r="B42" s="451">
        <v>44043</v>
      </c>
      <c r="C42" s="455"/>
      <c r="D42" s="456" t="s">
        <v>71</v>
      </c>
      <c r="E42" s="457" t="s">
        <v>601</v>
      </c>
      <c r="F42" s="528">
        <v>410</v>
      </c>
      <c r="G42" s="528">
        <v>399</v>
      </c>
      <c r="H42" s="528">
        <v>399</v>
      </c>
      <c r="I42" s="528">
        <v>430</v>
      </c>
      <c r="J42" s="437" t="s">
        <v>3673</v>
      </c>
      <c r="K42" s="437">
        <f t="shared" si="21"/>
        <v>-11</v>
      </c>
      <c r="L42" s="514">
        <f t="shared" si="22"/>
        <v>-3.28</v>
      </c>
      <c r="M42" s="438">
        <f t="shared" si="23"/>
        <v>-3.4829268292682923E-2</v>
      </c>
      <c r="N42" s="452" t="s">
        <v>664</v>
      </c>
      <c r="O42" s="439">
        <v>44050</v>
      </c>
      <c r="P42" s="7"/>
      <c r="Q42" s="11"/>
      <c r="R42" s="12" t="s">
        <v>3187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97">
        <v>4</v>
      </c>
      <c r="B43" s="461">
        <v>44046</v>
      </c>
      <c r="C43" s="504"/>
      <c r="D43" s="462" t="s">
        <v>69</v>
      </c>
      <c r="E43" s="463" t="s">
        <v>601</v>
      </c>
      <c r="F43" s="497">
        <v>551</v>
      </c>
      <c r="G43" s="497">
        <v>534</v>
      </c>
      <c r="H43" s="497">
        <v>564</v>
      </c>
      <c r="I43" s="505" t="s">
        <v>3644</v>
      </c>
      <c r="J43" s="460" t="s">
        <v>3675</v>
      </c>
      <c r="K43" s="460">
        <f t="shared" si="21"/>
        <v>13</v>
      </c>
      <c r="L43" s="512">
        <f t="shared" si="22"/>
        <v>-4.4080000000000004</v>
      </c>
      <c r="M43" s="464">
        <f t="shared" si="23"/>
        <v>1.5593466424682394E-2</v>
      </c>
      <c r="N43" s="465" t="s">
        <v>600</v>
      </c>
      <c r="O43" s="522">
        <v>44053</v>
      </c>
      <c r="P43" s="7"/>
      <c r="Q43" s="11"/>
      <c r="R43" s="12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97">
        <v>5</v>
      </c>
      <c r="B44" s="461">
        <v>44046</v>
      </c>
      <c r="C44" s="504"/>
      <c r="D44" s="462" t="s">
        <v>83</v>
      </c>
      <c r="E44" s="463" t="s">
        <v>601</v>
      </c>
      <c r="F44" s="497">
        <v>705</v>
      </c>
      <c r="G44" s="497">
        <v>688</v>
      </c>
      <c r="H44" s="497">
        <v>717</v>
      </c>
      <c r="I44" s="505" t="s">
        <v>3652</v>
      </c>
      <c r="J44" s="460" t="s">
        <v>3653</v>
      </c>
      <c r="K44" s="460">
        <f t="shared" ref="K44:K45" si="24">H44-F44</f>
        <v>12</v>
      </c>
      <c r="L44" s="512">
        <f>(F44*-0.07)/100</f>
        <v>-0.49349999999999999</v>
      </c>
      <c r="M44" s="464">
        <f t="shared" ref="M44:M45" si="25">(K44+L44)/F44</f>
        <v>1.6321276595744682E-2</v>
      </c>
      <c r="N44" s="465" t="s">
        <v>600</v>
      </c>
      <c r="O44" s="478">
        <v>44046</v>
      </c>
      <c r="P44" s="7"/>
      <c r="Q44" s="11"/>
      <c r="R44" s="12" t="s">
        <v>603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97">
        <v>6</v>
      </c>
      <c r="B45" s="461">
        <v>44046</v>
      </c>
      <c r="C45" s="504"/>
      <c r="D45" s="462" t="s">
        <v>3654</v>
      </c>
      <c r="E45" s="463" t="s">
        <v>601</v>
      </c>
      <c r="F45" s="497">
        <v>2247.5</v>
      </c>
      <c r="G45" s="497">
        <v>2190</v>
      </c>
      <c r="H45" s="497">
        <v>2299.5</v>
      </c>
      <c r="I45" s="505">
        <v>2350</v>
      </c>
      <c r="J45" s="460" t="s">
        <v>3662</v>
      </c>
      <c r="K45" s="460">
        <f t="shared" si="24"/>
        <v>52</v>
      </c>
      <c r="L45" s="512">
        <f t="shared" ref="L45" si="26">(F45*-0.8)/100</f>
        <v>-17.98</v>
      </c>
      <c r="M45" s="464">
        <f t="shared" si="25"/>
        <v>1.5136818687430477E-2</v>
      </c>
      <c r="N45" s="465" t="s">
        <v>600</v>
      </c>
      <c r="O45" s="522">
        <v>44048</v>
      </c>
      <c r="P45" s="7"/>
      <c r="Q45" s="11"/>
      <c r="R45" s="12" t="s">
        <v>3187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97">
        <v>7</v>
      </c>
      <c r="B46" s="461">
        <v>44046</v>
      </c>
      <c r="C46" s="504"/>
      <c r="D46" s="462" t="s">
        <v>110</v>
      </c>
      <c r="E46" s="463" t="s">
        <v>601</v>
      </c>
      <c r="F46" s="497">
        <v>1001</v>
      </c>
      <c r="G46" s="497">
        <v>970</v>
      </c>
      <c r="H46" s="497">
        <v>1034</v>
      </c>
      <c r="I46" s="505" t="s">
        <v>3655</v>
      </c>
      <c r="J46" s="460" t="s">
        <v>3661</v>
      </c>
      <c r="K46" s="460">
        <f t="shared" ref="K46" si="27">H46-F46</f>
        <v>33</v>
      </c>
      <c r="L46" s="512">
        <f t="shared" ref="L46" si="28">(F46*-0.8)/100</f>
        <v>-8.0080000000000009</v>
      </c>
      <c r="M46" s="464">
        <f t="shared" ref="M46" si="29">(K46+L46)/F46</f>
        <v>2.4967032967032964E-2</v>
      </c>
      <c r="N46" s="465" t="s">
        <v>600</v>
      </c>
      <c r="O46" s="522">
        <v>44047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9" customFormat="1" ht="15" customHeight="1">
      <c r="A47" s="497">
        <v>8</v>
      </c>
      <c r="B47" s="461">
        <v>44047</v>
      </c>
      <c r="C47" s="504"/>
      <c r="D47" s="462" t="s">
        <v>494</v>
      </c>
      <c r="E47" s="463" t="s">
        <v>601</v>
      </c>
      <c r="F47" s="497">
        <v>4385</v>
      </c>
      <c r="G47" s="497">
        <v>4280</v>
      </c>
      <c r="H47" s="497">
        <v>4490</v>
      </c>
      <c r="I47" s="505" t="s">
        <v>3658</v>
      </c>
      <c r="J47" s="460" t="s">
        <v>3676</v>
      </c>
      <c r="K47" s="460">
        <f t="shared" ref="K47" si="30">H47-F47</f>
        <v>105</v>
      </c>
      <c r="L47" s="512">
        <f t="shared" ref="L47" si="31">(F47*-0.8)/100</f>
        <v>-35.08</v>
      </c>
      <c r="M47" s="464">
        <f t="shared" ref="M47" si="32">(K47+L47)/F47</f>
        <v>1.594526795895097E-2</v>
      </c>
      <c r="N47" s="465" t="s">
        <v>600</v>
      </c>
      <c r="O47" s="522">
        <v>44050</v>
      </c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435">
        <v>9</v>
      </c>
      <c r="B48" s="479">
        <v>44048</v>
      </c>
      <c r="C48" s="480"/>
      <c r="D48" s="481" t="s">
        <v>116</v>
      </c>
      <c r="E48" s="482" t="s">
        <v>601</v>
      </c>
      <c r="F48" s="482" t="s">
        <v>3664</v>
      </c>
      <c r="G48" s="483">
        <v>2150</v>
      </c>
      <c r="H48" s="483"/>
      <c r="I48" s="482">
        <v>2300</v>
      </c>
      <c r="J48" s="484" t="s">
        <v>602</v>
      </c>
      <c r="K48" s="484"/>
      <c r="L48" s="521"/>
      <c r="M48" s="485"/>
      <c r="N48" s="486"/>
      <c r="O48" s="487"/>
      <c r="P48" s="64"/>
      <c r="Q48" s="64"/>
      <c r="R48" s="423" t="s">
        <v>3187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497">
        <v>10</v>
      </c>
      <c r="B49" s="461">
        <v>44048</v>
      </c>
      <c r="C49" s="504"/>
      <c r="D49" s="462" t="s">
        <v>88</v>
      </c>
      <c r="E49" s="463" t="s">
        <v>601</v>
      </c>
      <c r="F49" s="497">
        <v>504</v>
      </c>
      <c r="G49" s="497">
        <v>489</v>
      </c>
      <c r="H49" s="497">
        <v>518</v>
      </c>
      <c r="I49" s="505" t="s">
        <v>3663</v>
      </c>
      <c r="J49" s="460" t="s">
        <v>3677</v>
      </c>
      <c r="K49" s="460">
        <f t="shared" ref="K49" si="33">H49-F49</f>
        <v>14</v>
      </c>
      <c r="L49" s="512">
        <f t="shared" ref="L49" si="34">(F49*-0.8)/100</f>
        <v>-4.032</v>
      </c>
      <c r="M49" s="464">
        <f t="shared" ref="M49" si="35">(K49+L49)/F49</f>
        <v>1.9777777777777776E-2</v>
      </c>
      <c r="N49" s="465" t="s">
        <v>600</v>
      </c>
      <c r="O49" s="522">
        <v>44053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97">
        <v>11</v>
      </c>
      <c r="B50" s="461">
        <v>44048</v>
      </c>
      <c r="C50" s="504"/>
      <c r="D50" s="462" t="s">
        <v>80</v>
      </c>
      <c r="E50" s="463" t="s">
        <v>601</v>
      </c>
      <c r="F50" s="497">
        <v>299</v>
      </c>
      <c r="G50" s="497">
        <v>290</v>
      </c>
      <c r="H50" s="497">
        <v>304</v>
      </c>
      <c r="I50" s="505">
        <v>320</v>
      </c>
      <c r="J50" s="460" t="s">
        <v>3669</v>
      </c>
      <c r="K50" s="460">
        <f t="shared" ref="K50" si="36">H50-F50</f>
        <v>5</v>
      </c>
      <c r="L50" s="512">
        <f>(F50*-0.07)/100</f>
        <v>-0.20930000000000004</v>
      </c>
      <c r="M50" s="464">
        <f t="shared" ref="M50:M52" si="37">(K50+L50)/F50</f>
        <v>1.6022408026755853E-2</v>
      </c>
      <c r="N50" s="465" t="s">
        <v>600</v>
      </c>
      <c r="O50" s="478">
        <v>44048</v>
      </c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528">
        <v>12</v>
      </c>
      <c r="B51" s="451">
        <v>44050</v>
      </c>
      <c r="C51" s="532"/>
      <c r="D51" s="533" t="s">
        <v>186</v>
      </c>
      <c r="E51" s="436" t="s">
        <v>3628</v>
      </c>
      <c r="F51" s="436">
        <v>403</v>
      </c>
      <c r="G51" s="534">
        <v>415</v>
      </c>
      <c r="H51" s="534">
        <v>417</v>
      </c>
      <c r="I51" s="436" t="s">
        <v>3671</v>
      </c>
      <c r="J51" s="437" t="s">
        <v>3690</v>
      </c>
      <c r="K51" s="437">
        <f>F51-H51</f>
        <v>-14</v>
      </c>
      <c r="L51" s="514">
        <f>(F51*-0.8)/100</f>
        <v>-3.2240000000000002</v>
      </c>
      <c r="M51" s="438">
        <f t="shared" si="37"/>
        <v>-4.2739454094292806E-2</v>
      </c>
      <c r="N51" s="452" t="s">
        <v>664</v>
      </c>
      <c r="O51" s="439">
        <v>44054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97">
        <v>13</v>
      </c>
      <c r="B52" s="461">
        <v>44050</v>
      </c>
      <c r="C52" s="504"/>
      <c r="D52" s="462" t="s">
        <v>367</v>
      </c>
      <c r="E52" s="463" t="s">
        <v>601</v>
      </c>
      <c r="F52" s="497">
        <v>273</v>
      </c>
      <c r="G52" s="497">
        <v>264</v>
      </c>
      <c r="H52" s="497">
        <v>281.5</v>
      </c>
      <c r="I52" s="505">
        <v>294</v>
      </c>
      <c r="J52" s="460" t="s">
        <v>3723</v>
      </c>
      <c r="K52" s="460">
        <f t="shared" ref="K52" si="38">H52-F52</f>
        <v>8.5</v>
      </c>
      <c r="L52" s="512">
        <f t="shared" ref="L52" si="39">(F52*-0.8)/100</f>
        <v>-2.1840000000000002</v>
      </c>
      <c r="M52" s="464">
        <f t="shared" si="37"/>
        <v>2.3135531135531136E-2</v>
      </c>
      <c r="N52" s="465" t="s">
        <v>600</v>
      </c>
      <c r="O52" s="522">
        <v>44057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97">
        <v>16</v>
      </c>
      <c r="B53" s="461">
        <v>44053</v>
      </c>
      <c r="C53" s="504"/>
      <c r="D53" s="462" t="s">
        <v>193</v>
      </c>
      <c r="E53" s="463" t="s">
        <v>601</v>
      </c>
      <c r="F53" s="497">
        <v>963</v>
      </c>
      <c r="G53" s="497">
        <v>938</v>
      </c>
      <c r="H53" s="497">
        <v>986.5</v>
      </c>
      <c r="I53" s="505" t="s">
        <v>3680</v>
      </c>
      <c r="J53" s="460" t="s">
        <v>3709</v>
      </c>
      <c r="K53" s="460">
        <f t="shared" ref="K53:K54" si="40">H53-F53</f>
        <v>23.5</v>
      </c>
      <c r="L53" s="512">
        <f t="shared" ref="L53:L54" si="41">(F53*-0.8)/100</f>
        <v>-7.7040000000000006</v>
      </c>
      <c r="M53" s="464">
        <f t="shared" ref="M53:M54" si="42">(K53+L53)/F53</f>
        <v>1.6402907580477674E-2</v>
      </c>
      <c r="N53" s="465" t="s">
        <v>600</v>
      </c>
      <c r="O53" s="522">
        <v>44056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28">
        <v>15</v>
      </c>
      <c r="B54" s="451">
        <v>44053</v>
      </c>
      <c r="C54" s="532"/>
      <c r="D54" s="533" t="s">
        <v>248</v>
      </c>
      <c r="E54" s="436" t="s">
        <v>601</v>
      </c>
      <c r="F54" s="436">
        <v>895</v>
      </c>
      <c r="G54" s="534">
        <v>868</v>
      </c>
      <c r="H54" s="534">
        <v>868</v>
      </c>
      <c r="I54" s="436">
        <v>940</v>
      </c>
      <c r="J54" s="437" t="s">
        <v>3724</v>
      </c>
      <c r="K54" s="437">
        <f t="shared" si="40"/>
        <v>-27</v>
      </c>
      <c r="L54" s="514">
        <f t="shared" si="41"/>
        <v>-7.16</v>
      </c>
      <c r="M54" s="438">
        <f t="shared" si="42"/>
        <v>-3.8167597765363125E-2</v>
      </c>
      <c r="N54" s="452" t="s">
        <v>664</v>
      </c>
      <c r="O54" s="439">
        <v>44050</v>
      </c>
      <c r="P54" s="64"/>
      <c r="Q54" s="64"/>
      <c r="R54" s="423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16</v>
      </c>
      <c r="B55" s="461">
        <v>44053</v>
      </c>
      <c r="C55" s="504"/>
      <c r="D55" s="462" t="s">
        <v>494</v>
      </c>
      <c r="E55" s="463" t="s">
        <v>601</v>
      </c>
      <c r="F55" s="497">
        <v>4510</v>
      </c>
      <c r="G55" s="497">
        <v>4350</v>
      </c>
      <c r="H55" s="497">
        <v>4640</v>
      </c>
      <c r="I55" s="505" t="s">
        <v>3686</v>
      </c>
      <c r="J55" s="460" t="s">
        <v>3689</v>
      </c>
      <c r="K55" s="460">
        <f t="shared" ref="K55" si="43">H55-F55</f>
        <v>130</v>
      </c>
      <c r="L55" s="512">
        <f t="shared" ref="L55" si="44">(F55*-0.8)/100</f>
        <v>-36.08</v>
      </c>
      <c r="M55" s="464">
        <f t="shared" ref="M55" si="45">(K55+L55)/F55</f>
        <v>2.0824833702882482E-2</v>
      </c>
      <c r="N55" s="465" t="s">
        <v>600</v>
      </c>
      <c r="O55" s="522">
        <v>44054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97">
        <v>17</v>
      </c>
      <c r="B56" s="461">
        <v>44053</v>
      </c>
      <c r="C56" s="504"/>
      <c r="D56" s="462" t="s">
        <v>122</v>
      </c>
      <c r="E56" s="463" t="s">
        <v>601</v>
      </c>
      <c r="F56" s="497">
        <v>389.5</v>
      </c>
      <c r="G56" s="497">
        <v>378</v>
      </c>
      <c r="H56" s="497">
        <v>403</v>
      </c>
      <c r="I56" s="505">
        <v>410</v>
      </c>
      <c r="J56" s="460" t="s">
        <v>3708</v>
      </c>
      <c r="K56" s="460">
        <f t="shared" ref="K56" si="46">H56-F56</f>
        <v>13.5</v>
      </c>
      <c r="L56" s="512">
        <f t="shared" ref="L56" si="47">(F56*-0.8)/100</f>
        <v>-3.1160000000000001</v>
      </c>
      <c r="M56" s="464">
        <f t="shared" ref="M56" si="48">(K56+L56)/F56</f>
        <v>2.665982028241335E-2</v>
      </c>
      <c r="N56" s="465" t="s">
        <v>600</v>
      </c>
      <c r="O56" s="522">
        <v>44056</v>
      </c>
      <c r="P56" s="64"/>
      <c r="Q56" s="64"/>
      <c r="R56" s="423" t="s">
        <v>603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97">
        <v>18</v>
      </c>
      <c r="B57" s="461">
        <v>44055</v>
      </c>
      <c r="C57" s="504"/>
      <c r="D57" s="462" t="s">
        <v>2932</v>
      </c>
      <c r="E57" s="463" t="s">
        <v>601</v>
      </c>
      <c r="F57" s="497">
        <v>1355</v>
      </c>
      <c r="G57" s="497">
        <v>1315</v>
      </c>
      <c r="H57" s="497">
        <v>1375</v>
      </c>
      <c r="I57" s="505" t="s">
        <v>3698</v>
      </c>
      <c r="J57" s="460" t="s">
        <v>3702</v>
      </c>
      <c r="K57" s="460">
        <f t="shared" ref="K57" si="49">H57-F57</f>
        <v>20</v>
      </c>
      <c r="L57" s="512">
        <f>(F57*-0.07)/100</f>
        <v>-0.94850000000000012</v>
      </c>
      <c r="M57" s="464">
        <f t="shared" ref="M57" si="50">(K57+L57)/F57</f>
        <v>1.4060147601476015E-2</v>
      </c>
      <c r="N57" s="465" t="s">
        <v>600</v>
      </c>
      <c r="O57" s="478">
        <v>44055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35">
        <v>19</v>
      </c>
      <c r="B58" s="479">
        <v>44055</v>
      </c>
      <c r="C58" s="480"/>
      <c r="D58" s="481" t="s">
        <v>237</v>
      </c>
      <c r="E58" s="482" t="s">
        <v>601</v>
      </c>
      <c r="F58" s="482" t="s">
        <v>3699</v>
      </c>
      <c r="G58" s="483">
        <v>245</v>
      </c>
      <c r="H58" s="483"/>
      <c r="I58" s="482" t="s">
        <v>3700</v>
      </c>
      <c r="J58" s="484" t="s">
        <v>602</v>
      </c>
      <c r="K58" s="484"/>
      <c r="L58" s="521"/>
      <c r="M58" s="485"/>
      <c r="N58" s="486"/>
      <c r="O58" s="487"/>
      <c r="P58" s="64"/>
      <c r="Q58" s="64"/>
      <c r="R58" s="423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35">
        <v>20</v>
      </c>
      <c r="B59" s="479">
        <v>44055</v>
      </c>
      <c r="C59" s="480"/>
      <c r="D59" s="481" t="s">
        <v>187</v>
      </c>
      <c r="E59" s="482" t="s">
        <v>601</v>
      </c>
      <c r="F59" s="482" t="s">
        <v>3701</v>
      </c>
      <c r="G59" s="483">
        <v>2190</v>
      </c>
      <c r="H59" s="483"/>
      <c r="I59" s="482">
        <v>2350</v>
      </c>
      <c r="J59" s="484" t="s">
        <v>602</v>
      </c>
      <c r="K59" s="484"/>
      <c r="L59" s="521"/>
      <c r="M59" s="485"/>
      <c r="N59" s="486"/>
      <c r="O59" s="487"/>
      <c r="P59" s="64"/>
      <c r="Q59" s="64"/>
      <c r="R59" s="423" t="s">
        <v>3187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21</v>
      </c>
      <c r="B60" s="461">
        <v>44056</v>
      </c>
      <c r="C60" s="504"/>
      <c r="D60" s="462" t="s">
        <v>69</v>
      </c>
      <c r="E60" s="463" t="s">
        <v>601</v>
      </c>
      <c r="F60" s="497">
        <v>533</v>
      </c>
      <c r="G60" s="497">
        <v>519</v>
      </c>
      <c r="H60" s="497">
        <v>544.5</v>
      </c>
      <c r="I60" s="505" t="s">
        <v>3705</v>
      </c>
      <c r="J60" s="460" t="s">
        <v>3717</v>
      </c>
      <c r="K60" s="460">
        <f t="shared" ref="K60" si="51">H60-F60</f>
        <v>11.5</v>
      </c>
      <c r="L60" s="512">
        <f>(F60*-0.07)/100</f>
        <v>-0.37310000000000004</v>
      </c>
      <c r="M60" s="464">
        <f t="shared" ref="M60" si="52">(K60+L60)/F60</f>
        <v>2.0875984990619136E-2</v>
      </c>
      <c r="N60" s="465" t="s">
        <v>600</v>
      </c>
      <c r="O60" s="478">
        <v>44056</v>
      </c>
      <c r="P60" s="64"/>
      <c r="Q60" s="64"/>
      <c r="R60" s="423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35">
        <v>22</v>
      </c>
      <c r="B61" s="479">
        <v>44056</v>
      </c>
      <c r="C61" s="480"/>
      <c r="D61" s="481" t="s">
        <v>122</v>
      </c>
      <c r="E61" s="482" t="s">
        <v>601</v>
      </c>
      <c r="F61" s="482" t="s">
        <v>3706</v>
      </c>
      <c r="G61" s="483">
        <v>385</v>
      </c>
      <c r="H61" s="483"/>
      <c r="I61" s="482" t="s">
        <v>3707</v>
      </c>
      <c r="J61" s="484" t="s">
        <v>602</v>
      </c>
      <c r="K61" s="484"/>
      <c r="L61" s="521"/>
      <c r="M61" s="485"/>
      <c r="N61" s="486"/>
      <c r="O61" s="487"/>
      <c r="P61" s="64"/>
      <c r="Q61" s="64"/>
      <c r="R61" s="423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23</v>
      </c>
      <c r="B62" s="461">
        <v>44057</v>
      </c>
      <c r="C62" s="504"/>
      <c r="D62" s="462" t="s">
        <v>76</v>
      </c>
      <c r="E62" s="463" t="s">
        <v>601</v>
      </c>
      <c r="F62" s="497">
        <v>390.5</v>
      </c>
      <c r="G62" s="497">
        <v>379.5</v>
      </c>
      <c r="H62" s="497">
        <v>397.5</v>
      </c>
      <c r="I62" s="505" t="s">
        <v>3725</v>
      </c>
      <c r="J62" s="460" t="s">
        <v>3726</v>
      </c>
      <c r="K62" s="460">
        <f t="shared" ref="K62" si="53">H62-F62</f>
        <v>7</v>
      </c>
      <c r="L62" s="512">
        <f>(F62*-0.07)/100</f>
        <v>-0.27334999999999998</v>
      </c>
      <c r="M62" s="464">
        <f t="shared" ref="M62" si="54">(K62+L62)/F62</f>
        <v>1.7225736235595392E-2</v>
      </c>
      <c r="N62" s="465" t="s">
        <v>600</v>
      </c>
      <c r="O62" s="478">
        <v>44057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97">
        <v>24</v>
      </c>
      <c r="B63" s="461">
        <v>44057</v>
      </c>
      <c r="C63" s="504"/>
      <c r="D63" s="462" t="s">
        <v>190</v>
      </c>
      <c r="E63" s="463" t="s">
        <v>601</v>
      </c>
      <c r="F63" s="497">
        <v>2825</v>
      </c>
      <c r="G63" s="497">
        <v>2760</v>
      </c>
      <c r="H63" s="497">
        <v>2875</v>
      </c>
      <c r="I63" s="505" t="s">
        <v>3727</v>
      </c>
      <c r="J63" s="460" t="s">
        <v>3728</v>
      </c>
      <c r="K63" s="460">
        <f t="shared" ref="K63" si="55">H63-F63</f>
        <v>50</v>
      </c>
      <c r="L63" s="512">
        <f>(F63*-0.07)/100</f>
        <v>-1.9775000000000003</v>
      </c>
      <c r="M63" s="464">
        <f t="shared" ref="M63:M64" si="56">(K63+L63)/F63</f>
        <v>1.6999115044247788E-2</v>
      </c>
      <c r="N63" s="465" t="s">
        <v>600</v>
      </c>
      <c r="O63" s="478">
        <v>44057</v>
      </c>
      <c r="P63" s="64"/>
      <c r="Q63" s="64"/>
      <c r="R63" s="423" t="s">
        <v>3187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97">
        <v>25</v>
      </c>
      <c r="B64" s="461">
        <v>44057</v>
      </c>
      <c r="C64" s="504"/>
      <c r="D64" s="462" t="s">
        <v>186</v>
      </c>
      <c r="E64" s="463" t="s">
        <v>3628</v>
      </c>
      <c r="F64" s="497">
        <v>430.5</v>
      </c>
      <c r="G64" s="497">
        <v>445</v>
      </c>
      <c r="H64" s="497">
        <v>422</v>
      </c>
      <c r="I64" s="505" t="s">
        <v>3729</v>
      </c>
      <c r="J64" s="460" t="s">
        <v>3723</v>
      </c>
      <c r="K64" s="460">
        <f>F64-H64</f>
        <v>8.5</v>
      </c>
      <c r="L64" s="512">
        <f>(F64*-0.07)/100</f>
        <v>-0.30135000000000001</v>
      </c>
      <c r="M64" s="464">
        <f t="shared" si="56"/>
        <v>1.9044483159117307E-2</v>
      </c>
      <c r="N64" s="465" t="s">
        <v>600</v>
      </c>
      <c r="O64" s="478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543">
        <v>26</v>
      </c>
      <c r="B65" s="544">
        <v>44060</v>
      </c>
      <c r="C65" s="545"/>
      <c r="D65" s="546" t="s">
        <v>135</v>
      </c>
      <c r="E65" s="547" t="s">
        <v>3628</v>
      </c>
      <c r="F65" s="543">
        <v>267.5</v>
      </c>
      <c r="G65" s="543">
        <v>274</v>
      </c>
      <c r="H65" s="543">
        <v>266.5</v>
      </c>
      <c r="I65" s="548" t="s">
        <v>3745</v>
      </c>
      <c r="J65" s="549" t="s">
        <v>3746</v>
      </c>
      <c r="K65" s="549">
        <f>F65-H65</f>
        <v>1</v>
      </c>
      <c r="L65" s="550">
        <f>(F65*-0.07)/100</f>
        <v>-0.18725000000000003</v>
      </c>
      <c r="M65" s="551">
        <f t="shared" ref="M65:M66" si="57">(K65+L65)/F65</f>
        <v>3.0383177570093458E-3</v>
      </c>
      <c r="N65" s="552" t="s">
        <v>709</v>
      </c>
      <c r="O65" s="553">
        <v>44060</v>
      </c>
      <c r="P65" s="64"/>
      <c r="Q65" s="64"/>
      <c r="R65" s="423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97">
        <v>27</v>
      </c>
      <c r="B66" s="461">
        <v>44060</v>
      </c>
      <c r="C66" s="504"/>
      <c r="D66" s="462" t="s">
        <v>3747</v>
      </c>
      <c r="E66" s="463" t="s">
        <v>601</v>
      </c>
      <c r="F66" s="497">
        <v>310</v>
      </c>
      <c r="G66" s="497">
        <v>300</v>
      </c>
      <c r="H66" s="497">
        <v>315</v>
      </c>
      <c r="I66" s="505" t="s">
        <v>3748</v>
      </c>
      <c r="J66" s="460" t="s">
        <v>3669</v>
      </c>
      <c r="K66" s="460">
        <f t="shared" ref="K66" si="58">H66-F66</f>
        <v>5</v>
      </c>
      <c r="L66" s="512">
        <f>(F66*-0.07)/100</f>
        <v>-0.21700000000000003</v>
      </c>
      <c r="M66" s="464">
        <f t="shared" si="57"/>
        <v>1.5429032258064516E-2</v>
      </c>
      <c r="N66" s="465" t="s">
        <v>600</v>
      </c>
      <c r="O66" s="478">
        <v>44060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35">
        <v>28</v>
      </c>
      <c r="B67" s="479">
        <v>44060</v>
      </c>
      <c r="C67" s="480"/>
      <c r="D67" s="481" t="s">
        <v>186</v>
      </c>
      <c r="E67" s="482" t="s">
        <v>3628</v>
      </c>
      <c r="F67" s="482" t="s">
        <v>3749</v>
      </c>
      <c r="G67" s="483">
        <v>435</v>
      </c>
      <c r="H67" s="483"/>
      <c r="I67" s="482" t="s">
        <v>3729</v>
      </c>
      <c r="J67" s="484" t="s">
        <v>602</v>
      </c>
      <c r="K67" s="484"/>
      <c r="L67" s="521"/>
      <c r="M67" s="485"/>
      <c r="N67" s="486"/>
      <c r="O67" s="487"/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35">
        <v>29</v>
      </c>
      <c r="B68" s="479"/>
      <c r="C68" s="480"/>
      <c r="D68" s="481"/>
      <c r="E68" s="482"/>
      <c r="F68" s="482"/>
      <c r="G68" s="483"/>
      <c r="H68" s="483"/>
      <c r="I68" s="482"/>
      <c r="J68" s="484"/>
      <c r="K68" s="484"/>
      <c r="L68" s="521"/>
      <c r="M68" s="485"/>
      <c r="N68" s="486"/>
      <c r="O68" s="487"/>
      <c r="P68" s="64"/>
      <c r="Q68" s="64"/>
      <c r="R68" s="423"/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35">
        <v>30</v>
      </c>
      <c r="B69" s="479"/>
      <c r="C69" s="480"/>
      <c r="D69" s="481"/>
      <c r="E69" s="482"/>
      <c r="F69" s="482"/>
      <c r="G69" s="483"/>
      <c r="H69" s="483"/>
      <c r="I69" s="482"/>
      <c r="J69" s="484"/>
      <c r="K69" s="484"/>
      <c r="L69" s="521"/>
      <c r="M69" s="485"/>
      <c r="N69" s="486"/>
      <c r="O69" s="487"/>
      <c r="P69" s="64"/>
      <c r="Q69" s="64"/>
      <c r="R69" s="423"/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435"/>
      <c r="B70" s="479"/>
      <c r="C70" s="480"/>
      <c r="D70" s="481"/>
      <c r="E70" s="482"/>
      <c r="F70" s="482"/>
      <c r="G70" s="483"/>
      <c r="H70" s="483"/>
      <c r="I70" s="482"/>
      <c r="J70" s="484"/>
      <c r="K70" s="484"/>
      <c r="L70" s="521"/>
      <c r="M70" s="485"/>
      <c r="N70" s="486"/>
      <c r="O70" s="487"/>
      <c r="P70" s="64"/>
      <c r="Q70" s="64"/>
      <c r="R70" s="423"/>
      <c r="S70" s="6"/>
      <c r="T70" s="6"/>
      <c r="U70" s="6"/>
      <c r="V70" s="6"/>
      <c r="W70" s="6"/>
      <c r="X70" s="6"/>
      <c r="Y70" s="6"/>
      <c r="Z70" s="6"/>
      <c r="AA70" s="6"/>
    </row>
    <row r="71" spans="1:34" ht="15" customHeight="1">
      <c r="A71" s="415"/>
      <c r="B71" s="415"/>
      <c r="C71" s="415"/>
      <c r="D71" s="415"/>
      <c r="E71" s="415"/>
      <c r="F71" s="435"/>
      <c r="G71" s="435"/>
      <c r="H71" s="435"/>
      <c r="I71" s="435"/>
      <c r="J71" s="466"/>
      <c r="K71" s="435"/>
      <c r="L71" s="435"/>
      <c r="M71" s="377"/>
      <c r="N71" s="378"/>
      <c r="O71" s="378"/>
      <c r="P71" s="7"/>
      <c r="Q71" s="11"/>
      <c r="R71" s="12"/>
      <c r="S71" s="16"/>
      <c r="T71" s="16"/>
      <c r="U71" s="16"/>
      <c r="V71" s="16"/>
      <c r="W71" s="16"/>
      <c r="X71" s="16"/>
      <c r="Y71" s="16"/>
      <c r="Z71" s="16"/>
      <c r="AA71" s="16"/>
    </row>
    <row r="72" spans="1:34" ht="44.25" customHeight="1">
      <c r="A72" s="23" t="s">
        <v>604</v>
      </c>
      <c r="B72" s="39"/>
      <c r="C72" s="39"/>
      <c r="D72" s="40"/>
      <c r="E72" s="36"/>
      <c r="F72" s="36"/>
      <c r="G72" s="35"/>
      <c r="H72" s="35" t="s">
        <v>3642</v>
      </c>
      <c r="I72" s="36"/>
      <c r="J72" s="17"/>
      <c r="K72" s="79"/>
      <c r="L72" s="80"/>
      <c r="M72" s="79"/>
      <c r="N72" s="81"/>
      <c r="O72" s="79"/>
      <c r="P72" s="7"/>
      <c r="Q72" s="16"/>
      <c r="R72" s="12"/>
      <c r="S72" s="16"/>
      <c r="T72" s="16"/>
      <c r="U72" s="16"/>
      <c r="V72" s="16"/>
      <c r="W72" s="16"/>
      <c r="X72" s="16"/>
      <c r="Y72" s="16"/>
      <c r="Z72" s="5"/>
      <c r="AA72" s="5"/>
      <c r="AB72" s="5"/>
    </row>
    <row r="73" spans="1:34" s="6" customFormat="1">
      <c r="A73" s="29" t="s">
        <v>605</v>
      </c>
      <c r="B73" s="23"/>
      <c r="C73" s="23"/>
      <c r="D73" s="23"/>
      <c r="E73" s="5"/>
      <c r="F73" s="30" t="s">
        <v>606</v>
      </c>
      <c r="G73" s="41"/>
      <c r="H73" s="42"/>
      <c r="I73" s="82"/>
      <c r="J73" s="17"/>
      <c r="K73" s="83"/>
      <c r="L73" s="84"/>
      <c r="M73" s="85"/>
      <c r="N73" s="86"/>
      <c r="O73" s="87"/>
      <c r="P73" s="5"/>
      <c r="Q73" s="4"/>
      <c r="R73" s="12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9" customFormat="1" ht="14.25" customHeight="1">
      <c r="A74" s="29"/>
      <c r="B74" s="23"/>
      <c r="C74" s="23"/>
      <c r="D74" s="23"/>
      <c r="E74" s="32"/>
      <c r="F74" s="30" t="s">
        <v>608</v>
      </c>
      <c r="G74" s="41"/>
      <c r="H74" s="42"/>
      <c r="I74" s="82"/>
      <c r="J74" s="17"/>
      <c r="K74" s="83"/>
      <c r="L74" s="84"/>
      <c r="M74" s="85"/>
      <c r="N74" s="86"/>
      <c r="O74" s="87"/>
      <c r="P74" s="5"/>
      <c r="Q74" s="4"/>
      <c r="R74" s="12"/>
      <c r="S74" s="6"/>
      <c r="Y74" s="6"/>
      <c r="Z74" s="6"/>
    </row>
    <row r="75" spans="1:34" s="9" customFormat="1" ht="14.25" customHeight="1">
      <c r="A75" s="23"/>
      <c r="B75" s="23"/>
      <c r="C75" s="23"/>
      <c r="D75" s="23"/>
      <c r="E75" s="32"/>
      <c r="F75" s="17"/>
      <c r="G75" s="17"/>
      <c r="H75" s="31"/>
      <c r="I75" s="36"/>
      <c r="J75" s="71"/>
      <c r="K75" s="68"/>
      <c r="L75" s="69"/>
      <c r="M75" s="17"/>
      <c r="N75" s="72"/>
      <c r="O75" s="57"/>
      <c r="P75" s="8"/>
      <c r="Q75" s="4"/>
      <c r="R75" s="12"/>
      <c r="S75" s="6"/>
      <c r="Y75" s="6"/>
      <c r="Z75" s="6"/>
    </row>
    <row r="76" spans="1:34" s="9" customFormat="1" ht="15">
      <c r="A76" s="43" t="s">
        <v>615</v>
      </c>
      <c r="B76" s="43"/>
      <c r="C76" s="43"/>
      <c r="D76" s="43"/>
      <c r="E76" s="32"/>
      <c r="F76" s="17"/>
      <c r="G76" s="12"/>
      <c r="H76" s="17"/>
      <c r="I76" s="12"/>
      <c r="J76" s="88"/>
      <c r="K76" s="12"/>
      <c r="L76" s="12"/>
      <c r="M76" s="12"/>
      <c r="N76" s="12"/>
      <c r="O76" s="89"/>
      <c r="P76"/>
      <c r="Q76" s="4"/>
      <c r="R76" s="12"/>
      <c r="S76" s="6"/>
      <c r="Y76" s="6"/>
      <c r="Z76" s="6"/>
    </row>
    <row r="77" spans="1:34" s="9" customFormat="1" ht="38.25">
      <c r="A77" s="21" t="s">
        <v>16</v>
      </c>
      <c r="B77" s="21" t="s">
        <v>575</v>
      </c>
      <c r="C77" s="21"/>
      <c r="D77" s="22" t="s">
        <v>588</v>
      </c>
      <c r="E77" s="21" t="s">
        <v>589</v>
      </c>
      <c r="F77" s="21" t="s">
        <v>590</v>
      </c>
      <c r="G77" s="21" t="s">
        <v>610</v>
      </c>
      <c r="H77" s="21" t="s">
        <v>592</v>
      </c>
      <c r="I77" s="21" t="s">
        <v>593</v>
      </c>
      <c r="J77" s="20" t="s">
        <v>594</v>
      </c>
      <c r="K77" s="77" t="s">
        <v>616</v>
      </c>
      <c r="L77" s="63" t="s">
        <v>3637</v>
      </c>
      <c r="M77" s="77" t="s">
        <v>612</v>
      </c>
      <c r="N77" s="21" t="s">
        <v>613</v>
      </c>
      <c r="O77" s="20" t="s">
        <v>597</v>
      </c>
      <c r="P77" s="90" t="s">
        <v>598</v>
      </c>
      <c r="Q77" s="4"/>
      <c r="R77" s="17"/>
      <c r="S77" s="6"/>
      <c r="Y77" s="6"/>
      <c r="Z77" s="6"/>
    </row>
    <row r="78" spans="1:34" s="9" customFormat="1" ht="14.25" customHeight="1">
      <c r="A78" s="502">
        <v>1</v>
      </c>
      <c r="B78" s="503">
        <v>44043</v>
      </c>
      <c r="C78" s="503"/>
      <c r="D78" s="459" t="s">
        <v>3648</v>
      </c>
      <c r="E78" s="502" t="s">
        <v>3628</v>
      </c>
      <c r="F78" s="498">
        <v>220.25</v>
      </c>
      <c r="G78" s="502">
        <v>225</v>
      </c>
      <c r="H78" s="502">
        <v>224.5</v>
      </c>
      <c r="I78" s="502">
        <v>210</v>
      </c>
      <c r="J78" s="437" t="s">
        <v>3643</v>
      </c>
      <c r="K78" s="499" t="s">
        <v>3651</v>
      </c>
      <c r="L78" s="535">
        <f>(220.25*3000)*-0.07%</f>
        <v>-462.52500000000009</v>
      </c>
      <c r="M78" s="535">
        <f>+N78*K78+L78</f>
        <v>-13212.525</v>
      </c>
      <c r="N78" s="502">
        <v>3000</v>
      </c>
      <c r="O78" s="437" t="s">
        <v>664</v>
      </c>
      <c r="P78" s="474">
        <v>44046</v>
      </c>
      <c r="Q78" s="4"/>
      <c r="R78" s="423" t="s">
        <v>603</v>
      </c>
      <c r="S78" s="6"/>
      <c r="Y78" s="6"/>
      <c r="Z78" s="6"/>
    </row>
    <row r="79" spans="1:34" s="405" customFormat="1" ht="14.25" customHeight="1">
      <c r="A79" s="536">
        <v>2</v>
      </c>
      <c r="B79" s="537">
        <v>44054</v>
      </c>
      <c r="C79" s="537"/>
      <c r="D79" s="538" t="s">
        <v>3694</v>
      </c>
      <c r="E79" s="536" t="s">
        <v>601</v>
      </c>
      <c r="F79" s="539">
        <v>2734.5</v>
      </c>
      <c r="G79" s="536">
        <v>2695</v>
      </c>
      <c r="H79" s="536">
        <v>2760</v>
      </c>
      <c r="I79" s="536" t="s">
        <v>3695</v>
      </c>
      <c r="J79" s="460" t="s">
        <v>3703</v>
      </c>
      <c r="K79" s="460">
        <f>H79-F79</f>
        <v>25.5</v>
      </c>
      <c r="L79" s="460">
        <f>(H79*N79)*0.07%</f>
        <v>579.60000000000014</v>
      </c>
      <c r="M79" s="460">
        <f>(K79*N79)-L79</f>
        <v>7070.4</v>
      </c>
      <c r="N79" s="460">
        <v>300</v>
      </c>
      <c r="O79" s="465" t="s">
        <v>600</v>
      </c>
      <c r="P79" s="522">
        <v>44055</v>
      </c>
      <c r="Q79" s="392"/>
      <c r="R79" s="344" t="s">
        <v>3187</v>
      </c>
      <c r="S79" s="40"/>
      <c r="Y79" s="40"/>
      <c r="Z79" s="40"/>
    </row>
    <row r="80" spans="1:34" s="405" customFormat="1" ht="14.25" customHeight="1">
      <c r="A80" s="536">
        <v>3</v>
      </c>
      <c r="B80" s="537">
        <v>44057</v>
      </c>
      <c r="C80" s="537"/>
      <c r="D80" s="538" t="s">
        <v>3732</v>
      </c>
      <c r="E80" s="536" t="s">
        <v>3628</v>
      </c>
      <c r="F80" s="539">
        <v>11335</v>
      </c>
      <c r="G80" s="536">
        <v>11410</v>
      </c>
      <c r="H80" s="536">
        <v>11245</v>
      </c>
      <c r="I80" s="536">
        <v>11200</v>
      </c>
      <c r="J80" s="460" t="s">
        <v>3733</v>
      </c>
      <c r="K80" s="460">
        <f>F80-H80</f>
        <v>90</v>
      </c>
      <c r="L80" s="512">
        <f>(H80*N80)*0.07%</f>
        <v>590.36250000000007</v>
      </c>
      <c r="M80" s="512">
        <f>(K80*N80)-L80</f>
        <v>6159.6374999999998</v>
      </c>
      <c r="N80" s="536">
        <v>75</v>
      </c>
      <c r="O80" s="465" t="s">
        <v>600</v>
      </c>
      <c r="P80" s="478">
        <v>44057</v>
      </c>
      <c r="Q80" s="392"/>
      <c r="R80" s="344" t="s">
        <v>3716</v>
      </c>
      <c r="S80" s="40"/>
      <c r="Y80" s="40"/>
      <c r="Z80" s="40"/>
    </row>
    <row r="81" spans="1:34" s="405" customFormat="1" ht="14.25" customHeight="1">
      <c r="A81" s="476">
        <v>4</v>
      </c>
      <c r="B81" s="472">
        <v>44060</v>
      </c>
      <c r="C81" s="472"/>
      <c r="D81" s="391" t="s">
        <v>3752</v>
      </c>
      <c r="E81" s="476" t="s">
        <v>3628</v>
      </c>
      <c r="F81" s="500" t="s">
        <v>3753</v>
      </c>
      <c r="G81" s="476">
        <v>6830</v>
      </c>
      <c r="H81" s="476"/>
      <c r="I81" s="476" t="s">
        <v>3754</v>
      </c>
      <c r="J81" s="540" t="s">
        <v>602</v>
      </c>
      <c r="K81" s="540"/>
      <c r="L81" s="541"/>
      <c r="M81" s="541"/>
      <c r="N81" s="476"/>
      <c r="O81" s="426"/>
      <c r="P81" s="542"/>
      <c r="Q81" s="392"/>
      <c r="R81" s="344" t="s">
        <v>603</v>
      </c>
      <c r="S81" s="40"/>
      <c r="Y81" s="40"/>
      <c r="Z81" s="40"/>
    </row>
    <row r="82" spans="1:34" s="9" customFormat="1" ht="13.9" customHeight="1">
      <c r="A82" s="476"/>
      <c r="B82" s="472"/>
      <c r="C82" s="472"/>
      <c r="D82" s="391"/>
      <c r="E82" s="476"/>
      <c r="F82" s="500"/>
      <c r="G82" s="476"/>
      <c r="H82" s="476"/>
      <c r="I82" s="476"/>
      <c r="J82" s="472"/>
      <c r="K82" s="470"/>
      <c r="L82" s="476"/>
      <c r="M82" s="476"/>
      <c r="N82" s="476"/>
      <c r="O82" s="476"/>
      <c r="P82" s="501"/>
      <c r="Q82" s="4"/>
      <c r="R82" s="423"/>
      <c r="S82" s="6"/>
      <c r="Y82" s="6"/>
      <c r="Z82" s="6"/>
    </row>
    <row r="83" spans="1:34" s="9" customFormat="1" ht="14.25">
      <c r="A83" s="416"/>
      <c r="B83" s="417"/>
      <c r="C83" s="417"/>
      <c r="D83" s="418"/>
      <c r="E83" s="416"/>
      <c r="F83" s="419"/>
      <c r="G83" s="416"/>
      <c r="H83" s="416"/>
      <c r="I83" s="416"/>
      <c r="J83" s="420"/>
      <c r="K83" s="420"/>
      <c r="L83" s="421"/>
      <c r="M83" s="420"/>
      <c r="N83" s="420"/>
      <c r="O83" s="422"/>
      <c r="P83" s="4"/>
      <c r="Q83" s="4"/>
      <c r="R83" s="93"/>
      <c r="S83" s="6"/>
      <c r="Y83" s="6"/>
      <c r="Z83" s="6"/>
    </row>
    <row r="84" spans="1:34" s="9" customFormat="1" ht="15">
      <c r="A84" s="379"/>
      <c r="B84" s="380"/>
      <c r="C84" s="380"/>
      <c r="D84" s="381"/>
      <c r="E84" s="379"/>
      <c r="F84" s="387"/>
      <c r="G84" s="379"/>
      <c r="H84" s="379"/>
      <c r="I84" s="379"/>
      <c r="J84" s="380"/>
      <c r="K84" s="79"/>
      <c r="L84" s="379"/>
      <c r="M84" s="379"/>
      <c r="N84" s="379"/>
      <c r="O84" s="388"/>
      <c r="P84" s="4"/>
      <c r="Q84" s="4"/>
      <c r="R84" s="93"/>
      <c r="S84" s="6"/>
      <c r="Y84" s="6"/>
      <c r="Z84" s="6"/>
    </row>
    <row r="85" spans="1:34" s="6" customFormat="1">
      <c r="A85" s="44"/>
      <c r="B85" s="45"/>
      <c r="C85" s="46"/>
      <c r="D85" s="47"/>
      <c r="E85" s="48"/>
      <c r="F85" s="49"/>
      <c r="G85" s="49"/>
      <c r="H85" s="49"/>
      <c r="I85" s="49"/>
      <c r="J85" s="17"/>
      <c r="K85" s="91"/>
      <c r="L85" s="91"/>
      <c r="M85" s="17"/>
      <c r="N85" s="16"/>
      <c r="O85" s="92"/>
      <c r="P85" s="5"/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5">
      <c r="A86" s="50" t="s">
        <v>617</v>
      </c>
      <c r="B86" s="50"/>
      <c r="C86" s="50"/>
      <c r="D86" s="50"/>
      <c r="E86" s="51"/>
      <c r="F86" s="49"/>
      <c r="G86" s="49"/>
      <c r="H86" s="49"/>
      <c r="I86" s="49"/>
      <c r="J86" s="53"/>
      <c r="K86" s="12"/>
      <c r="L86" s="12"/>
      <c r="M86" s="12"/>
      <c r="N86" s="11"/>
      <c r="O86" s="53"/>
      <c r="P86" s="5"/>
      <c r="Q86" s="4"/>
      <c r="R86" s="17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38.25">
      <c r="A87" s="21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52" t="s">
        <v>610</v>
      </c>
      <c r="H87" s="21" t="s">
        <v>592</v>
      </c>
      <c r="I87" s="21" t="s">
        <v>593</v>
      </c>
      <c r="J87" s="20" t="s">
        <v>594</v>
      </c>
      <c r="K87" s="20" t="s">
        <v>618</v>
      </c>
      <c r="L87" s="63" t="s">
        <v>3637</v>
      </c>
      <c r="M87" s="77" t="s">
        <v>612</v>
      </c>
      <c r="N87" s="21" t="s">
        <v>613</v>
      </c>
      <c r="O87" s="21" t="s">
        <v>597</v>
      </c>
      <c r="P87" s="22" t="s">
        <v>598</v>
      </c>
      <c r="Q87" s="4"/>
      <c r="R87" s="17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40" customFormat="1" ht="14.25">
      <c r="A88" s="497">
        <v>1</v>
      </c>
      <c r="B88" s="529">
        <v>44043</v>
      </c>
      <c r="C88" s="529"/>
      <c r="D88" s="462" t="s">
        <v>3649</v>
      </c>
      <c r="E88" s="463" t="s">
        <v>601</v>
      </c>
      <c r="F88" s="463">
        <v>2.2000000000000002</v>
      </c>
      <c r="G88" s="530">
        <v>0.5</v>
      </c>
      <c r="H88" s="530">
        <v>2.9</v>
      </c>
      <c r="I88" s="531" t="s">
        <v>3667</v>
      </c>
      <c r="J88" s="460" t="s">
        <v>3688</v>
      </c>
      <c r="K88" s="460">
        <f>H88-F88</f>
        <v>0.69999999999999973</v>
      </c>
      <c r="L88" s="460">
        <v>100</v>
      </c>
      <c r="M88" s="460">
        <f>(K88*N88)-100</f>
        <v>2139.9999999999991</v>
      </c>
      <c r="N88" s="460">
        <v>3200</v>
      </c>
      <c r="O88" s="465" t="s">
        <v>600</v>
      </c>
      <c r="P88" s="522">
        <v>44054</v>
      </c>
      <c r="Q88" s="392"/>
      <c r="R88" s="344" t="s">
        <v>603</v>
      </c>
      <c r="Z88" s="405"/>
      <c r="AA88" s="405"/>
      <c r="AB88" s="405"/>
      <c r="AC88" s="405"/>
      <c r="AD88" s="405"/>
      <c r="AE88" s="405"/>
      <c r="AF88" s="405"/>
      <c r="AG88" s="405"/>
      <c r="AH88" s="405"/>
    </row>
    <row r="89" spans="1:34" s="40" customFormat="1" ht="14.25">
      <c r="A89" s="489">
        <v>2</v>
      </c>
      <c r="B89" s="490">
        <v>44048</v>
      </c>
      <c r="C89" s="490"/>
      <c r="D89" s="491" t="s">
        <v>3665</v>
      </c>
      <c r="E89" s="492" t="s">
        <v>601</v>
      </c>
      <c r="F89" s="492" t="s">
        <v>3666</v>
      </c>
      <c r="G89" s="434"/>
      <c r="H89" s="434"/>
      <c r="I89" s="493" t="s">
        <v>3668</v>
      </c>
      <c r="J89" s="494" t="s">
        <v>602</v>
      </c>
      <c r="K89" s="494"/>
      <c r="L89" s="494"/>
      <c r="M89" s="494"/>
      <c r="N89" s="494"/>
      <c r="O89" s="494"/>
      <c r="P89" s="495"/>
      <c r="Q89" s="392"/>
      <c r="R89" s="344" t="s">
        <v>603</v>
      </c>
      <c r="Z89" s="405"/>
      <c r="AA89" s="405"/>
      <c r="AB89" s="405"/>
      <c r="AC89" s="405"/>
      <c r="AD89" s="405"/>
      <c r="AE89" s="405"/>
      <c r="AF89" s="405"/>
      <c r="AG89" s="405"/>
      <c r="AH89" s="405"/>
    </row>
    <row r="90" spans="1:34" s="40" customFormat="1" ht="14.25">
      <c r="A90" s="568">
        <v>3</v>
      </c>
      <c r="B90" s="570">
        <v>44054</v>
      </c>
      <c r="C90" s="490"/>
      <c r="D90" s="491" t="s">
        <v>3691</v>
      </c>
      <c r="E90" s="492" t="s">
        <v>601</v>
      </c>
      <c r="F90" s="492" t="s">
        <v>3692</v>
      </c>
      <c r="G90" s="434"/>
      <c r="H90" s="434"/>
      <c r="I90" s="493"/>
      <c r="J90" s="572" t="s">
        <v>602</v>
      </c>
      <c r="K90" s="494"/>
      <c r="L90" s="494"/>
      <c r="M90" s="494"/>
      <c r="N90" s="494"/>
      <c r="O90" s="494"/>
      <c r="P90" s="495"/>
      <c r="Q90" s="392"/>
      <c r="R90" s="344" t="s">
        <v>603</v>
      </c>
      <c r="Z90" s="405"/>
      <c r="AA90" s="405"/>
      <c r="AB90" s="405"/>
      <c r="AC90" s="405"/>
      <c r="AD90" s="405"/>
      <c r="AE90" s="405"/>
      <c r="AF90" s="405"/>
      <c r="AG90" s="405"/>
      <c r="AH90" s="405"/>
    </row>
    <row r="91" spans="1:34" s="40" customFormat="1" ht="14.25">
      <c r="A91" s="569"/>
      <c r="B91" s="571"/>
      <c r="C91" s="490"/>
      <c r="D91" s="491" t="s">
        <v>3710</v>
      </c>
      <c r="E91" s="492" t="s">
        <v>3628</v>
      </c>
      <c r="F91" s="492" t="s">
        <v>3693</v>
      </c>
      <c r="G91" s="434"/>
      <c r="H91" s="434"/>
      <c r="I91" s="493"/>
      <c r="J91" s="573"/>
      <c r="K91" s="494"/>
      <c r="L91" s="494"/>
      <c r="M91" s="494"/>
      <c r="N91" s="494"/>
      <c r="O91" s="494"/>
      <c r="P91" s="495"/>
      <c r="Q91" s="392"/>
      <c r="R91" s="344"/>
      <c r="Z91" s="405"/>
      <c r="AA91" s="405"/>
      <c r="AB91" s="405"/>
      <c r="AC91" s="405"/>
      <c r="AD91" s="405"/>
      <c r="AE91" s="405"/>
      <c r="AF91" s="405"/>
      <c r="AG91" s="405"/>
      <c r="AH91" s="405"/>
    </row>
    <row r="92" spans="1:34" s="40" customFormat="1" ht="14.25">
      <c r="A92" s="497">
        <v>4</v>
      </c>
      <c r="B92" s="529">
        <v>44056</v>
      </c>
      <c r="C92" s="529"/>
      <c r="D92" s="462" t="s">
        <v>3711</v>
      </c>
      <c r="E92" s="463" t="s">
        <v>601</v>
      </c>
      <c r="F92" s="463">
        <v>15.5</v>
      </c>
      <c r="G92" s="530"/>
      <c r="H92" s="530">
        <v>30</v>
      </c>
      <c r="I92" s="463">
        <v>50</v>
      </c>
      <c r="J92" s="460" t="s">
        <v>3712</v>
      </c>
      <c r="K92" s="460">
        <f>H92-F92</f>
        <v>14.5</v>
      </c>
      <c r="L92" s="460">
        <v>100</v>
      </c>
      <c r="M92" s="460">
        <f>(K92*N92)-100</f>
        <v>987.5</v>
      </c>
      <c r="N92" s="460">
        <v>75</v>
      </c>
      <c r="O92" s="465" t="s">
        <v>600</v>
      </c>
      <c r="P92" s="478">
        <v>44056</v>
      </c>
      <c r="Q92" s="392"/>
      <c r="R92" s="344" t="s">
        <v>3716</v>
      </c>
      <c r="Z92" s="405"/>
      <c r="AA92" s="405"/>
      <c r="AB92" s="405"/>
      <c r="AC92" s="405"/>
      <c r="AD92" s="405"/>
      <c r="AE92" s="405"/>
      <c r="AF92" s="405"/>
      <c r="AG92" s="405"/>
      <c r="AH92" s="405"/>
    </row>
    <row r="93" spans="1:34" s="40" customFormat="1" ht="14.25">
      <c r="A93" s="497">
        <v>5</v>
      </c>
      <c r="B93" s="529">
        <v>44057</v>
      </c>
      <c r="C93" s="529"/>
      <c r="D93" s="462" t="s">
        <v>3730</v>
      </c>
      <c r="E93" s="463" t="s">
        <v>601</v>
      </c>
      <c r="F93" s="463">
        <v>77.5</v>
      </c>
      <c r="G93" s="530">
        <v>40</v>
      </c>
      <c r="H93" s="530">
        <v>108.5</v>
      </c>
      <c r="I93" s="463">
        <v>150</v>
      </c>
      <c r="J93" s="460" t="s">
        <v>3731</v>
      </c>
      <c r="K93" s="460">
        <f>H93-F93</f>
        <v>31</v>
      </c>
      <c r="L93" s="460">
        <v>100</v>
      </c>
      <c r="M93" s="460">
        <f>(K93*N93)-100</f>
        <v>2225</v>
      </c>
      <c r="N93" s="460">
        <v>75</v>
      </c>
      <c r="O93" s="465" t="s">
        <v>600</v>
      </c>
      <c r="P93" s="478">
        <v>44057</v>
      </c>
      <c r="Q93" s="392"/>
      <c r="R93" s="344" t="s">
        <v>3716</v>
      </c>
      <c r="Z93" s="405"/>
      <c r="AA93" s="405"/>
      <c r="AB93" s="405"/>
      <c r="AC93" s="405"/>
      <c r="AD93" s="405"/>
      <c r="AE93" s="405"/>
      <c r="AF93" s="405"/>
      <c r="AG93" s="405"/>
      <c r="AH93" s="405"/>
    </row>
    <row r="94" spans="1:34" s="40" customFormat="1" ht="15">
      <c r="A94" s="471"/>
      <c r="B94" s="472"/>
      <c r="C94" s="472"/>
      <c r="D94" s="391"/>
      <c r="E94" s="471"/>
      <c r="F94" s="432"/>
      <c r="G94" s="471"/>
      <c r="H94" s="471"/>
      <c r="I94" s="471"/>
      <c r="J94" s="472"/>
      <c r="K94" s="470"/>
      <c r="L94" s="471"/>
      <c r="M94" s="476"/>
      <c r="N94" s="476"/>
      <c r="O94" s="476"/>
      <c r="P94" s="473"/>
      <c r="Q94" s="392"/>
      <c r="R94" s="344"/>
      <c r="Z94" s="405"/>
      <c r="AA94" s="405"/>
      <c r="AB94" s="405"/>
      <c r="AC94" s="405"/>
      <c r="AD94" s="405"/>
      <c r="AE94" s="405"/>
      <c r="AF94" s="405"/>
      <c r="AG94" s="405"/>
      <c r="AH94" s="405"/>
    </row>
    <row r="95" spans="1:34" s="40" customFormat="1" ht="14.25">
      <c r="A95" s="379"/>
      <c r="B95" s="380"/>
      <c r="C95" s="380"/>
      <c r="D95" s="381"/>
      <c r="E95" s="379"/>
      <c r="F95" s="406"/>
      <c r="G95" s="379"/>
      <c r="H95" s="379"/>
      <c r="I95" s="379"/>
      <c r="J95" s="380"/>
      <c r="K95" s="407"/>
      <c r="L95" s="379"/>
      <c r="M95" s="379"/>
      <c r="N95" s="379"/>
      <c r="O95" s="408"/>
      <c r="P95" s="392"/>
      <c r="Q95" s="392"/>
      <c r="R95" s="344"/>
      <c r="Z95" s="405"/>
      <c r="AA95" s="405"/>
      <c r="AB95" s="405"/>
      <c r="AC95" s="405"/>
      <c r="AD95" s="405"/>
      <c r="AE95" s="405"/>
      <c r="AF95" s="405"/>
      <c r="AG95" s="405"/>
      <c r="AH95" s="405"/>
    </row>
    <row r="96" spans="1:34" ht="15">
      <c r="A96" s="100" t="s">
        <v>619</v>
      </c>
      <c r="B96" s="101"/>
      <c r="C96" s="101"/>
      <c r="D96" s="102"/>
      <c r="E96" s="34"/>
      <c r="F96" s="32"/>
      <c r="G96" s="32"/>
      <c r="H96" s="73"/>
      <c r="I96" s="120"/>
      <c r="J96" s="121"/>
      <c r="K96" s="17"/>
      <c r="L96" s="17"/>
      <c r="M96" s="17"/>
      <c r="N96" s="11"/>
      <c r="O96" s="53"/>
      <c r="Q96" s="96"/>
      <c r="R96" s="17"/>
      <c r="S96" s="16"/>
      <c r="T96" s="16"/>
      <c r="U96" s="16"/>
      <c r="V96" s="16"/>
      <c r="W96" s="16"/>
      <c r="X96" s="16"/>
      <c r="Y96" s="16"/>
      <c r="Z96" s="16"/>
    </row>
    <row r="97" spans="1:26" ht="38.25">
      <c r="A97" s="20" t="s">
        <v>16</v>
      </c>
      <c r="B97" s="21" t="s">
        <v>575</v>
      </c>
      <c r="C97" s="21"/>
      <c r="D97" s="22" t="s">
        <v>588</v>
      </c>
      <c r="E97" s="21" t="s">
        <v>589</v>
      </c>
      <c r="F97" s="21" t="s">
        <v>590</v>
      </c>
      <c r="G97" s="21" t="s">
        <v>591</v>
      </c>
      <c r="H97" s="21" t="s">
        <v>592</v>
      </c>
      <c r="I97" s="21" t="s">
        <v>593</v>
      </c>
      <c r="J97" s="20" t="s">
        <v>594</v>
      </c>
      <c r="K97" s="21" t="s">
        <v>595</v>
      </c>
      <c r="L97" s="21" t="s">
        <v>596</v>
      </c>
      <c r="M97" s="21" t="s">
        <v>597</v>
      </c>
      <c r="N97" s="22" t="s">
        <v>598</v>
      </c>
      <c r="O97" s="21" t="s">
        <v>599</v>
      </c>
      <c r="P97" s="98"/>
      <c r="Q97" s="11"/>
      <c r="R97" s="17"/>
      <c r="S97" s="16"/>
      <c r="T97" s="16"/>
      <c r="U97" s="16"/>
      <c r="V97" s="16"/>
      <c r="W97" s="16"/>
      <c r="X97" s="16"/>
      <c r="Y97" s="16"/>
      <c r="Z97" s="16"/>
    </row>
    <row r="98" spans="1:26" s="8" customFormat="1">
      <c r="A98" s="393"/>
      <c r="B98" s="394"/>
      <c r="C98" s="395"/>
      <c r="D98" s="396"/>
      <c r="E98" s="397"/>
      <c r="F98" s="397"/>
      <c r="G98" s="398"/>
      <c r="H98" s="398"/>
      <c r="I98" s="397"/>
      <c r="J98" s="399"/>
      <c r="K98" s="400"/>
      <c r="L98" s="401"/>
      <c r="M98" s="402"/>
      <c r="N98" s="403"/>
      <c r="O98" s="404"/>
      <c r="P98" s="124"/>
      <c r="Q98"/>
      <c r="R98" s="95"/>
      <c r="T98" s="57"/>
      <c r="U98" s="57"/>
      <c r="V98" s="57"/>
      <c r="W98" s="57"/>
      <c r="X98" s="57"/>
      <c r="Y98" s="57"/>
      <c r="Z98" s="57"/>
    </row>
    <row r="99" spans="1:26">
      <c r="A99" s="23" t="s">
        <v>604</v>
      </c>
      <c r="B99" s="23"/>
      <c r="C99" s="23"/>
      <c r="D99" s="23"/>
      <c r="E99" s="5"/>
      <c r="F99" s="30" t="s">
        <v>606</v>
      </c>
      <c r="G99" s="82"/>
      <c r="H99" s="82"/>
      <c r="I99" s="38"/>
      <c r="J99" s="85"/>
      <c r="K99" s="83"/>
      <c r="L99" s="84"/>
      <c r="M99" s="85"/>
      <c r="N99" s="86"/>
      <c r="O99" s="125"/>
      <c r="P99" s="11"/>
      <c r="Q99" s="16"/>
      <c r="R99" s="97"/>
      <c r="S99" s="16"/>
      <c r="T99" s="16"/>
      <c r="U99" s="16"/>
      <c r="V99" s="16"/>
      <c r="W99" s="16"/>
      <c r="X99" s="16"/>
      <c r="Y99" s="16"/>
    </row>
    <row r="100" spans="1:26">
      <c r="A100" s="29" t="s">
        <v>605</v>
      </c>
      <c r="B100" s="23"/>
      <c r="C100" s="23"/>
      <c r="D100" s="23"/>
      <c r="E100" s="32"/>
      <c r="F100" s="30" t="s">
        <v>608</v>
      </c>
      <c r="G100" s="12"/>
      <c r="H100" s="12"/>
      <c r="I100" s="12"/>
      <c r="J100" s="53"/>
      <c r="K100" s="12"/>
      <c r="L100" s="12"/>
      <c r="M100" s="12"/>
      <c r="N100" s="11"/>
      <c r="O100" s="53"/>
      <c r="Q100" s="7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9"/>
      <c r="B101" s="23"/>
      <c r="C101" s="23"/>
      <c r="D101" s="23"/>
      <c r="E101" s="32"/>
      <c r="F101" s="30"/>
      <c r="G101" s="12"/>
      <c r="H101" s="12"/>
      <c r="I101" s="12"/>
      <c r="J101" s="53"/>
      <c r="K101" s="12"/>
      <c r="L101" s="12"/>
      <c r="M101" s="12"/>
      <c r="N101" s="11"/>
      <c r="O101" s="53"/>
      <c r="Q101" s="7"/>
      <c r="R101" s="82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9"/>
      <c r="B102" s="23"/>
      <c r="C102" s="23"/>
      <c r="D102" s="23"/>
      <c r="E102" s="32"/>
      <c r="F102" s="30"/>
      <c r="G102" s="12"/>
      <c r="H102" s="12"/>
      <c r="I102" s="12"/>
      <c r="J102" s="53"/>
      <c r="K102" s="12"/>
      <c r="L102" s="12"/>
      <c r="M102" s="12"/>
      <c r="N102" s="11"/>
      <c r="O102" s="53"/>
      <c r="Q102" s="7"/>
      <c r="R102" s="82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9"/>
      <c r="B103" s="23"/>
      <c r="C103" s="23"/>
      <c r="D103" s="23"/>
      <c r="E103" s="32"/>
      <c r="F103" s="30"/>
      <c r="G103" s="41"/>
      <c r="H103" s="42"/>
      <c r="I103" s="82"/>
      <c r="J103" s="17"/>
      <c r="K103" s="83"/>
      <c r="L103" s="84"/>
      <c r="M103" s="85"/>
      <c r="N103" s="86"/>
      <c r="O103" s="87"/>
      <c r="P103" s="5"/>
      <c r="Q103" s="11"/>
      <c r="R103" s="82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37"/>
      <c r="B104" s="45"/>
      <c r="C104" s="103"/>
      <c r="D104" s="6"/>
      <c r="E104" s="38"/>
      <c r="F104" s="82"/>
      <c r="G104" s="41"/>
      <c r="H104" s="42"/>
      <c r="I104" s="82"/>
      <c r="J104" s="17"/>
      <c r="K104" s="83"/>
      <c r="L104" s="84"/>
      <c r="M104" s="85"/>
      <c r="N104" s="86"/>
      <c r="O104" s="87"/>
      <c r="P104" s="5"/>
      <c r="Q104" s="11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 ht="15">
      <c r="A105" s="5"/>
      <c r="B105" s="104" t="s">
        <v>620</v>
      </c>
      <c r="C105" s="104"/>
      <c r="D105" s="104"/>
      <c r="E105" s="104"/>
      <c r="F105" s="17"/>
      <c r="G105" s="17"/>
      <c r="H105" s="105"/>
      <c r="I105" s="17"/>
      <c r="J105" s="74"/>
      <c r="K105" s="75"/>
      <c r="L105" s="17"/>
      <c r="M105" s="17"/>
      <c r="N105" s="16"/>
      <c r="O105" s="99"/>
      <c r="P105" s="7"/>
      <c r="Q105" s="11"/>
      <c r="R105" s="142"/>
      <c r="S105" s="16"/>
      <c r="T105" s="16"/>
      <c r="U105" s="16"/>
      <c r="V105" s="16"/>
      <c r="W105" s="16"/>
      <c r="X105" s="16"/>
      <c r="Y105" s="16"/>
      <c r="Z105" s="16"/>
    </row>
    <row r="106" spans="1:26" ht="38.25">
      <c r="A106" s="20" t="s">
        <v>16</v>
      </c>
      <c r="B106" s="21" t="s">
        <v>575</v>
      </c>
      <c r="C106" s="21"/>
      <c r="D106" s="22" t="s">
        <v>588</v>
      </c>
      <c r="E106" s="21" t="s">
        <v>589</v>
      </c>
      <c r="F106" s="21" t="s">
        <v>590</v>
      </c>
      <c r="G106" s="21" t="s">
        <v>621</v>
      </c>
      <c r="H106" s="21" t="s">
        <v>622</v>
      </c>
      <c r="I106" s="21" t="s">
        <v>593</v>
      </c>
      <c r="J106" s="61" t="s">
        <v>594</v>
      </c>
      <c r="K106" s="21" t="s">
        <v>595</v>
      </c>
      <c r="L106" s="21" t="s">
        <v>596</v>
      </c>
      <c r="M106" s="21" t="s">
        <v>597</v>
      </c>
      <c r="N106" s="22" t="s">
        <v>598</v>
      </c>
      <c r="O106" s="99"/>
      <c r="P106" s="7"/>
      <c r="Q106" s="11"/>
      <c r="R106" s="142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</v>
      </c>
      <c r="B107" s="106">
        <v>41579</v>
      </c>
      <c r="C107" s="106"/>
      <c r="D107" s="107" t="s">
        <v>623</v>
      </c>
      <c r="E107" s="108" t="s">
        <v>624</v>
      </c>
      <c r="F107" s="109">
        <v>82</v>
      </c>
      <c r="G107" s="108" t="s">
        <v>625</v>
      </c>
      <c r="H107" s="108">
        <v>100</v>
      </c>
      <c r="I107" s="126">
        <v>100</v>
      </c>
      <c r="J107" s="127" t="s">
        <v>626</v>
      </c>
      <c r="K107" s="128">
        <f t="shared" ref="K107:K138" si="59">H107-F107</f>
        <v>18</v>
      </c>
      <c r="L107" s="129">
        <f t="shared" ref="L107:L138" si="60">K107/F107</f>
        <v>0.21951219512195122</v>
      </c>
      <c r="M107" s="130" t="s">
        <v>600</v>
      </c>
      <c r="N107" s="131">
        <v>42657</v>
      </c>
      <c r="O107" s="53"/>
      <c r="P107" s="11"/>
      <c r="Q107" s="16"/>
      <c r="R107" s="142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</v>
      </c>
      <c r="B108" s="106">
        <v>41794</v>
      </c>
      <c r="C108" s="106"/>
      <c r="D108" s="107" t="s">
        <v>627</v>
      </c>
      <c r="E108" s="108" t="s">
        <v>601</v>
      </c>
      <c r="F108" s="109">
        <v>257</v>
      </c>
      <c r="G108" s="108" t="s">
        <v>625</v>
      </c>
      <c r="H108" s="108">
        <v>300</v>
      </c>
      <c r="I108" s="126">
        <v>300</v>
      </c>
      <c r="J108" s="127" t="s">
        <v>626</v>
      </c>
      <c r="K108" s="128">
        <f t="shared" si="59"/>
        <v>43</v>
      </c>
      <c r="L108" s="129">
        <f t="shared" si="60"/>
        <v>0.16731517509727625</v>
      </c>
      <c r="M108" s="130" t="s">
        <v>600</v>
      </c>
      <c r="N108" s="131">
        <v>41822</v>
      </c>
      <c r="O108" s="53"/>
      <c r="P108" s="11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</v>
      </c>
      <c r="B109" s="106">
        <v>41828</v>
      </c>
      <c r="C109" s="106"/>
      <c r="D109" s="107" t="s">
        <v>628</v>
      </c>
      <c r="E109" s="108" t="s">
        <v>601</v>
      </c>
      <c r="F109" s="109">
        <v>393</v>
      </c>
      <c r="G109" s="108" t="s">
        <v>625</v>
      </c>
      <c r="H109" s="108">
        <v>468</v>
      </c>
      <c r="I109" s="126">
        <v>468</v>
      </c>
      <c r="J109" s="127" t="s">
        <v>626</v>
      </c>
      <c r="K109" s="128">
        <f t="shared" si="59"/>
        <v>75</v>
      </c>
      <c r="L109" s="129">
        <f t="shared" si="60"/>
        <v>0.19083969465648856</v>
      </c>
      <c r="M109" s="130" t="s">
        <v>600</v>
      </c>
      <c r="N109" s="131">
        <v>41863</v>
      </c>
      <c r="O109" s="53"/>
      <c r="P109" s="11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</v>
      </c>
      <c r="B110" s="106">
        <v>41857</v>
      </c>
      <c r="C110" s="106"/>
      <c r="D110" s="107" t="s">
        <v>629</v>
      </c>
      <c r="E110" s="108" t="s">
        <v>601</v>
      </c>
      <c r="F110" s="109">
        <v>205</v>
      </c>
      <c r="G110" s="108" t="s">
        <v>625</v>
      </c>
      <c r="H110" s="108">
        <v>275</v>
      </c>
      <c r="I110" s="126">
        <v>250</v>
      </c>
      <c r="J110" s="127" t="s">
        <v>626</v>
      </c>
      <c r="K110" s="128">
        <f t="shared" si="59"/>
        <v>70</v>
      </c>
      <c r="L110" s="129">
        <f t="shared" si="60"/>
        <v>0.34146341463414637</v>
      </c>
      <c r="M110" s="130" t="s">
        <v>600</v>
      </c>
      <c r="N110" s="131">
        <v>41962</v>
      </c>
      <c r="O110" s="53"/>
      <c r="P110" s="11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5</v>
      </c>
      <c r="B111" s="106">
        <v>41886</v>
      </c>
      <c r="C111" s="106"/>
      <c r="D111" s="107" t="s">
        <v>630</v>
      </c>
      <c r="E111" s="108" t="s">
        <v>601</v>
      </c>
      <c r="F111" s="109">
        <v>162</v>
      </c>
      <c r="G111" s="108" t="s">
        <v>625</v>
      </c>
      <c r="H111" s="108">
        <v>190</v>
      </c>
      <c r="I111" s="126">
        <v>190</v>
      </c>
      <c r="J111" s="127" t="s">
        <v>626</v>
      </c>
      <c r="K111" s="128">
        <f t="shared" si="59"/>
        <v>28</v>
      </c>
      <c r="L111" s="129">
        <f t="shared" si="60"/>
        <v>0.1728395061728395</v>
      </c>
      <c r="M111" s="130" t="s">
        <v>600</v>
      </c>
      <c r="N111" s="131">
        <v>42006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6</v>
      </c>
      <c r="B112" s="106">
        <v>41886</v>
      </c>
      <c r="C112" s="106"/>
      <c r="D112" s="107" t="s">
        <v>631</v>
      </c>
      <c r="E112" s="108" t="s">
        <v>601</v>
      </c>
      <c r="F112" s="109">
        <v>75</v>
      </c>
      <c r="G112" s="108" t="s">
        <v>625</v>
      </c>
      <c r="H112" s="108">
        <v>91.5</v>
      </c>
      <c r="I112" s="126" t="s">
        <v>632</v>
      </c>
      <c r="J112" s="127" t="s">
        <v>633</v>
      </c>
      <c r="K112" s="128">
        <f t="shared" si="59"/>
        <v>16.5</v>
      </c>
      <c r="L112" s="129">
        <f t="shared" si="60"/>
        <v>0.22</v>
      </c>
      <c r="M112" s="130" t="s">
        <v>600</v>
      </c>
      <c r="N112" s="131">
        <v>41954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7</v>
      </c>
      <c r="B113" s="106">
        <v>41913</v>
      </c>
      <c r="C113" s="106"/>
      <c r="D113" s="107" t="s">
        <v>634</v>
      </c>
      <c r="E113" s="108" t="s">
        <v>601</v>
      </c>
      <c r="F113" s="109">
        <v>850</v>
      </c>
      <c r="G113" s="108" t="s">
        <v>625</v>
      </c>
      <c r="H113" s="108">
        <v>982.5</v>
      </c>
      <c r="I113" s="126">
        <v>1050</v>
      </c>
      <c r="J113" s="127" t="s">
        <v>635</v>
      </c>
      <c r="K113" s="128">
        <f t="shared" si="59"/>
        <v>132.5</v>
      </c>
      <c r="L113" s="129">
        <f t="shared" si="60"/>
        <v>0.15588235294117647</v>
      </c>
      <c r="M113" s="130" t="s">
        <v>600</v>
      </c>
      <c r="N113" s="131">
        <v>42039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8</v>
      </c>
      <c r="B114" s="106">
        <v>41913</v>
      </c>
      <c r="C114" s="106"/>
      <c r="D114" s="107" t="s">
        <v>636</v>
      </c>
      <c r="E114" s="108" t="s">
        <v>601</v>
      </c>
      <c r="F114" s="109">
        <v>475</v>
      </c>
      <c r="G114" s="108" t="s">
        <v>625</v>
      </c>
      <c r="H114" s="108">
        <v>515</v>
      </c>
      <c r="I114" s="126">
        <v>600</v>
      </c>
      <c r="J114" s="127" t="s">
        <v>637</v>
      </c>
      <c r="K114" s="128">
        <f t="shared" si="59"/>
        <v>40</v>
      </c>
      <c r="L114" s="129">
        <f t="shared" si="60"/>
        <v>8.4210526315789472E-2</v>
      </c>
      <c r="M114" s="130" t="s">
        <v>600</v>
      </c>
      <c r="N114" s="131">
        <v>41939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9</v>
      </c>
      <c r="B115" s="106">
        <v>41913</v>
      </c>
      <c r="C115" s="106"/>
      <c r="D115" s="107" t="s">
        <v>638</v>
      </c>
      <c r="E115" s="108" t="s">
        <v>601</v>
      </c>
      <c r="F115" s="109">
        <v>86</v>
      </c>
      <c r="G115" s="108" t="s">
        <v>625</v>
      </c>
      <c r="H115" s="108">
        <v>99</v>
      </c>
      <c r="I115" s="126">
        <v>140</v>
      </c>
      <c r="J115" s="127" t="s">
        <v>639</v>
      </c>
      <c r="K115" s="128">
        <f t="shared" si="59"/>
        <v>13</v>
      </c>
      <c r="L115" s="129">
        <f t="shared" si="60"/>
        <v>0.15116279069767441</v>
      </c>
      <c r="M115" s="130" t="s">
        <v>600</v>
      </c>
      <c r="N115" s="131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10</v>
      </c>
      <c r="B116" s="106">
        <v>41926</v>
      </c>
      <c r="C116" s="106"/>
      <c r="D116" s="107" t="s">
        <v>640</v>
      </c>
      <c r="E116" s="108" t="s">
        <v>601</v>
      </c>
      <c r="F116" s="109">
        <v>496.6</v>
      </c>
      <c r="G116" s="108" t="s">
        <v>625</v>
      </c>
      <c r="H116" s="108">
        <v>621</v>
      </c>
      <c r="I116" s="126">
        <v>580</v>
      </c>
      <c r="J116" s="127" t="s">
        <v>626</v>
      </c>
      <c r="K116" s="128">
        <f t="shared" si="59"/>
        <v>124.39999999999998</v>
      </c>
      <c r="L116" s="129">
        <f t="shared" si="60"/>
        <v>0.25050342327829234</v>
      </c>
      <c r="M116" s="130" t="s">
        <v>600</v>
      </c>
      <c r="N116" s="131">
        <v>42605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11</v>
      </c>
      <c r="B117" s="106">
        <v>41926</v>
      </c>
      <c r="C117" s="106"/>
      <c r="D117" s="107" t="s">
        <v>641</v>
      </c>
      <c r="E117" s="108" t="s">
        <v>601</v>
      </c>
      <c r="F117" s="109">
        <v>2481.9</v>
      </c>
      <c r="G117" s="108" t="s">
        <v>625</v>
      </c>
      <c r="H117" s="108">
        <v>2840</v>
      </c>
      <c r="I117" s="126">
        <v>2870</v>
      </c>
      <c r="J117" s="127" t="s">
        <v>642</v>
      </c>
      <c r="K117" s="128">
        <f t="shared" si="59"/>
        <v>358.09999999999991</v>
      </c>
      <c r="L117" s="129">
        <f t="shared" si="60"/>
        <v>0.14428462065353154</v>
      </c>
      <c r="M117" s="130" t="s">
        <v>600</v>
      </c>
      <c r="N117" s="131">
        <v>42017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12</v>
      </c>
      <c r="B118" s="106">
        <v>41928</v>
      </c>
      <c r="C118" s="106"/>
      <c r="D118" s="107" t="s">
        <v>643</v>
      </c>
      <c r="E118" s="108" t="s">
        <v>601</v>
      </c>
      <c r="F118" s="109">
        <v>84.5</v>
      </c>
      <c r="G118" s="108" t="s">
        <v>625</v>
      </c>
      <c r="H118" s="108">
        <v>93</v>
      </c>
      <c r="I118" s="126">
        <v>110</v>
      </c>
      <c r="J118" s="127" t="s">
        <v>644</v>
      </c>
      <c r="K118" s="128">
        <f t="shared" si="59"/>
        <v>8.5</v>
      </c>
      <c r="L118" s="129">
        <f t="shared" si="60"/>
        <v>0.10059171597633136</v>
      </c>
      <c r="M118" s="130" t="s">
        <v>600</v>
      </c>
      <c r="N118" s="131">
        <v>41939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13</v>
      </c>
      <c r="B119" s="106">
        <v>41928</v>
      </c>
      <c r="C119" s="106"/>
      <c r="D119" s="107" t="s">
        <v>645</v>
      </c>
      <c r="E119" s="108" t="s">
        <v>601</v>
      </c>
      <c r="F119" s="109">
        <v>401</v>
      </c>
      <c r="G119" s="108" t="s">
        <v>625</v>
      </c>
      <c r="H119" s="108">
        <v>428</v>
      </c>
      <c r="I119" s="126">
        <v>450</v>
      </c>
      <c r="J119" s="127" t="s">
        <v>646</v>
      </c>
      <c r="K119" s="128">
        <f t="shared" si="59"/>
        <v>27</v>
      </c>
      <c r="L119" s="129">
        <f t="shared" si="60"/>
        <v>6.7331670822942641E-2</v>
      </c>
      <c r="M119" s="130" t="s">
        <v>600</v>
      </c>
      <c r="N119" s="131">
        <v>42020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14</v>
      </c>
      <c r="B120" s="106">
        <v>41928</v>
      </c>
      <c r="C120" s="106"/>
      <c r="D120" s="107" t="s">
        <v>647</v>
      </c>
      <c r="E120" s="108" t="s">
        <v>601</v>
      </c>
      <c r="F120" s="109">
        <v>101</v>
      </c>
      <c r="G120" s="108" t="s">
        <v>625</v>
      </c>
      <c r="H120" s="108">
        <v>112</v>
      </c>
      <c r="I120" s="126">
        <v>120</v>
      </c>
      <c r="J120" s="127" t="s">
        <v>648</v>
      </c>
      <c r="K120" s="128">
        <f t="shared" si="59"/>
        <v>11</v>
      </c>
      <c r="L120" s="129">
        <f t="shared" si="60"/>
        <v>0.10891089108910891</v>
      </c>
      <c r="M120" s="130" t="s">
        <v>600</v>
      </c>
      <c r="N120" s="131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15</v>
      </c>
      <c r="B121" s="106">
        <v>41954</v>
      </c>
      <c r="C121" s="106"/>
      <c r="D121" s="107" t="s">
        <v>649</v>
      </c>
      <c r="E121" s="108" t="s">
        <v>601</v>
      </c>
      <c r="F121" s="109">
        <v>59</v>
      </c>
      <c r="G121" s="108" t="s">
        <v>625</v>
      </c>
      <c r="H121" s="108">
        <v>76</v>
      </c>
      <c r="I121" s="126">
        <v>76</v>
      </c>
      <c r="J121" s="127" t="s">
        <v>626</v>
      </c>
      <c r="K121" s="128">
        <f t="shared" si="59"/>
        <v>17</v>
      </c>
      <c r="L121" s="129">
        <f t="shared" si="60"/>
        <v>0.28813559322033899</v>
      </c>
      <c r="M121" s="130" t="s">
        <v>600</v>
      </c>
      <c r="N121" s="131">
        <v>43032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16</v>
      </c>
      <c r="B122" s="106">
        <v>41954</v>
      </c>
      <c r="C122" s="106"/>
      <c r="D122" s="107" t="s">
        <v>638</v>
      </c>
      <c r="E122" s="108" t="s">
        <v>601</v>
      </c>
      <c r="F122" s="109">
        <v>99</v>
      </c>
      <c r="G122" s="108" t="s">
        <v>625</v>
      </c>
      <c r="H122" s="108">
        <v>120</v>
      </c>
      <c r="I122" s="126">
        <v>120</v>
      </c>
      <c r="J122" s="127" t="s">
        <v>650</v>
      </c>
      <c r="K122" s="128">
        <f t="shared" si="59"/>
        <v>21</v>
      </c>
      <c r="L122" s="129">
        <f t="shared" si="60"/>
        <v>0.21212121212121213</v>
      </c>
      <c r="M122" s="130" t="s">
        <v>600</v>
      </c>
      <c r="N122" s="131">
        <v>41960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17</v>
      </c>
      <c r="B123" s="106">
        <v>41956</v>
      </c>
      <c r="C123" s="106"/>
      <c r="D123" s="107" t="s">
        <v>651</v>
      </c>
      <c r="E123" s="108" t="s">
        <v>601</v>
      </c>
      <c r="F123" s="109">
        <v>22</v>
      </c>
      <c r="G123" s="108" t="s">
        <v>625</v>
      </c>
      <c r="H123" s="108">
        <v>33.549999999999997</v>
      </c>
      <c r="I123" s="126">
        <v>32</v>
      </c>
      <c r="J123" s="127" t="s">
        <v>652</v>
      </c>
      <c r="K123" s="128">
        <f t="shared" si="59"/>
        <v>11.549999999999997</v>
      </c>
      <c r="L123" s="129">
        <f t="shared" si="60"/>
        <v>0.52499999999999991</v>
      </c>
      <c r="M123" s="130" t="s">
        <v>600</v>
      </c>
      <c r="N123" s="131">
        <v>42188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18</v>
      </c>
      <c r="B124" s="106">
        <v>41976</v>
      </c>
      <c r="C124" s="106"/>
      <c r="D124" s="107" t="s">
        <v>653</v>
      </c>
      <c r="E124" s="108" t="s">
        <v>601</v>
      </c>
      <c r="F124" s="109">
        <v>440</v>
      </c>
      <c r="G124" s="108" t="s">
        <v>625</v>
      </c>
      <c r="H124" s="108">
        <v>520</v>
      </c>
      <c r="I124" s="126">
        <v>520</v>
      </c>
      <c r="J124" s="127" t="s">
        <v>654</v>
      </c>
      <c r="K124" s="128">
        <f t="shared" si="59"/>
        <v>80</v>
      </c>
      <c r="L124" s="129">
        <f t="shared" si="60"/>
        <v>0.18181818181818182</v>
      </c>
      <c r="M124" s="130" t="s">
        <v>600</v>
      </c>
      <c r="N124" s="131">
        <v>42208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19</v>
      </c>
      <c r="B125" s="106">
        <v>41976</v>
      </c>
      <c r="C125" s="106"/>
      <c r="D125" s="107" t="s">
        <v>655</v>
      </c>
      <c r="E125" s="108" t="s">
        <v>601</v>
      </c>
      <c r="F125" s="109">
        <v>360</v>
      </c>
      <c r="G125" s="108" t="s">
        <v>625</v>
      </c>
      <c r="H125" s="108">
        <v>427</v>
      </c>
      <c r="I125" s="126">
        <v>425</v>
      </c>
      <c r="J125" s="127" t="s">
        <v>656</v>
      </c>
      <c r="K125" s="128">
        <f t="shared" si="59"/>
        <v>67</v>
      </c>
      <c r="L125" s="129">
        <f t="shared" si="60"/>
        <v>0.18611111111111112</v>
      </c>
      <c r="M125" s="130" t="s">
        <v>600</v>
      </c>
      <c r="N125" s="131">
        <v>42058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20</v>
      </c>
      <c r="B126" s="106">
        <v>42012</v>
      </c>
      <c r="C126" s="106"/>
      <c r="D126" s="107" t="s">
        <v>657</v>
      </c>
      <c r="E126" s="108" t="s">
        <v>601</v>
      </c>
      <c r="F126" s="109">
        <v>360</v>
      </c>
      <c r="G126" s="108" t="s">
        <v>625</v>
      </c>
      <c r="H126" s="108">
        <v>455</v>
      </c>
      <c r="I126" s="126">
        <v>420</v>
      </c>
      <c r="J126" s="127" t="s">
        <v>658</v>
      </c>
      <c r="K126" s="128">
        <f t="shared" si="59"/>
        <v>95</v>
      </c>
      <c r="L126" s="129">
        <f t="shared" si="60"/>
        <v>0.2638888888888889</v>
      </c>
      <c r="M126" s="130" t="s">
        <v>600</v>
      </c>
      <c r="N126" s="131">
        <v>42024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21</v>
      </c>
      <c r="B127" s="106">
        <v>42012</v>
      </c>
      <c r="C127" s="106"/>
      <c r="D127" s="107" t="s">
        <v>659</v>
      </c>
      <c r="E127" s="108" t="s">
        <v>601</v>
      </c>
      <c r="F127" s="109">
        <v>130</v>
      </c>
      <c r="G127" s="108"/>
      <c r="H127" s="108">
        <v>175.5</v>
      </c>
      <c r="I127" s="126">
        <v>165</v>
      </c>
      <c r="J127" s="127" t="s">
        <v>660</v>
      </c>
      <c r="K127" s="128">
        <f t="shared" si="59"/>
        <v>45.5</v>
      </c>
      <c r="L127" s="129">
        <f t="shared" si="60"/>
        <v>0.35</v>
      </c>
      <c r="M127" s="130" t="s">
        <v>600</v>
      </c>
      <c r="N127" s="131">
        <v>43088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22</v>
      </c>
      <c r="B128" s="106">
        <v>42040</v>
      </c>
      <c r="C128" s="106"/>
      <c r="D128" s="107" t="s">
        <v>390</v>
      </c>
      <c r="E128" s="108" t="s">
        <v>624</v>
      </c>
      <c r="F128" s="109">
        <v>98</v>
      </c>
      <c r="G128" s="108"/>
      <c r="H128" s="108">
        <v>120</v>
      </c>
      <c r="I128" s="126">
        <v>120</v>
      </c>
      <c r="J128" s="127" t="s">
        <v>626</v>
      </c>
      <c r="K128" s="128">
        <f t="shared" si="59"/>
        <v>22</v>
      </c>
      <c r="L128" s="129">
        <f t="shared" si="60"/>
        <v>0.22448979591836735</v>
      </c>
      <c r="M128" s="130" t="s">
        <v>600</v>
      </c>
      <c r="N128" s="131">
        <v>42753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23</v>
      </c>
      <c r="B129" s="106">
        <v>42040</v>
      </c>
      <c r="C129" s="106"/>
      <c r="D129" s="107" t="s">
        <v>661</v>
      </c>
      <c r="E129" s="108" t="s">
        <v>624</v>
      </c>
      <c r="F129" s="109">
        <v>196</v>
      </c>
      <c r="G129" s="108"/>
      <c r="H129" s="108">
        <v>262</v>
      </c>
      <c r="I129" s="126">
        <v>255</v>
      </c>
      <c r="J129" s="127" t="s">
        <v>626</v>
      </c>
      <c r="K129" s="128">
        <f t="shared" si="59"/>
        <v>66</v>
      </c>
      <c r="L129" s="129">
        <f t="shared" si="60"/>
        <v>0.33673469387755101</v>
      </c>
      <c r="M129" s="130" t="s">
        <v>600</v>
      </c>
      <c r="N129" s="131">
        <v>42599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24</v>
      </c>
      <c r="B130" s="110">
        <v>42067</v>
      </c>
      <c r="C130" s="110"/>
      <c r="D130" s="111" t="s">
        <v>389</v>
      </c>
      <c r="E130" s="112" t="s">
        <v>624</v>
      </c>
      <c r="F130" s="113">
        <v>235</v>
      </c>
      <c r="G130" s="113"/>
      <c r="H130" s="114">
        <v>77</v>
      </c>
      <c r="I130" s="132" t="s">
        <v>662</v>
      </c>
      <c r="J130" s="133" t="s">
        <v>663</v>
      </c>
      <c r="K130" s="134">
        <f t="shared" si="59"/>
        <v>-158</v>
      </c>
      <c r="L130" s="135">
        <f t="shared" si="60"/>
        <v>-0.67234042553191486</v>
      </c>
      <c r="M130" s="136" t="s">
        <v>664</v>
      </c>
      <c r="N130" s="137">
        <v>43522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25</v>
      </c>
      <c r="B131" s="106">
        <v>42067</v>
      </c>
      <c r="C131" s="106"/>
      <c r="D131" s="107" t="s">
        <v>481</v>
      </c>
      <c r="E131" s="108" t="s">
        <v>624</v>
      </c>
      <c r="F131" s="109">
        <v>185</v>
      </c>
      <c r="G131" s="108"/>
      <c r="H131" s="108">
        <v>224</v>
      </c>
      <c r="I131" s="126" t="s">
        <v>665</v>
      </c>
      <c r="J131" s="127" t="s">
        <v>626</v>
      </c>
      <c r="K131" s="128">
        <f t="shared" si="59"/>
        <v>39</v>
      </c>
      <c r="L131" s="129">
        <f t="shared" si="60"/>
        <v>0.21081081081081082</v>
      </c>
      <c r="M131" s="130" t="s">
        <v>600</v>
      </c>
      <c r="N131" s="131">
        <v>42647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364">
        <v>26</v>
      </c>
      <c r="B132" s="115">
        <v>42090</v>
      </c>
      <c r="C132" s="115"/>
      <c r="D132" s="116" t="s">
        <v>666</v>
      </c>
      <c r="E132" s="117" t="s">
        <v>624</v>
      </c>
      <c r="F132" s="118">
        <v>49.5</v>
      </c>
      <c r="G132" s="119"/>
      <c r="H132" s="119">
        <v>15.85</v>
      </c>
      <c r="I132" s="119">
        <v>67</v>
      </c>
      <c r="J132" s="138" t="s">
        <v>667</v>
      </c>
      <c r="K132" s="119">
        <f t="shared" si="59"/>
        <v>-33.65</v>
      </c>
      <c r="L132" s="139">
        <f t="shared" si="60"/>
        <v>-0.67979797979797973</v>
      </c>
      <c r="M132" s="136" t="s">
        <v>664</v>
      </c>
      <c r="N132" s="140">
        <v>43627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27</v>
      </c>
      <c r="B133" s="106">
        <v>42093</v>
      </c>
      <c r="C133" s="106"/>
      <c r="D133" s="107" t="s">
        <v>668</v>
      </c>
      <c r="E133" s="108" t="s">
        <v>624</v>
      </c>
      <c r="F133" s="109">
        <v>183.5</v>
      </c>
      <c r="G133" s="108"/>
      <c r="H133" s="108">
        <v>219</v>
      </c>
      <c r="I133" s="126">
        <v>218</v>
      </c>
      <c r="J133" s="127" t="s">
        <v>669</v>
      </c>
      <c r="K133" s="128">
        <f t="shared" si="59"/>
        <v>35.5</v>
      </c>
      <c r="L133" s="129">
        <f t="shared" si="60"/>
        <v>0.19346049046321526</v>
      </c>
      <c r="M133" s="130" t="s">
        <v>600</v>
      </c>
      <c r="N133" s="131">
        <v>42103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28</v>
      </c>
      <c r="B134" s="106">
        <v>42114</v>
      </c>
      <c r="C134" s="106"/>
      <c r="D134" s="107" t="s">
        <v>670</v>
      </c>
      <c r="E134" s="108" t="s">
        <v>624</v>
      </c>
      <c r="F134" s="109">
        <f>(227+237)/2</f>
        <v>232</v>
      </c>
      <c r="G134" s="108"/>
      <c r="H134" s="108">
        <v>298</v>
      </c>
      <c r="I134" s="126">
        <v>298</v>
      </c>
      <c r="J134" s="127" t="s">
        <v>626</v>
      </c>
      <c r="K134" s="128">
        <f t="shared" si="59"/>
        <v>66</v>
      </c>
      <c r="L134" s="129">
        <f t="shared" si="60"/>
        <v>0.28448275862068967</v>
      </c>
      <c r="M134" s="130" t="s">
        <v>600</v>
      </c>
      <c r="N134" s="131">
        <v>42823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29</v>
      </c>
      <c r="B135" s="106">
        <v>42128</v>
      </c>
      <c r="C135" s="106"/>
      <c r="D135" s="107" t="s">
        <v>671</v>
      </c>
      <c r="E135" s="108" t="s">
        <v>601</v>
      </c>
      <c r="F135" s="109">
        <v>385</v>
      </c>
      <c r="G135" s="108"/>
      <c r="H135" s="108">
        <f>212.5+331</f>
        <v>543.5</v>
      </c>
      <c r="I135" s="126">
        <v>510</v>
      </c>
      <c r="J135" s="127" t="s">
        <v>672</v>
      </c>
      <c r="K135" s="128">
        <f t="shared" si="59"/>
        <v>158.5</v>
      </c>
      <c r="L135" s="129">
        <f t="shared" si="60"/>
        <v>0.41168831168831171</v>
      </c>
      <c r="M135" s="130" t="s">
        <v>600</v>
      </c>
      <c r="N135" s="131">
        <v>42235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30</v>
      </c>
      <c r="B136" s="106">
        <v>42128</v>
      </c>
      <c r="C136" s="106"/>
      <c r="D136" s="107" t="s">
        <v>673</v>
      </c>
      <c r="E136" s="108" t="s">
        <v>601</v>
      </c>
      <c r="F136" s="109">
        <v>115.5</v>
      </c>
      <c r="G136" s="108"/>
      <c r="H136" s="108">
        <v>146</v>
      </c>
      <c r="I136" s="126">
        <v>142</v>
      </c>
      <c r="J136" s="127" t="s">
        <v>674</v>
      </c>
      <c r="K136" s="128">
        <f t="shared" si="59"/>
        <v>30.5</v>
      </c>
      <c r="L136" s="129">
        <f t="shared" si="60"/>
        <v>0.26406926406926406</v>
      </c>
      <c r="M136" s="130" t="s">
        <v>600</v>
      </c>
      <c r="N136" s="131">
        <v>42202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31</v>
      </c>
      <c r="B137" s="106">
        <v>42151</v>
      </c>
      <c r="C137" s="106"/>
      <c r="D137" s="107" t="s">
        <v>675</v>
      </c>
      <c r="E137" s="108" t="s">
        <v>601</v>
      </c>
      <c r="F137" s="109">
        <v>237.5</v>
      </c>
      <c r="G137" s="108"/>
      <c r="H137" s="108">
        <v>279.5</v>
      </c>
      <c r="I137" s="126">
        <v>278</v>
      </c>
      <c r="J137" s="127" t="s">
        <v>626</v>
      </c>
      <c r="K137" s="128">
        <f t="shared" si="59"/>
        <v>42</v>
      </c>
      <c r="L137" s="129">
        <f t="shared" si="60"/>
        <v>0.17684210526315788</v>
      </c>
      <c r="M137" s="130" t="s">
        <v>600</v>
      </c>
      <c r="N137" s="131">
        <v>42222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32</v>
      </c>
      <c r="B138" s="106">
        <v>42174</v>
      </c>
      <c r="C138" s="106"/>
      <c r="D138" s="107" t="s">
        <v>645</v>
      </c>
      <c r="E138" s="108" t="s">
        <v>624</v>
      </c>
      <c r="F138" s="109">
        <v>340</v>
      </c>
      <c r="G138" s="108"/>
      <c r="H138" s="108">
        <v>448</v>
      </c>
      <c r="I138" s="126">
        <v>448</v>
      </c>
      <c r="J138" s="127" t="s">
        <v>626</v>
      </c>
      <c r="K138" s="128">
        <f t="shared" si="59"/>
        <v>108</v>
      </c>
      <c r="L138" s="129">
        <f t="shared" si="60"/>
        <v>0.31764705882352939</v>
      </c>
      <c r="M138" s="130" t="s">
        <v>600</v>
      </c>
      <c r="N138" s="131">
        <v>43018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33</v>
      </c>
      <c r="B139" s="106">
        <v>42191</v>
      </c>
      <c r="C139" s="106"/>
      <c r="D139" s="107" t="s">
        <v>676</v>
      </c>
      <c r="E139" s="108" t="s">
        <v>624</v>
      </c>
      <c r="F139" s="109">
        <v>390</v>
      </c>
      <c r="G139" s="108"/>
      <c r="H139" s="108">
        <v>460</v>
      </c>
      <c r="I139" s="126">
        <v>460</v>
      </c>
      <c r="J139" s="127" t="s">
        <v>626</v>
      </c>
      <c r="K139" s="128">
        <f t="shared" ref="K139:K159" si="61">H139-F139</f>
        <v>70</v>
      </c>
      <c r="L139" s="129">
        <f t="shared" ref="L139:L159" si="62">K139/F139</f>
        <v>0.17948717948717949</v>
      </c>
      <c r="M139" s="130" t="s">
        <v>600</v>
      </c>
      <c r="N139" s="131">
        <v>42478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34</v>
      </c>
      <c r="B140" s="110">
        <v>42195</v>
      </c>
      <c r="C140" s="110"/>
      <c r="D140" s="111" t="s">
        <v>677</v>
      </c>
      <c r="E140" s="112" t="s">
        <v>624</v>
      </c>
      <c r="F140" s="113">
        <v>122.5</v>
      </c>
      <c r="G140" s="113"/>
      <c r="H140" s="114">
        <v>61</v>
      </c>
      <c r="I140" s="132">
        <v>172</v>
      </c>
      <c r="J140" s="133" t="s">
        <v>678</v>
      </c>
      <c r="K140" s="134">
        <f t="shared" si="61"/>
        <v>-61.5</v>
      </c>
      <c r="L140" s="135">
        <f t="shared" si="62"/>
        <v>-0.50204081632653064</v>
      </c>
      <c r="M140" s="136" t="s">
        <v>664</v>
      </c>
      <c r="N140" s="137">
        <v>43333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35</v>
      </c>
      <c r="B141" s="106">
        <v>42219</v>
      </c>
      <c r="C141" s="106"/>
      <c r="D141" s="107" t="s">
        <v>679</v>
      </c>
      <c r="E141" s="108" t="s">
        <v>624</v>
      </c>
      <c r="F141" s="109">
        <v>297.5</v>
      </c>
      <c r="G141" s="108"/>
      <c r="H141" s="108">
        <v>350</v>
      </c>
      <c r="I141" s="126">
        <v>360</v>
      </c>
      <c r="J141" s="127" t="s">
        <v>680</v>
      </c>
      <c r="K141" s="128">
        <f t="shared" si="61"/>
        <v>52.5</v>
      </c>
      <c r="L141" s="129">
        <f t="shared" si="62"/>
        <v>0.17647058823529413</v>
      </c>
      <c r="M141" s="130" t="s">
        <v>600</v>
      </c>
      <c r="N141" s="131">
        <v>42232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36</v>
      </c>
      <c r="B142" s="106">
        <v>42219</v>
      </c>
      <c r="C142" s="106"/>
      <c r="D142" s="107" t="s">
        <v>681</v>
      </c>
      <c r="E142" s="108" t="s">
        <v>624</v>
      </c>
      <c r="F142" s="109">
        <v>115.5</v>
      </c>
      <c r="G142" s="108"/>
      <c r="H142" s="108">
        <v>149</v>
      </c>
      <c r="I142" s="126">
        <v>140</v>
      </c>
      <c r="J142" s="141" t="s">
        <v>682</v>
      </c>
      <c r="K142" s="128">
        <f t="shared" si="61"/>
        <v>33.5</v>
      </c>
      <c r="L142" s="129">
        <f t="shared" si="62"/>
        <v>0.29004329004329005</v>
      </c>
      <c r="M142" s="130" t="s">
        <v>600</v>
      </c>
      <c r="N142" s="131">
        <v>42740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37</v>
      </c>
      <c r="B143" s="106">
        <v>42251</v>
      </c>
      <c r="C143" s="106"/>
      <c r="D143" s="107" t="s">
        <v>675</v>
      </c>
      <c r="E143" s="108" t="s">
        <v>624</v>
      </c>
      <c r="F143" s="109">
        <v>226</v>
      </c>
      <c r="G143" s="108"/>
      <c r="H143" s="108">
        <v>292</v>
      </c>
      <c r="I143" s="126">
        <v>292</v>
      </c>
      <c r="J143" s="127" t="s">
        <v>683</v>
      </c>
      <c r="K143" s="128">
        <f t="shared" si="61"/>
        <v>66</v>
      </c>
      <c r="L143" s="129">
        <f t="shared" si="62"/>
        <v>0.29203539823008851</v>
      </c>
      <c r="M143" s="130" t="s">
        <v>600</v>
      </c>
      <c r="N143" s="131">
        <v>42286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38</v>
      </c>
      <c r="B144" s="106">
        <v>42254</v>
      </c>
      <c r="C144" s="106"/>
      <c r="D144" s="107" t="s">
        <v>670</v>
      </c>
      <c r="E144" s="108" t="s">
        <v>624</v>
      </c>
      <c r="F144" s="109">
        <v>232.5</v>
      </c>
      <c r="G144" s="108"/>
      <c r="H144" s="108">
        <v>312.5</v>
      </c>
      <c r="I144" s="126">
        <v>310</v>
      </c>
      <c r="J144" s="127" t="s">
        <v>626</v>
      </c>
      <c r="K144" s="128">
        <f t="shared" si="61"/>
        <v>80</v>
      </c>
      <c r="L144" s="129">
        <f t="shared" si="62"/>
        <v>0.34408602150537637</v>
      </c>
      <c r="M144" s="130" t="s">
        <v>600</v>
      </c>
      <c r="N144" s="131">
        <v>42823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39</v>
      </c>
      <c r="B145" s="106">
        <v>42268</v>
      </c>
      <c r="C145" s="106"/>
      <c r="D145" s="107" t="s">
        <v>684</v>
      </c>
      <c r="E145" s="108" t="s">
        <v>624</v>
      </c>
      <c r="F145" s="109">
        <v>196.5</v>
      </c>
      <c r="G145" s="108"/>
      <c r="H145" s="108">
        <v>238</v>
      </c>
      <c r="I145" s="126">
        <v>238</v>
      </c>
      <c r="J145" s="127" t="s">
        <v>683</v>
      </c>
      <c r="K145" s="128">
        <f t="shared" si="61"/>
        <v>41.5</v>
      </c>
      <c r="L145" s="129">
        <f t="shared" si="62"/>
        <v>0.21119592875318066</v>
      </c>
      <c r="M145" s="130" t="s">
        <v>600</v>
      </c>
      <c r="N145" s="131">
        <v>42291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40</v>
      </c>
      <c r="B146" s="106">
        <v>42271</v>
      </c>
      <c r="C146" s="106"/>
      <c r="D146" s="107" t="s">
        <v>623</v>
      </c>
      <c r="E146" s="108" t="s">
        <v>624</v>
      </c>
      <c r="F146" s="109">
        <v>65</v>
      </c>
      <c r="G146" s="108"/>
      <c r="H146" s="108">
        <v>82</v>
      </c>
      <c r="I146" s="126">
        <v>82</v>
      </c>
      <c r="J146" s="127" t="s">
        <v>683</v>
      </c>
      <c r="K146" s="128">
        <f t="shared" si="61"/>
        <v>17</v>
      </c>
      <c r="L146" s="129">
        <f t="shared" si="62"/>
        <v>0.26153846153846155</v>
      </c>
      <c r="M146" s="130" t="s">
        <v>600</v>
      </c>
      <c r="N146" s="131">
        <v>42578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41</v>
      </c>
      <c r="B147" s="106">
        <v>42291</v>
      </c>
      <c r="C147" s="106"/>
      <c r="D147" s="107" t="s">
        <v>685</v>
      </c>
      <c r="E147" s="108" t="s">
        <v>624</v>
      </c>
      <c r="F147" s="109">
        <v>144</v>
      </c>
      <c r="G147" s="108"/>
      <c r="H147" s="108">
        <v>182.5</v>
      </c>
      <c r="I147" s="126">
        <v>181</v>
      </c>
      <c r="J147" s="127" t="s">
        <v>683</v>
      </c>
      <c r="K147" s="128">
        <f t="shared" si="61"/>
        <v>38.5</v>
      </c>
      <c r="L147" s="129">
        <f t="shared" si="62"/>
        <v>0.2673611111111111</v>
      </c>
      <c r="M147" s="130" t="s">
        <v>600</v>
      </c>
      <c r="N147" s="131">
        <v>42817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42</v>
      </c>
      <c r="B148" s="106">
        <v>42291</v>
      </c>
      <c r="C148" s="106"/>
      <c r="D148" s="107" t="s">
        <v>686</v>
      </c>
      <c r="E148" s="108" t="s">
        <v>624</v>
      </c>
      <c r="F148" s="109">
        <v>264</v>
      </c>
      <c r="G148" s="108"/>
      <c r="H148" s="108">
        <v>311</v>
      </c>
      <c r="I148" s="126">
        <v>311</v>
      </c>
      <c r="J148" s="127" t="s">
        <v>683</v>
      </c>
      <c r="K148" s="128">
        <f t="shared" si="61"/>
        <v>47</v>
      </c>
      <c r="L148" s="129">
        <f t="shared" si="62"/>
        <v>0.17803030303030304</v>
      </c>
      <c r="M148" s="130" t="s">
        <v>600</v>
      </c>
      <c r="N148" s="131">
        <v>42604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43</v>
      </c>
      <c r="B149" s="106">
        <v>42318</v>
      </c>
      <c r="C149" s="106"/>
      <c r="D149" s="107" t="s">
        <v>687</v>
      </c>
      <c r="E149" s="108" t="s">
        <v>601</v>
      </c>
      <c r="F149" s="109">
        <v>549.5</v>
      </c>
      <c r="G149" s="108"/>
      <c r="H149" s="108">
        <v>630</v>
      </c>
      <c r="I149" s="126">
        <v>630</v>
      </c>
      <c r="J149" s="127" t="s">
        <v>683</v>
      </c>
      <c r="K149" s="128">
        <f t="shared" si="61"/>
        <v>80.5</v>
      </c>
      <c r="L149" s="129">
        <f t="shared" si="62"/>
        <v>0.1464968152866242</v>
      </c>
      <c r="M149" s="130" t="s">
        <v>600</v>
      </c>
      <c r="N149" s="131">
        <v>42419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44</v>
      </c>
      <c r="B150" s="106">
        <v>42342</v>
      </c>
      <c r="C150" s="106"/>
      <c r="D150" s="107" t="s">
        <v>688</v>
      </c>
      <c r="E150" s="108" t="s">
        <v>624</v>
      </c>
      <c r="F150" s="109">
        <v>1027.5</v>
      </c>
      <c r="G150" s="108"/>
      <c r="H150" s="108">
        <v>1315</v>
      </c>
      <c r="I150" s="126">
        <v>1250</v>
      </c>
      <c r="J150" s="127" t="s">
        <v>683</v>
      </c>
      <c r="K150" s="128">
        <f t="shared" si="61"/>
        <v>287.5</v>
      </c>
      <c r="L150" s="129">
        <f t="shared" si="62"/>
        <v>0.27980535279805352</v>
      </c>
      <c r="M150" s="130" t="s">
        <v>600</v>
      </c>
      <c r="N150" s="131">
        <v>43244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45</v>
      </c>
      <c r="B151" s="106">
        <v>42367</v>
      </c>
      <c r="C151" s="106"/>
      <c r="D151" s="107" t="s">
        <v>689</v>
      </c>
      <c r="E151" s="108" t="s">
        <v>624</v>
      </c>
      <c r="F151" s="109">
        <v>465</v>
      </c>
      <c r="G151" s="108"/>
      <c r="H151" s="108">
        <v>540</v>
      </c>
      <c r="I151" s="126">
        <v>540</v>
      </c>
      <c r="J151" s="127" t="s">
        <v>683</v>
      </c>
      <c r="K151" s="128">
        <f t="shared" si="61"/>
        <v>75</v>
      </c>
      <c r="L151" s="129">
        <f t="shared" si="62"/>
        <v>0.16129032258064516</v>
      </c>
      <c r="M151" s="130" t="s">
        <v>600</v>
      </c>
      <c r="N151" s="131">
        <v>42530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46</v>
      </c>
      <c r="B152" s="106">
        <v>42380</v>
      </c>
      <c r="C152" s="106"/>
      <c r="D152" s="107" t="s">
        <v>390</v>
      </c>
      <c r="E152" s="108" t="s">
        <v>601</v>
      </c>
      <c r="F152" s="109">
        <v>81</v>
      </c>
      <c r="G152" s="108"/>
      <c r="H152" s="108">
        <v>110</v>
      </c>
      <c r="I152" s="126">
        <v>110</v>
      </c>
      <c r="J152" s="127" t="s">
        <v>683</v>
      </c>
      <c r="K152" s="128">
        <f t="shared" si="61"/>
        <v>29</v>
      </c>
      <c r="L152" s="129">
        <f t="shared" si="62"/>
        <v>0.35802469135802467</v>
      </c>
      <c r="M152" s="130" t="s">
        <v>600</v>
      </c>
      <c r="N152" s="131">
        <v>42745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47</v>
      </c>
      <c r="B153" s="106">
        <v>42382</v>
      </c>
      <c r="C153" s="106"/>
      <c r="D153" s="107" t="s">
        <v>690</v>
      </c>
      <c r="E153" s="108" t="s">
        <v>601</v>
      </c>
      <c r="F153" s="109">
        <v>417.5</v>
      </c>
      <c r="G153" s="108"/>
      <c r="H153" s="108">
        <v>547</v>
      </c>
      <c r="I153" s="126">
        <v>535</v>
      </c>
      <c r="J153" s="127" t="s">
        <v>683</v>
      </c>
      <c r="K153" s="128">
        <f t="shared" si="61"/>
        <v>129.5</v>
      </c>
      <c r="L153" s="129">
        <f t="shared" si="62"/>
        <v>0.31017964071856285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48</v>
      </c>
      <c r="B154" s="106">
        <v>42408</v>
      </c>
      <c r="C154" s="106"/>
      <c r="D154" s="107" t="s">
        <v>691</v>
      </c>
      <c r="E154" s="108" t="s">
        <v>624</v>
      </c>
      <c r="F154" s="109">
        <v>650</v>
      </c>
      <c r="G154" s="108"/>
      <c r="H154" s="108">
        <v>800</v>
      </c>
      <c r="I154" s="126">
        <v>800</v>
      </c>
      <c r="J154" s="127" t="s">
        <v>683</v>
      </c>
      <c r="K154" s="128">
        <f t="shared" si="61"/>
        <v>150</v>
      </c>
      <c r="L154" s="129">
        <f t="shared" si="62"/>
        <v>0.23076923076923078</v>
      </c>
      <c r="M154" s="130" t="s">
        <v>600</v>
      </c>
      <c r="N154" s="131">
        <v>43154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49</v>
      </c>
      <c r="B155" s="106">
        <v>42433</v>
      </c>
      <c r="C155" s="106"/>
      <c r="D155" s="107" t="s">
        <v>197</v>
      </c>
      <c r="E155" s="108" t="s">
        <v>624</v>
      </c>
      <c r="F155" s="109">
        <v>437.5</v>
      </c>
      <c r="G155" s="108"/>
      <c r="H155" s="108">
        <v>504.5</v>
      </c>
      <c r="I155" s="126">
        <v>522</v>
      </c>
      <c r="J155" s="127" t="s">
        <v>692</v>
      </c>
      <c r="K155" s="128">
        <f t="shared" si="61"/>
        <v>67</v>
      </c>
      <c r="L155" s="129">
        <f t="shared" si="62"/>
        <v>0.15314285714285714</v>
      </c>
      <c r="M155" s="130" t="s">
        <v>600</v>
      </c>
      <c r="N155" s="131">
        <v>42480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50</v>
      </c>
      <c r="B156" s="106">
        <v>42438</v>
      </c>
      <c r="C156" s="106"/>
      <c r="D156" s="107" t="s">
        <v>693</v>
      </c>
      <c r="E156" s="108" t="s">
        <v>624</v>
      </c>
      <c r="F156" s="109">
        <v>189.5</v>
      </c>
      <c r="G156" s="108"/>
      <c r="H156" s="108">
        <v>218</v>
      </c>
      <c r="I156" s="126">
        <v>218</v>
      </c>
      <c r="J156" s="127" t="s">
        <v>683</v>
      </c>
      <c r="K156" s="128">
        <f t="shared" si="61"/>
        <v>28.5</v>
      </c>
      <c r="L156" s="129">
        <f t="shared" si="62"/>
        <v>0.15039577836411611</v>
      </c>
      <c r="M156" s="130" t="s">
        <v>600</v>
      </c>
      <c r="N156" s="131">
        <v>43034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364">
        <v>51</v>
      </c>
      <c r="B157" s="115">
        <v>42471</v>
      </c>
      <c r="C157" s="115"/>
      <c r="D157" s="116" t="s">
        <v>694</v>
      </c>
      <c r="E157" s="117" t="s">
        <v>624</v>
      </c>
      <c r="F157" s="118">
        <v>36.5</v>
      </c>
      <c r="G157" s="119"/>
      <c r="H157" s="119">
        <v>15.85</v>
      </c>
      <c r="I157" s="119">
        <v>60</v>
      </c>
      <c r="J157" s="138" t="s">
        <v>695</v>
      </c>
      <c r="K157" s="134">
        <f t="shared" si="61"/>
        <v>-20.65</v>
      </c>
      <c r="L157" s="168">
        <f t="shared" si="62"/>
        <v>-0.5657534246575342</v>
      </c>
      <c r="M157" s="136" t="s">
        <v>664</v>
      </c>
      <c r="N157" s="169">
        <v>43627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52</v>
      </c>
      <c r="B158" s="106">
        <v>42472</v>
      </c>
      <c r="C158" s="106"/>
      <c r="D158" s="107" t="s">
        <v>696</v>
      </c>
      <c r="E158" s="108" t="s">
        <v>624</v>
      </c>
      <c r="F158" s="109">
        <v>93</v>
      </c>
      <c r="G158" s="108"/>
      <c r="H158" s="108">
        <v>149</v>
      </c>
      <c r="I158" s="126">
        <v>140</v>
      </c>
      <c r="J158" s="141" t="s">
        <v>697</v>
      </c>
      <c r="K158" s="128">
        <f t="shared" si="61"/>
        <v>56</v>
      </c>
      <c r="L158" s="129">
        <f t="shared" si="62"/>
        <v>0.60215053763440862</v>
      </c>
      <c r="M158" s="130" t="s">
        <v>600</v>
      </c>
      <c r="N158" s="131">
        <v>42740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53</v>
      </c>
      <c r="B159" s="106">
        <v>42472</v>
      </c>
      <c r="C159" s="106"/>
      <c r="D159" s="107" t="s">
        <v>698</v>
      </c>
      <c r="E159" s="108" t="s">
        <v>624</v>
      </c>
      <c r="F159" s="109">
        <v>130</v>
      </c>
      <c r="G159" s="108"/>
      <c r="H159" s="108">
        <v>150</v>
      </c>
      <c r="I159" s="126" t="s">
        <v>699</v>
      </c>
      <c r="J159" s="127" t="s">
        <v>683</v>
      </c>
      <c r="K159" s="128">
        <f t="shared" si="61"/>
        <v>20</v>
      </c>
      <c r="L159" s="129">
        <f t="shared" si="62"/>
        <v>0.15384615384615385</v>
      </c>
      <c r="M159" s="130" t="s">
        <v>600</v>
      </c>
      <c r="N159" s="131">
        <v>42564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54</v>
      </c>
      <c r="B160" s="106">
        <v>42473</v>
      </c>
      <c r="C160" s="106"/>
      <c r="D160" s="107" t="s">
        <v>354</v>
      </c>
      <c r="E160" s="108" t="s">
        <v>624</v>
      </c>
      <c r="F160" s="109">
        <v>196</v>
      </c>
      <c r="G160" s="108"/>
      <c r="H160" s="108">
        <v>299</v>
      </c>
      <c r="I160" s="126">
        <v>299</v>
      </c>
      <c r="J160" s="127" t="s">
        <v>683</v>
      </c>
      <c r="K160" s="128">
        <v>103</v>
      </c>
      <c r="L160" s="129">
        <v>0.52551020408163296</v>
      </c>
      <c r="M160" s="130" t="s">
        <v>600</v>
      </c>
      <c r="N160" s="131">
        <v>42620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55</v>
      </c>
      <c r="B161" s="106">
        <v>42473</v>
      </c>
      <c r="C161" s="106"/>
      <c r="D161" s="107" t="s">
        <v>757</v>
      </c>
      <c r="E161" s="108" t="s">
        <v>624</v>
      </c>
      <c r="F161" s="109">
        <v>88</v>
      </c>
      <c r="G161" s="108"/>
      <c r="H161" s="108">
        <v>103</v>
      </c>
      <c r="I161" s="126">
        <v>103</v>
      </c>
      <c r="J161" s="127" t="s">
        <v>683</v>
      </c>
      <c r="K161" s="128">
        <v>15</v>
      </c>
      <c r="L161" s="129">
        <v>0.170454545454545</v>
      </c>
      <c r="M161" s="130" t="s">
        <v>600</v>
      </c>
      <c r="N161" s="131">
        <v>42530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56</v>
      </c>
      <c r="B162" s="106">
        <v>42492</v>
      </c>
      <c r="C162" s="106"/>
      <c r="D162" s="107" t="s">
        <v>700</v>
      </c>
      <c r="E162" s="108" t="s">
        <v>624</v>
      </c>
      <c r="F162" s="109">
        <v>127.5</v>
      </c>
      <c r="G162" s="108"/>
      <c r="H162" s="108">
        <v>148</v>
      </c>
      <c r="I162" s="126" t="s">
        <v>701</v>
      </c>
      <c r="J162" s="127" t="s">
        <v>683</v>
      </c>
      <c r="K162" s="128">
        <f>H162-F162</f>
        <v>20.5</v>
      </c>
      <c r="L162" s="129">
        <f>K162/F162</f>
        <v>0.16078431372549021</v>
      </c>
      <c r="M162" s="130" t="s">
        <v>600</v>
      </c>
      <c r="N162" s="131">
        <v>42564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57</v>
      </c>
      <c r="B163" s="106">
        <v>42493</v>
      </c>
      <c r="C163" s="106"/>
      <c r="D163" s="107" t="s">
        <v>702</v>
      </c>
      <c r="E163" s="108" t="s">
        <v>624</v>
      </c>
      <c r="F163" s="109">
        <v>675</v>
      </c>
      <c r="G163" s="108"/>
      <c r="H163" s="108">
        <v>815</v>
      </c>
      <c r="I163" s="126" t="s">
        <v>703</v>
      </c>
      <c r="J163" s="127" t="s">
        <v>683</v>
      </c>
      <c r="K163" s="128">
        <f>H163-F163</f>
        <v>140</v>
      </c>
      <c r="L163" s="129">
        <f>K163/F163</f>
        <v>0.2074074074074074</v>
      </c>
      <c r="M163" s="130" t="s">
        <v>600</v>
      </c>
      <c r="N163" s="131">
        <v>43154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58</v>
      </c>
      <c r="B164" s="110">
        <v>42522</v>
      </c>
      <c r="C164" s="110"/>
      <c r="D164" s="111" t="s">
        <v>758</v>
      </c>
      <c r="E164" s="112" t="s">
        <v>624</v>
      </c>
      <c r="F164" s="113">
        <v>500</v>
      </c>
      <c r="G164" s="113"/>
      <c r="H164" s="114">
        <v>232.5</v>
      </c>
      <c r="I164" s="132" t="s">
        <v>759</v>
      </c>
      <c r="J164" s="133" t="s">
        <v>760</v>
      </c>
      <c r="K164" s="134">
        <f>H164-F164</f>
        <v>-267.5</v>
      </c>
      <c r="L164" s="135">
        <f>K164/F164</f>
        <v>-0.53500000000000003</v>
      </c>
      <c r="M164" s="136" t="s">
        <v>664</v>
      </c>
      <c r="N164" s="137">
        <v>43735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59</v>
      </c>
      <c r="B165" s="106">
        <v>42527</v>
      </c>
      <c r="C165" s="106"/>
      <c r="D165" s="107" t="s">
        <v>704</v>
      </c>
      <c r="E165" s="108" t="s">
        <v>624</v>
      </c>
      <c r="F165" s="109">
        <v>110</v>
      </c>
      <c r="G165" s="108"/>
      <c r="H165" s="108">
        <v>126.5</v>
      </c>
      <c r="I165" s="126">
        <v>125</v>
      </c>
      <c r="J165" s="127" t="s">
        <v>633</v>
      </c>
      <c r="K165" s="128">
        <f>H165-F165</f>
        <v>16.5</v>
      </c>
      <c r="L165" s="129">
        <f>K165/F165</f>
        <v>0.15</v>
      </c>
      <c r="M165" s="130" t="s">
        <v>600</v>
      </c>
      <c r="N165" s="131">
        <v>42552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60</v>
      </c>
      <c r="B166" s="106">
        <v>42538</v>
      </c>
      <c r="C166" s="106"/>
      <c r="D166" s="107" t="s">
        <v>705</v>
      </c>
      <c r="E166" s="108" t="s">
        <v>624</v>
      </c>
      <c r="F166" s="109">
        <v>44</v>
      </c>
      <c r="G166" s="108"/>
      <c r="H166" s="108">
        <v>69.5</v>
      </c>
      <c r="I166" s="126">
        <v>69.5</v>
      </c>
      <c r="J166" s="127" t="s">
        <v>706</v>
      </c>
      <c r="K166" s="128">
        <f>H166-F166</f>
        <v>25.5</v>
      </c>
      <c r="L166" s="129">
        <f>K166/F166</f>
        <v>0.57954545454545459</v>
      </c>
      <c r="M166" s="130" t="s">
        <v>600</v>
      </c>
      <c r="N166" s="131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61</v>
      </c>
      <c r="B167" s="106">
        <v>42549</v>
      </c>
      <c r="C167" s="106"/>
      <c r="D167" s="148" t="s">
        <v>761</v>
      </c>
      <c r="E167" s="108" t="s">
        <v>624</v>
      </c>
      <c r="F167" s="109">
        <v>262.5</v>
      </c>
      <c r="G167" s="108"/>
      <c r="H167" s="108">
        <v>340</v>
      </c>
      <c r="I167" s="126">
        <v>333</v>
      </c>
      <c r="J167" s="127" t="s">
        <v>762</v>
      </c>
      <c r="K167" s="128">
        <v>77.5</v>
      </c>
      <c r="L167" s="129">
        <v>0.29523809523809502</v>
      </c>
      <c r="M167" s="130" t="s">
        <v>600</v>
      </c>
      <c r="N167" s="131">
        <v>43017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62</v>
      </c>
      <c r="B168" s="106">
        <v>42549</v>
      </c>
      <c r="C168" s="106"/>
      <c r="D168" s="148" t="s">
        <v>763</v>
      </c>
      <c r="E168" s="108" t="s">
        <v>624</v>
      </c>
      <c r="F168" s="109">
        <v>840</v>
      </c>
      <c r="G168" s="108"/>
      <c r="H168" s="108">
        <v>1230</v>
      </c>
      <c r="I168" s="126">
        <v>1230</v>
      </c>
      <c r="J168" s="127" t="s">
        <v>683</v>
      </c>
      <c r="K168" s="128">
        <v>390</v>
      </c>
      <c r="L168" s="129">
        <v>0.46428571428571402</v>
      </c>
      <c r="M168" s="130" t="s">
        <v>600</v>
      </c>
      <c r="N168" s="131">
        <v>42649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5">
        <v>63</v>
      </c>
      <c r="B169" s="143">
        <v>42556</v>
      </c>
      <c r="C169" s="143"/>
      <c r="D169" s="144" t="s">
        <v>707</v>
      </c>
      <c r="E169" s="145" t="s">
        <v>624</v>
      </c>
      <c r="F169" s="146">
        <v>395</v>
      </c>
      <c r="G169" s="147"/>
      <c r="H169" s="147">
        <f>(468.5+342.5)/2</f>
        <v>405.5</v>
      </c>
      <c r="I169" s="147">
        <v>510</v>
      </c>
      <c r="J169" s="170" t="s">
        <v>708</v>
      </c>
      <c r="K169" s="171">
        <f t="shared" ref="K169:K175" si="63">H169-F169</f>
        <v>10.5</v>
      </c>
      <c r="L169" s="172">
        <f t="shared" ref="L169:L175" si="64">K169/F169</f>
        <v>2.6582278481012658E-2</v>
      </c>
      <c r="M169" s="173" t="s">
        <v>709</v>
      </c>
      <c r="N169" s="174">
        <v>43606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64</v>
      </c>
      <c r="B170" s="110">
        <v>42584</v>
      </c>
      <c r="C170" s="110"/>
      <c r="D170" s="111" t="s">
        <v>710</v>
      </c>
      <c r="E170" s="112" t="s">
        <v>601</v>
      </c>
      <c r="F170" s="113">
        <f>169.5-12.8</f>
        <v>156.69999999999999</v>
      </c>
      <c r="G170" s="113"/>
      <c r="H170" s="114">
        <v>77</v>
      </c>
      <c r="I170" s="132" t="s">
        <v>711</v>
      </c>
      <c r="J170" s="385" t="s">
        <v>3402</v>
      </c>
      <c r="K170" s="134">
        <f t="shared" si="63"/>
        <v>-79.699999999999989</v>
      </c>
      <c r="L170" s="135">
        <f t="shared" si="64"/>
        <v>-0.50861518825781749</v>
      </c>
      <c r="M170" s="136" t="s">
        <v>664</v>
      </c>
      <c r="N170" s="137">
        <v>43522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65</v>
      </c>
      <c r="B171" s="110">
        <v>42586</v>
      </c>
      <c r="C171" s="110"/>
      <c r="D171" s="111" t="s">
        <v>712</v>
      </c>
      <c r="E171" s="112" t="s">
        <v>624</v>
      </c>
      <c r="F171" s="113">
        <v>400</v>
      </c>
      <c r="G171" s="113"/>
      <c r="H171" s="114">
        <v>305</v>
      </c>
      <c r="I171" s="132">
        <v>475</v>
      </c>
      <c r="J171" s="133" t="s">
        <v>713</v>
      </c>
      <c r="K171" s="134">
        <f t="shared" si="63"/>
        <v>-95</v>
      </c>
      <c r="L171" s="135">
        <f t="shared" si="64"/>
        <v>-0.23749999999999999</v>
      </c>
      <c r="M171" s="136" t="s">
        <v>664</v>
      </c>
      <c r="N171" s="137">
        <v>43606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66</v>
      </c>
      <c r="B172" s="106">
        <v>42593</v>
      </c>
      <c r="C172" s="106"/>
      <c r="D172" s="107" t="s">
        <v>714</v>
      </c>
      <c r="E172" s="108" t="s">
        <v>624</v>
      </c>
      <c r="F172" s="109">
        <v>86.5</v>
      </c>
      <c r="G172" s="108"/>
      <c r="H172" s="108">
        <v>130</v>
      </c>
      <c r="I172" s="126">
        <v>130</v>
      </c>
      <c r="J172" s="141" t="s">
        <v>715</v>
      </c>
      <c r="K172" s="128">
        <f t="shared" si="63"/>
        <v>43.5</v>
      </c>
      <c r="L172" s="129">
        <f t="shared" si="64"/>
        <v>0.50289017341040465</v>
      </c>
      <c r="M172" s="130" t="s">
        <v>600</v>
      </c>
      <c r="N172" s="131">
        <v>43091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67</v>
      </c>
      <c r="B173" s="110">
        <v>42600</v>
      </c>
      <c r="C173" s="110"/>
      <c r="D173" s="111" t="s">
        <v>381</v>
      </c>
      <c r="E173" s="112" t="s">
        <v>624</v>
      </c>
      <c r="F173" s="113">
        <v>133.5</v>
      </c>
      <c r="G173" s="113"/>
      <c r="H173" s="114">
        <v>126.5</v>
      </c>
      <c r="I173" s="132">
        <v>178</v>
      </c>
      <c r="J173" s="133" t="s">
        <v>716</v>
      </c>
      <c r="K173" s="134">
        <f t="shared" si="63"/>
        <v>-7</v>
      </c>
      <c r="L173" s="135">
        <f t="shared" si="64"/>
        <v>-5.2434456928838954E-2</v>
      </c>
      <c r="M173" s="136" t="s">
        <v>664</v>
      </c>
      <c r="N173" s="137">
        <v>42615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68</v>
      </c>
      <c r="B174" s="106">
        <v>42613</v>
      </c>
      <c r="C174" s="106"/>
      <c r="D174" s="107" t="s">
        <v>717</v>
      </c>
      <c r="E174" s="108" t="s">
        <v>624</v>
      </c>
      <c r="F174" s="109">
        <v>560</v>
      </c>
      <c r="G174" s="108"/>
      <c r="H174" s="108">
        <v>725</v>
      </c>
      <c r="I174" s="126">
        <v>725</v>
      </c>
      <c r="J174" s="127" t="s">
        <v>626</v>
      </c>
      <c r="K174" s="128">
        <f t="shared" si="63"/>
        <v>165</v>
      </c>
      <c r="L174" s="129">
        <f t="shared" si="64"/>
        <v>0.29464285714285715</v>
      </c>
      <c r="M174" s="130" t="s">
        <v>600</v>
      </c>
      <c r="N174" s="131">
        <v>42456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69</v>
      </c>
      <c r="B175" s="106">
        <v>42614</v>
      </c>
      <c r="C175" s="106"/>
      <c r="D175" s="107" t="s">
        <v>718</v>
      </c>
      <c r="E175" s="108" t="s">
        <v>624</v>
      </c>
      <c r="F175" s="109">
        <v>160.5</v>
      </c>
      <c r="G175" s="108"/>
      <c r="H175" s="108">
        <v>210</v>
      </c>
      <c r="I175" s="126">
        <v>210</v>
      </c>
      <c r="J175" s="127" t="s">
        <v>626</v>
      </c>
      <c r="K175" s="128">
        <f t="shared" si="63"/>
        <v>49.5</v>
      </c>
      <c r="L175" s="129">
        <f t="shared" si="64"/>
        <v>0.30841121495327101</v>
      </c>
      <c r="M175" s="130" t="s">
        <v>600</v>
      </c>
      <c r="N175" s="131">
        <v>42871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70</v>
      </c>
      <c r="B176" s="106">
        <v>42646</v>
      </c>
      <c r="C176" s="106"/>
      <c r="D176" s="148" t="s">
        <v>405</v>
      </c>
      <c r="E176" s="108" t="s">
        <v>624</v>
      </c>
      <c r="F176" s="109">
        <v>430</v>
      </c>
      <c r="G176" s="108"/>
      <c r="H176" s="108">
        <v>596</v>
      </c>
      <c r="I176" s="126">
        <v>575</v>
      </c>
      <c r="J176" s="127" t="s">
        <v>764</v>
      </c>
      <c r="K176" s="128">
        <v>166</v>
      </c>
      <c r="L176" s="129">
        <v>0.38604651162790699</v>
      </c>
      <c r="M176" s="130" t="s">
        <v>600</v>
      </c>
      <c r="N176" s="131">
        <v>42769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71</v>
      </c>
      <c r="B177" s="106">
        <v>42657</v>
      </c>
      <c r="C177" s="106"/>
      <c r="D177" s="107" t="s">
        <v>719</v>
      </c>
      <c r="E177" s="108" t="s">
        <v>624</v>
      </c>
      <c r="F177" s="109">
        <v>280</v>
      </c>
      <c r="G177" s="108"/>
      <c r="H177" s="108">
        <v>345</v>
      </c>
      <c r="I177" s="126">
        <v>345</v>
      </c>
      <c r="J177" s="127" t="s">
        <v>626</v>
      </c>
      <c r="K177" s="128">
        <f t="shared" ref="K177:K182" si="65">H177-F177</f>
        <v>65</v>
      </c>
      <c r="L177" s="129">
        <f>K177/F177</f>
        <v>0.23214285714285715</v>
      </c>
      <c r="M177" s="130" t="s">
        <v>600</v>
      </c>
      <c r="N177" s="131">
        <v>42814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72</v>
      </c>
      <c r="B178" s="106">
        <v>42657</v>
      </c>
      <c r="C178" s="106"/>
      <c r="D178" s="107" t="s">
        <v>720</v>
      </c>
      <c r="E178" s="108" t="s">
        <v>624</v>
      </c>
      <c r="F178" s="109">
        <v>245</v>
      </c>
      <c r="G178" s="108"/>
      <c r="H178" s="108">
        <v>325.5</v>
      </c>
      <c r="I178" s="126">
        <v>330</v>
      </c>
      <c r="J178" s="127" t="s">
        <v>721</v>
      </c>
      <c r="K178" s="128">
        <f t="shared" si="65"/>
        <v>80.5</v>
      </c>
      <c r="L178" s="129">
        <f>K178/F178</f>
        <v>0.32857142857142857</v>
      </c>
      <c r="M178" s="130" t="s">
        <v>600</v>
      </c>
      <c r="N178" s="131">
        <v>42769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73</v>
      </c>
      <c r="B179" s="106">
        <v>42660</v>
      </c>
      <c r="C179" s="106"/>
      <c r="D179" s="107" t="s">
        <v>349</v>
      </c>
      <c r="E179" s="108" t="s">
        <v>624</v>
      </c>
      <c r="F179" s="109">
        <v>125</v>
      </c>
      <c r="G179" s="108"/>
      <c r="H179" s="108">
        <v>160</v>
      </c>
      <c r="I179" s="126">
        <v>160</v>
      </c>
      <c r="J179" s="127" t="s">
        <v>683</v>
      </c>
      <c r="K179" s="128">
        <f t="shared" si="65"/>
        <v>35</v>
      </c>
      <c r="L179" s="129">
        <v>0.28000000000000003</v>
      </c>
      <c r="M179" s="130" t="s">
        <v>600</v>
      </c>
      <c r="N179" s="131">
        <v>42803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74</v>
      </c>
      <c r="B180" s="106">
        <v>42660</v>
      </c>
      <c r="C180" s="106"/>
      <c r="D180" s="107" t="s">
        <v>483</v>
      </c>
      <c r="E180" s="108" t="s">
        <v>624</v>
      </c>
      <c r="F180" s="109">
        <v>114</v>
      </c>
      <c r="G180" s="108"/>
      <c r="H180" s="108">
        <v>145</v>
      </c>
      <c r="I180" s="126">
        <v>145</v>
      </c>
      <c r="J180" s="127" t="s">
        <v>683</v>
      </c>
      <c r="K180" s="128">
        <f t="shared" si="65"/>
        <v>31</v>
      </c>
      <c r="L180" s="129">
        <f>K180/F180</f>
        <v>0.27192982456140352</v>
      </c>
      <c r="M180" s="130" t="s">
        <v>600</v>
      </c>
      <c r="N180" s="131">
        <v>42859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75</v>
      </c>
      <c r="B181" s="106">
        <v>42660</v>
      </c>
      <c r="C181" s="106"/>
      <c r="D181" s="107" t="s">
        <v>722</v>
      </c>
      <c r="E181" s="108" t="s">
        <v>624</v>
      </c>
      <c r="F181" s="109">
        <v>212</v>
      </c>
      <c r="G181" s="108"/>
      <c r="H181" s="108">
        <v>280</v>
      </c>
      <c r="I181" s="126">
        <v>276</v>
      </c>
      <c r="J181" s="127" t="s">
        <v>723</v>
      </c>
      <c r="K181" s="128">
        <f t="shared" si="65"/>
        <v>68</v>
      </c>
      <c r="L181" s="129">
        <f>K181/F181</f>
        <v>0.32075471698113206</v>
      </c>
      <c r="M181" s="130" t="s">
        <v>600</v>
      </c>
      <c r="N181" s="131">
        <v>42858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76</v>
      </c>
      <c r="B182" s="106">
        <v>42678</v>
      </c>
      <c r="C182" s="106"/>
      <c r="D182" s="107" t="s">
        <v>151</v>
      </c>
      <c r="E182" s="108" t="s">
        <v>624</v>
      </c>
      <c r="F182" s="109">
        <v>155</v>
      </c>
      <c r="G182" s="108"/>
      <c r="H182" s="108">
        <v>210</v>
      </c>
      <c r="I182" s="126">
        <v>210</v>
      </c>
      <c r="J182" s="127" t="s">
        <v>724</v>
      </c>
      <c r="K182" s="128">
        <f t="shared" si="65"/>
        <v>55</v>
      </c>
      <c r="L182" s="129">
        <f>K182/F182</f>
        <v>0.35483870967741937</v>
      </c>
      <c r="M182" s="130" t="s">
        <v>600</v>
      </c>
      <c r="N182" s="131">
        <v>42944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77</v>
      </c>
      <c r="B183" s="110">
        <v>42710</v>
      </c>
      <c r="C183" s="110"/>
      <c r="D183" s="111" t="s">
        <v>765</v>
      </c>
      <c r="E183" s="112" t="s">
        <v>624</v>
      </c>
      <c r="F183" s="113">
        <v>150.5</v>
      </c>
      <c r="G183" s="113"/>
      <c r="H183" s="114">
        <v>72.5</v>
      </c>
      <c r="I183" s="132">
        <v>174</v>
      </c>
      <c r="J183" s="133" t="s">
        <v>766</v>
      </c>
      <c r="K183" s="134">
        <v>-78</v>
      </c>
      <c r="L183" s="135">
        <v>-0.51827242524916906</v>
      </c>
      <c r="M183" s="136" t="s">
        <v>664</v>
      </c>
      <c r="N183" s="137">
        <v>43333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78</v>
      </c>
      <c r="B184" s="106">
        <v>42712</v>
      </c>
      <c r="C184" s="106"/>
      <c r="D184" s="107" t="s">
        <v>125</v>
      </c>
      <c r="E184" s="108" t="s">
        <v>624</v>
      </c>
      <c r="F184" s="109">
        <v>380</v>
      </c>
      <c r="G184" s="108"/>
      <c r="H184" s="108">
        <v>478</v>
      </c>
      <c r="I184" s="126">
        <v>468</v>
      </c>
      <c r="J184" s="127" t="s">
        <v>683</v>
      </c>
      <c r="K184" s="128">
        <f>H184-F184</f>
        <v>98</v>
      </c>
      <c r="L184" s="129">
        <f>K184/F184</f>
        <v>0.25789473684210529</v>
      </c>
      <c r="M184" s="130" t="s">
        <v>600</v>
      </c>
      <c r="N184" s="131">
        <v>43025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79</v>
      </c>
      <c r="B185" s="106">
        <v>42734</v>
      </c>
      <c r="C185" s="106"/>
      <c r="D185" s="107" t="s">
        <v>248</v>
      </c>
      <c r="E185" s="108" t="s">
        <v>624</v>
      </c>
      <c r="F185" s="109">
        <v>305</v>
      </c>
      <c r="G185" s="108"/>
      <c r="H185" s="108">
        <v>375</v>
      </c>
      <c r="I185" s="126">
        <v>375</v>
      </c>
      <c r="J185" s="127" t="s">
        <v>683</v>
      </c>
      <c r="K185" s="128">
        <f>H185-F185</f>
        <v>70</v>
      </c>
      <c r="L185" s="129">
        <f>K185/F185</f>
        <v>0.22950819672131148</v>
      </c>
      <c r="M185" s="130" t="s">
        <v>600</v>
      </c>
      <c r="N185" s="131">
        <v>42768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80</v>
      </c>
      <c r="B186" s="106">
        <v>42739</v>
      </c>
      <c r="C186" s="106"/>
      <c r="D186" s="107" t="s">
        <v>351</v>
      </c>
      <c r="E186" s="108" t="s">
        <v>624</v>
      </c>
      <c r="F186" s="109">
        <v>99.5</v>
      </c>
      <c r="G186" s="108"/>
      <c r="H186" s="108">
        <v>158</v>
      </c>
      <c r="I186" s="126">
        <v>158</v>
      </c>
      <c r="J186" s="127" t="s">
        <v>683</v>
      </c>
      <c r="K186" s="128">
        <f>H186-F186</f>
        <v>58.5</v>
      </c>
      <c r="L186" s="129">
        <f>K186/F186</f>
        <v>0.5879396984924623</v>
      </c>
      <c r="M186" s="130" t="s">
        <v>600</v>
      </c>
      <c r="N186" s="131">
        <v>42898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81</v>
      </c>
      <c r="B187" s="106">
        <v>42739</v>
      </c>
      <c r="C187" s="106"/>
      <c r="D187" s="107" t="s">
        <v>351</v>
      </c>
      <c r="E187" s="108" t="s">
        <v>624</v>
      </c>
      <c r="F187" s="109">
        <v>99.5</v>
      </c>
      <c r="G187" s="108"/>
      <c r="H187" s="108">
        <v>158</v>
      </c>
      <c r="I187" s="126">
        <v>158</v>
      </c>
      <c r="J187" s="127" t="s">
        <v>683</v>
      </c>
      <c r="K187" s="128">
        <v>58.5</v>
      </c>
      <c r="L187" s="129">
        <v>0.58793969849246197</v>
      </c>
      <c r="M187" s="130" t="s">
        <v>600</v>
      </c>
      <c r="N187" s="131">
        <v>42898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82</v>
      </c>
      <c r="B188" s="106">
        <v>42786</v>
      </c>
      <c r="C188" s="106"/>
      <c r="D188" s="107" t="s">
        <v>169</v>
      </c>
      <c r="E188" s="108" t="s">
        <v>624</v>
      </c>
      <c r="F188" s="109">
        <v>140.5</v>
      </c>
      <c r="G188" s="108"/>
      <c r="H188" s="108">
        <v>220</v>
      </c>
      <c r="I188" s="126">
        <v>220</v>
      </c>
      <c r="J188" s="127" t="s">
        <v>683</v>
      </c>
      <c r="K188" s="128">
        <f>H188-F188</f>
        <v>79.5</v>
      </c>
      <c r="L188" s="129">
        <f>K188/F188</f>
        <v>0.5658362989323843</v>
      </c>
      <c r="M188" s="130" t="s">
        <v>600</v>
      </c>
      <c r="N188" s="131">
        <v>42864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83</v>
      </c>
      <c r="B189" s="106">
        <v>42786</v>
      </c>
      <c r="C189" s="106"/>
      <c r="D189" s="107" t="s">
        <v>767</v>
      </c>
      <c r="E189" s="108" t="s">
        <v>624</v>
      </c>
      <c r="F189" s="109">
        <v>202.5</v>
      </c>
      <c r="G189" s="108"/>
      <c r="H189" s="108">
        <v>234</v>
      </c>
      <c r="I189" s="126">
        <v>234</v>
      </c>
      <c r="J189" s="127" t="s">
        <v>683</v>
      </c>
      <c r="K189" s="128">
        <v>31.5</v>
      </c>
      <c r="L189" s="129">
        <v>0.155555555555556</v>
      </c>
      <c r="M189" s="130" t="s">
        <v>600</v>
      </c>
      <c r="N189" s="131">
        <v>42836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84</v>
      </c>
      <c r="B190" s="106">
        <v>42818</v>
      </c>
      <c r="C190" s="106"/>
      <c r="D190" s="107" t="s">
        <v>557</v>
      </c>
      <c r="E190" s="108" t="s">
        <v>624</v>
      </c>
      <c r="F190" s="109">
        <v>300.5</v>
      </c>
      <c r="G190" s="108"/>
      <c r="H190" s="108">
        <v>417.5</v>
      </c>
      <c r="I190" s="126">
        <v>420</v>
      </c>
      <c r="J190" s="127" t="s">
        <v>725</v>
      </c>
      <c r="K190" s="128">
        <f>H190-F190</f>
        <v>117</v>
      </c>
      <c r="L190" s="129">
        <f>K190/F190</f>
        <v>0.38935108153078202</v>
      </c>
      <c r="M190" s="130" t="s">
        <v>600</v>
      </c>
      <c r="N190" s="131">
        <v>43070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85</v>
      </c>
      <c r="B191" s="106">
        <v>42818</v>
      </c>
      <c r="C191" s="106"/>
      <c r="D191" s="107" t="s">
        <v>763</v>
      </c>
      <c r="E191" s="108" t="s">
        <v>624</v>
      </c>
      <c r="F191" s="109">
        <v>850</v>
      </c>
      <c r="G191" s="108"/>
      <c r="H191" s="108">
        <v>1042.5</v>
      </c>
      <c r="I191" s="126">
        <v>1023</v>
      </c>
      <c r="J191" s="127" t="s">
        <v>768</v>
      </c>
      <c r="K191" s="128">
        <v>192.5</v>
      </c>
      <c r="L191" s="129">
        <v>0.22647058823529401</v>
      </c>
      <c r="M191" s="130" t="s">
        <v>600</v>
      </c>
      <c r="N191" s="131">
        <v>42830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86</v>
      </c>
      <c r="B192" s="106">
        <v>42830</v>
      </c>
      <c r="C192" s="106"/>
      <c r="D192" s="107" t="s">
        <v>501</v>
      </c>
      <c r="E192" s="108" t="s">
        <v>624</v>
      </c>
      <c r="F192" s="109">
        <v>785</v>
      </c>
      <c r="G192" s="108"/>
      <c r="H192" s="108">
        <v>930</v>
      </c>
      <c r="I192" s="126">
        <v>920</v>
      </c>
      <c r="J192" s="127" t="s">
        <v>726</v>
      </c>
      <c r="K192" s="128">
        <f>H192-F192</f>
        <v>145</v>
      </c>
      <c r="L192" s="129">
        <f>K192/F192</f>
        <v>0.18471337579617833</v>
      </c>
      <c r="M192" s="130" t="s">
        <v>600</v>
      </c>
      <c r="N192" s="131">
        <v>42976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87</v>
      </c>
      <c r="B193" s="110">
        <v>42831</v>
      </c>
      <c r="C193" s="110"/>
      <c r="D193" s="111" t="s">
        <v>769</v>
      </c>
      <c r="E193" s="112" t="s">
        <v>624</v>
      </c>
      <c r="F193" s="113">
        <v>40</v>
      </c>
      <c r="G193" s="113"/>
      <c r="H193" s="114">
        <v>13.1</v>
      </c>
      <c r="I193" s="132">
        <v>60</v>
      </c>
      <c r="J193" s="138" t="s">
        <v>770</v>
      </c>
      <c r="K193" s="134">
        <v>-26.9</v>
      </c>
      <c r="L193" s="135">
        <v>-0.67249999999999999</v>
      </c>
      <c r="M193" s="136" t="s">
        <v>664</v>
      </c>
      <c r="N193" s="137">
        <v>43138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88</v>
      </c>
      <c r="B194" s="106">
        <v>42837</v>
      </c>
      <c r="C194" s="106"/>
      <c r="D194" s="107" t="s">
        <v>88</v>
      </c>
      <c r="E194" s="108" t="s">
        <v>624</v>
      </c>
      <c r="F194" s="109">
        <v>289.5</v>
      </c>
      <c r="G194" s="108"/>
      <c r="H194" s="108">
        <v>354</v>
      </c>
      <c r="I194" s="126">
        <v>360</v>
      </c>
      <c r="J194" s="127" t="s">
        <v>727</v>
      </c>
      <c r="K194" s="128">
        <f t="shared" ref="K194:K202" si="66">H194-F194</f>
        <v>64.5</v>
      </c>
      <c r="L194" s="129">
        <f t="shared" ref="L194:L202" si="67">K194/F194</f>
        <v>0.22279792746113988</v>
      </c>
      <c r="M194" s="130" t="s">
        <v>600</v>
      </c>
      <c r="N194" s="131">
        <v>43040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89</v>
      </c>
      <c r="B195" s="106">
        <v>42845</v>
      </c>
      <c r="C195" s="106"/>
      <c r="D195" s="107" t="s">
        <v>438</v>
      </c>
      <c r="E195" s="108" t="s">
        <v>624</v>
      </c>
      <c r="F195" s="109">
        <v>700</v>
      </c>
      <c r="G195" s="108"/>
      <c r="H195" s="108">
        <v>840</v>
      </c>
      <c r="I195" s="126">
        <v>840</v>
      </c>
      <c r="J195" s="127" t="s">
        <v>728</v>
      </c>
      <c r="K195" s="128">
        <f t="shared" si="66"/>
        <v>140</v>
      </c>
      <c r="L195" s="129">
        <f t="shared" si="67"/>
        <v>0.2</v>
      </c>
      <c r="M195" s="130" t="s">
        <v>600</v>
      </c>
      <c r="N195" s="131">
        <v>42893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90</v>
      </c>
      <c r="B196" s="106">
        <v>42887</v>
      </c>
      <c r="C196" s="106"/>
      <c r="D196" s="148" t="s">
        <v>363</v>
      </c>
      <c r="E196" s="108" t="s">
        <v>624</v>
      </c>
      <c r="F196" s="109">
        <v>130</v>
      </c>
      <c r="G196" s="108"/>
      <c r="H196" s="108">
        <v>144.25</v>
      </c>
      <c r="I196" s="126">
        <v>170</v>
      </c>
      <c r="J196" s="127" t="s">
        <v>729</v>
      </c>
      <c r="K196" s="128">
        <f t="shared" si="66"/>
        <v>14.25</v>
      </c>
      <c r="L196" s="129">
        <f t="shared" si="67"/>
        <v>0.10961538461538461</v>
      </c>
      <c r="M196" s="130" t="s">
        <v>600</v>
      </c>
      <c r="N196" s="131">
        <v>43675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91</v>
      </c>
      <c r="B197" s="106">
        <v>42901</v>
      </c>
      <c r="C197" s="106"/>
      <c r="D197" s="148" t="s">
        <v>730</v>
      </c>
      <c r="E197" s="108" t="s">
        <v>624</v>
      </c>
      <c r="F197" s="109">
        <v>214.5</v>
      </c>
      <c r="G197" s="108"/>
      <c r="H197" s="108">
        <v>262</v>
      </c>
      <c r="I197" s="126">
        <v>262</v>
      </c>
      <c r="J197" s="127" t="s">
        <v>731</v>
      </c>
      <c r="K197" s="128">
        <f t="shared" si="66"/>
        <v>47.5</v>
      </c>
      <c r="L197" s="129">
        <f t="shared" si="67"/>
        <v>0.22144522144522144</v>
      </c>
      <c r="M197" s="130" t="s">
        <v>600</v>
      </c>
      <c r="N197" s="131">
        <v>42977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92</v>
      </c>
      <c r="B198" s="154">
        <v>42933</v>
      </c>
      <c r="C198" s="154"/>
      <c r="D198" s="155" t="s">
        <v>732</v>
      </c>
      <c r="E198" s="156" t="s">
        <v>624</v>
      </c>
      <c r="F198" s="157">
        <v>370</v>
      </c>
      <c r="G198" s="156"/>
      <c r="H198" s="156">
        <v>447.5</v>
      </c>
      <c r="I198" s="178">
        <v>450</v>
      </c>
      <c r="J198" s="231" t="s">
        <v>683</v>
      </c>
      <c r="K198" s="128">
        <f t="shared" si="66"/>
        <v>77.5</v>
      </c>
      <c r="L198" s="180">
        <f t="shared" si="67"/>
        <v>0.20945945945945946</v>
      </c>
      <c r="M198" s="181" t="s">
        <v>600</v>
      </c>
      <c r="N198" s="182">
        <v>43035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93</v>
      </c>
      <c r="B199" s="154">
        <v>42943</v>
      </c>
      <c r="C199" s="154"/>
      <c r="D199" s="155" t="s">
        <v>167</v>
      </c>
      <c r="E199" s="156" t="s">
        <v>624</v>
      </c>
      <c r="F199" s="157">
        <v>657.5</v>
      </c>
      <c r="G199" s="156"/>
      <c r="H199" s="156">
        <v>825</v>
      </c>
      <c r="I199" s="178">
        <v>820</v>
      </c>
      <c r="J199" s="231" t="s">
        <v>683</v>
      </c>
      <c r="K199" s="128">
        <f t="shared" si="66"/>
        <v>167.5</v>
      </c>
      <c r="L199" s="180">
        <f t="shared" si="67"/>
        <v>0.25475285171102663</v>
      </c>
      <c r="M199" s="181" t="s">
        <v>600</v>
      </c>
      <c r="N199" s="182">
        <v>43090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94</v>
      </c>
      <c r="B200" s="106">
        <v>42964</v>
      </c>
      <c r="C200" s="106"/>
      <c r="D200" s="107" t="s">
        <v>368</v>
      </c>
      <c r="E200" s="108" t="s">
        <v>624</v>
      </c>
      <c r="F200" s="109">
        <v>605</v>
      </c>
      <c r="G200" s="108"/>
      <c r="H200" s="108">
        <v>750</v>
      </c>
      <c r="I200" s="126">
        <v>750</v>
      </c>
      <c r="J200" s="127" t="s">
        <v>726</v>
      </c>
      <c r="K200" s="128">
        <f t="shared" si="66"/>
        <v>145</v>
      </c>
      <c r="L200" s="129">
        <f t="shared" si="67"/>
        <v>0.23966942148760331</v>
      </c>
      <c r="M200" s="130" t="s">
        <v>600</v>
      </c>
      <c r="N200" s="131">
        <v>43027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6">
        <v>95</v>
      </c>
      <c r="B201" s="149">
        <v>42979</v>
      </c>
      <c r="C201" s="149"/>
      <c r="D201" s="150" t="s">
        <v>509</v>
      </c>
      <c r="E201" s="151" t="s">
        <v>624</v>
      </c>
      <c r="F201" s="152">
        <v>255</v>
      </c>
      <c r="G201" s="153"/>
      <c r="H201" s="153">
        <v>217.25</v>
      </c>
      <c r="I201" s="153">
        <v>320</v>
      </c>
      <c r="J201" s="175" t="s">
        <v>733</v>
      </c>
      <c r="K201" s="134">
        <f t="shared" si="66"/>
        <v>-37.75</v>
      </c>
      <c r="L201" s="176">
        <f t="shared" si="67"/>
        <v>-0.14803921568627451</v>
      </c>
      <c r="M201" s="136" t="s">
        <v>664</v>
      </c>
      <c r="N201" s="177">
        <v>43661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96</v>
      </c>
      <c r="B202" s="106">
        <v>42997</v>
      </c>
      <c r="C202" s="106"/>
      <c r="D202" s="107" t="s">
        <v>734</v>
      </c>
      <c r="E202" s="108" t="s">
        <v>624</v>
      </c>
      <c r="F202" s="109">
        <v>215</v>
      </c>
      <c r="G202" s="108"/>
      <c r="H202" s="108">
        <v>258</v>
      </c>
      <c r="I202" s="126">
        <v>258</v>
      </c>
      <c r="J202" s="127" t="s">
        <v>683</v>
      </c>
      <c r="K202" s="128">
        <f t="shared" si="66"/>
        <v>43</v>
      </c>
      <c r="L202" s="129">
        <f t="shared" si="67"/>
        <v>0.2</v>
      </c>
      <c r="M202" s="130" t="s">
        <v>600</v>
      </c>
      <c r="N202" s="131">
        <v>43040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97</v>
      </c>
      <c r="B203" s="106">
        <v>42997</v>
      </c>
      <c r="C203" s="106"/>
      <c r="D203" s="107" t="s">
        <v>734</v>
      </c>
      <c r="E203" s="108" t="s">
        <v>624</v>
      </c>
      <c r="F203" s="109">
        <v>215</v>
      </c>
      <c r="G203" s="108"/>
      <c r="H203" s="108">
        <v>258</v>
      </c>
      <c r="I203" s="126">
        <v>258</v>
      </c>
      <c r="J203" s="231" t="s">
        <v>683</v>
      </c>
      <c r="K203" s="128">
        <v>43</v>
      </c>
      <c r="L203" s="129">
        <v>0.2</v>
      </c>
      <c r="M203" s="130" t="s">
        <v>600</v>
      </c>
      <c r="N203" s="131">
        <v>43040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98</v>
      </c>
      <c r="B204" s="207">
        <v>42998</v>
      </c>
      <c r="C204" s="207"/>
      <c r="D204" s="375" t="s">
        <v>2980</v>
      </c>
      <c r="E204" s="208" t="s">
        <v>624</v>
      </c>
      <c r="F204" s="209">
        <v>75</v>
      </c>
      <c r="G204" s="208"/>
      <c r="H204" s="208">
        <v>90</v>
      </c>
      <c r="I204" s="232">
        <v>90</v>
      </c>
      <c r="J204" s="127" t="s">
        <v>735</v>
      </c>
      <c r="K204" s="128">
        <f t="shared" ref="K204:K209" si="68">H204-F204</f>
        <v>15</v>
      </c>
      <c r="L204" s="129">
        <f t="shared" ref="L204:L209" si="69">K204/F204</f>
        <v>0.2</v>
      </c>
      <c r="M204" s="130" t="s">
        <v>600</v>
      </c>
      <c r="N204" s="131">
        <v>43019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99</v>
      </c>
      <c r="B205" s="154">
        <v>43011</v>
      </c>
      <c r="C205" s="154"/>
      <c r="D205" s="155" t="s">
        <v>736</v>
      </c>
      <c r="E205" s="156" t="s">
        <v>624</v>
      </c>
      <c r="F205" s="157">
        <v>315</v>
      </c>
      <c r="G205" s="156"/>
      <c r="H205" s="156">
        <v>392</v>
      </c>
      <c r="I205" s="178">
        <v>384</v>
      </c>
      <c r="J205" s="231" t="s">
        <v>737</v>
      </c>
      <c r="K205" s="128">
        <f t="shared" si="68"/>
        <v>77</v>
      </c>
      <c r="L205" s="180">
        <f t="shared" si="69"/>
        <v>0.24444444444444444</v>
      </c>
      <c r="M205" s="181" t="s">
        <v>600</v>
      </c>
      <c r="N205" s="182">
        <v>43017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100</v>
      </c>
      <c r="B206" s="154">
        <v>43013</v>
      </c>
      <c r="C206" s="154"/>
      <c r="D206" s="155" t="s">
        <v>738</v>
      </c>
      <c r="E206" s="156" t="s">
        <v>624</v>
      </c>
      <c r="F206" s="157">
        <v>145</v>
      </c>
      <c r="G206" s="156"/>
      <c r="H206" s="156">
        <v>179</v>
      </c>
      <c r="I206" s="178">
        <v>180</v>
      </c>
      <c r="J206" s="231" t="s">
        <v>614</v>
      </c>
      <c r="K206" s="128">
        <f t="shared" si="68"/>
        <v>34</v>
      </c>
      <c r="L206" s="180">
        <f t="shared" si="69"/>
        <v>0.23448275862068965</v>
      </c>
      <c r="M206" s="181" t="s">
        <v>600</v>
      </c>
      <c r="N206" s="182">
        <v>43025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101</v>
      </c>
      <c r="B207" s="154">
        <v>43014</v>
      </c>
      <c r="C207" s="154"/>
      <c r="D207" s="155" t="s">
        <v>339</v>
      </c>
      <c r="E207" s="156" t="s">
        <v>624</v>
      </c>
      <c r="F207" s="157">
        <v>256</v>
      </c>
      <c r="G207" s="156"/>
      <c r="H207" s="156">
        <v>323</v>
      </c>
      <c r="I207" s="178">
        <v>320</v>
      </c>
      <c r="J207" s="231" t="s">
        <v>683</v>
      </c>
      <c r="K207" s="128">
        <f t="shared" si="68"/>
        <v>67</v>
      </c>
      <c r="L207" s="180">
        <f t="shared" si="69"/>
        <v>0.26171875</v>
      </c>
      <c r="M207" s="181" t="s">
        <v>600</v>
      </c>
      <c r="N207" s="182">
        <v>43067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102</v>
      </c>
      <c r="B208" s="154">
        <v>43017</v>
      </c>
      <c r="C208" s="154"/>
      <c r="D208" s="155" t="s">
        <v>360</v>
      </c>
      <c r="E208" s="156" t="s">
        <v>624</v>
      </c>
      <c r="F208" s="157">
        <v>137.5</v>
      </c>
      <c r="G208" s="156"/>
      <c r="H208" s="156">
        <v>184</v>
      </c>
      <c r="I208" s="178">
        <v>183</v>
      </c>
      <c r="J208" s="179" t="s">
        <v>739</v>
      </c>
      <c r="K208" s="128">
        <f t="shared" si="68"/>
        <v>46.5</v>
      </c>
      <c r="L208" s="180">
        <f t="shared" si="69"/>
        <v>0.33818181818181819</v>
      </c>
      <c r="M208" s="181" t="s">
        <v>600</v>
      </c>
      <c r="N208" s="182">
        <v>43108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103</v>
      </c>
      <c r="B209" s="154">
        <v>43018</v>
      </c>
      <c r="C209" s="154"/>
      <c r="D209" s="155" t="s">
        <v>740</v>
      </c>
      <c r="E209" s="156" t="s">
        <v>624</v>
      </c>
      <c r="F209" s="157">
        <v>125.5</v>
      </c>
      <c r="G209" s="156"/>
      <c r="H209" s="156">
        <v>158</v>
      </c>
      <c r="I209" s="178">
        <v>155</v>
      </c>
      <c r="J209" s="179" t="s">
        <v>741</v>
      </c>
      <c r="K209" s="128">
        <f t="shared" si="68"/>
        <v>32.5</v>
      </c>
      <c r="L209" s="180">
        <f t="shared" si="69"/>
        <v>0.25896414342629481</v>
      </c>
      <c r="M209" s="181" t="s">
        <v>600</v>
      </c>
      <c r="N209" s="182">
        <v>43067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104</v>
      </c>
      <c r="B210" s="154">
        <v>43018</v>
      </c>
      <c r="C210" s="154"/>
      <c r="D210" s="155" t="s">
        <v>771</v>
      </c>
      <c r="E210" s="156" t="s">
        <v>624</v>
      </c>
      <c r="F210" s="157">
        <v>895</v>
      </c>
      <c r="G210" s="156"/>
      <c r="H210" s="156">
        <v>1122.5</v>
      </c>
      <c r="I210" s="178">
        <v>1078</v>
      </c>
      <c r="J210" s="179" t="s">
        <v>772</v>
      </c>
      <c r="K210" s="128">
        <v>227.5</v>
      </c>
      <c r="L210" s="180">
        <v>0.25418994413407803</v>
      </c>
      <c r="M210" s="181" t="s">
        <v>600</v>
      </c>
      <c r="N210" s="182">
        <v>43117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105</v>
      </c>
      <c r="B211" s="154">
        <v>43020</v>
      </c>
      <c r="C211" s="154"/>
      <c r="D211" s="155" t="s">
        <v>347</v>
      </c>
      <c r="E211" s="156" t="s">
        <v>624</v>
      </c>
      <c r="F211" s="157">
        <v>525</v>
      </c>
      <c r="G211" s="156"/>
      <c r="H211" s="156">
        <v>629</v>
      </c>
      <c r="I211" s="178">
        <v>629</v>
      </c>
      <c r="J211" s="231" t="s">
        <v>683</v>
      </c>
      <c r="K211" s="128">
        <v>104</v>
      </c>
      <c r="L211" s="180">
        <v>0.19809523809523799</v>
      </c>
      <c r="M211" s="181" t="s">
        <v>600</v>
      </c>
      <c r="N211" s="182">
        <v>43119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106</v>
      </c>
      <c r="B212" s="154">
        <v>43046</v>
      </c>
      <c r="C212" s="154"/>
      <c r="D212" s="155" t="s">
        <v>393</v>
      </c>
      <c r="E212" s="156" t="s">
        <v>624</v>
      </c>
      <c r="F212" s="157">
        <v>740</v>
      </c>
      <c r="G212" s="156"/>
      <c r="H212" s="156">
        <v>892.5</v>
      </c>
      <c r="I212" s="178">
        <v>900</v>
      </c>
      <c r="J212" s="179" t="s">
        <v>742</v>
      </c>
      <c r="K212" s="128">
        <f>H212-F212</f>
        <v>152.5</v>
      </c>
      <c r="L212" s="180">
        <f>K212/F212</f>
        <v>0.20608108108108109</v>
      </c>
      <c r="M212" s="181" t="s">
        <v>600</v>
      </c>
      <c r="N212" s="182">
        <v>43052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107</v>
      </c>
      <c r="B213" s="106">
        <v>43073</v>
      </c>
      <c r="C213" s="106"/>
      <c r="D213" s="107" t="s">
        <v>743</v>
      </c>
      <c r="E213" s="108" t="s">
        <v>624</v>
      </c>
      <c r="F213" s="109">
        <v>118.5</v>
      </c>
      <c r="G213" s="108"/>
      <c r="H213" s="108">
        <v>143.5</v>
      </c>
      <c r="I213" s="126">
        <v>145</v>
      </c>
      <c r="J213" s="141" t="s">
        <v>744</v>
      </c>
      <c r="K213" s="128">
        <f>H213-F213</f>
        <v>25</v>
      </c>
      <c r="L213" s="129">
        <f>K213/F213</f>
        <v>0.2109704641350211</v>
      </c>
      <c r="M213" s="130" t="s">
        <v>600</v>
      </c>
      <c r="N213" s="131">
        <v>43097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108</v>
      </c>
      <c r="B214" s="110">
        <v>43090</v>
      </c>
      <c r="C214" s="110"/>
      <c r="D214" s="158" t="s">
        <v>443</v>
      </c>
      <c r="E214" s="112" t="s">
        <v>624</v>
      </c>
      <c r="F214" s="113">
        <v>715</v>
      </c>
      <c r="G214" s="113"/>
      <c r="H214" s="114">
        <v>500</v>
      </c>
      <c r="I214" s="132">
        <v>872</v>
      </c>
      <c r="J214" s="138" t="s">
        <v>745</v>
      </c>
      <c r="K214" s="134">
        <f>H214-F214</f>
        <v>-215</v>
      </c>
      <c r="L214" s="135">
        <f>K214/F214</f>
        <v>-0.30069930069930068</v>
      </c>
      <c r="M214" s="136" t="s">
        <v>664</v>
      </c>
      <c r="N214" s="137">
        <v>43670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109</v>
      </c>
      <c r="B215" s="106">
        <v>43098</v>
      </c>
      <c r="C215" s="106"/>
      <c r="D215" s="107" t="s">
        <v>736</v>
      </c>
      <c r="E215" s="108" t="s">
        <v>624</v>
      </c>
      <c r="F215" s="109">
        <v>435</v>
      </c>
      <c r="G215" s="108"/>
      <c r="H215" s="108">
        <v>542.5</v>
      </c>
      <c r="I215" s="126">
        <v>539</v>
      </c>
      <c r="J215" s="141" t="s">
        <v>683</v>
      </c>
      <c r="K215" s="128">
        <v>107.5</v>
      </c>
      <c r="L215" s="129">
        <v>0.247126436781609</v>
      </c>
      <c r="M215" s="130" t="s">
        <v>600</v>
      </c>
      <c r="N215" s="131">
        <v>43206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110</v>
      </c>
      <c r="B216" s="106">
        <v>43098</v>
      </c>
      <c r="C216" s="106"/>
      <c r="D216" s="107" t="s">
        <v>571</v>
      </c>
      <c r="E216" s="108" t="s">
        <v>624</v>
      </c>
      <c r="F216" s="109">
        <v>885</v>
      </c>
      <c r="G216" s="108"/>
      <c r="H216" s="108">
        <v>1090</v>
      </c>
      <c r="I216" s="126">
        <v>1084</v>
      </c>
      <c r="J216" s="141" t="s">
        <v>683</v>
      </c>
      <c r="K216" s="128">
        <v>205</v>
      </c>
      <c r="L216" s="129">
        <v>0.23163841807909599</v>
      </c>
      <c r="M216" s="130" t="s">
        <v>600</v>
      </c>
      <c r="N216" s="131">
        <v>43213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7">
        <v>111</v>
      </c>
      <c r="B217" s="348">
        <v>43192</v>
      </c>
      <c r="C217" s="348"/>
      <c r="D217" s="116" t="s">
        <v>753</v>
      </c>
      <c r="E217" s="351" t="s">
        <v>624</v>
      </c>
      <c r="F217" s="354">
        <v>478.5</v>
      </c>
      <c r="G217" s="351"/>
      <c r="H217" s="351">
        <v>442</v>
      </c>
      <c r="I217" s="357">
        <v>613</v>
      </c>
      <c r="J217" s="385" t="s">
        <v>3404</v>
      </c>
      <c r="K217" s="134">
        <f>H217-F217</f>
        <v>-36.5</v>
      </c>
      <c r="L217" s="135">
        <f>K217/F217</f>
        <v>-7.6280041797283177E-2</v>
      </c>
      <c r="M217" s="136" t="s">
        <v>664</v>
      </c>
      <c r="N217" s="137">
        <v>43762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112</v>
      </c>
      <c r="B218" s="110">
        <v>43194</v>
      </c>
      <c r="C218" s="110"/>
      <c r="D218" s="374" t="s">
        <v>2979</v>
      </c>
      <c r="E218" s="112" t="s">
        <v>624</v>
      </c>
      <c r="F218" s="113">
        <f>141.5-7.3</f>
        <v>134.19999999999999</v>
      </c>
      <c r="G218" s="113"/>
      <c r="H218" s="114">
        <v>77</v>
      </c>
      <c r="I218" s="132">
        <v>180</v>
      </c>
      <c r="J218" s="385" t="s">
        <v>3403</v>
      </c>
      <c r="K218" s="134">
        <f>H218-F218</f>
        <v>-57.199999999999989</v>
      </c>
      <c r="L218" s="135">
        <f>K218/F218</f>
        <v>-0.42622950819672129</v>
      </c>
      <c r="M218" s="136" t="s">
        <v>664</v>
      </c>
      <c r="N218" s="137">
        <v>43522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113</v>
      </c>
      <c r="B219" s="110">
        <v>43209</v>
      </c>
      <c r="C219" s="110"/>
      <c r="D219" s="111" t="s">
        <v>746</v>
      </c>
      <c r="E219" s="112" t="s">
        <v>624</v>
      </c>
      <c r="F219" s="113">
        <v>430</v>
      </c>
      <c r="G219" s="113"/>
      <c r="H219" s="114">
        <v>220</v>
      </c>
      <c r="I219" s="132">
        <v>537</v>
      </c>
      <c r="J219" s="138" t="s">
        <v>747</v>
      </c>
      <c r="K219" s="134">
        <f>H219-F219</f>
        <v>-210</v>
      </c>
      <c r="L219" s="135">
        <f>K219/F219</f>
        <v>-0.48837209302325579</v>
      </c>
      <c r="M219" s="136" t="s">
        <v>664</v>
      </c>
      <c r="N219" s="137">
        <v>43252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8">
        <v>114</v>
      </c>
      <c r="B220" s="159">
        <v>43220</v>
      </c>
      <c r="C220" s="159"/>
      <c r="D220" s="160" t="s">
        <v>394</v>
      </c>
      <c r="E220" s="161" t="s">
        <v>624</v>
      </c>
      <c r="F220" s="163">
        <v>153.5</v>
      </c>
      <c r="G220" s="163"/>
      <c r="H220" s="163">
        <v>196</v>
      </c>
      <c r="I220" s="163">
        <v>196</v>
      </c>
      <c r="J220" s="359" t="s">
        <v>3495</v>
      </c>
      <c r="K220" s="183">
        <f>H220-F220</f>
        <v>42.5</v>
      </c>
      <c r="L220" s="184">
        <f>K220/F220</f>
        <v>0.27687296416938112</v>
      </c>
      <c r="M220" s="162" t="s">
        <v>600</v>
      </c>
      <c r="N220" s="185">
        <v>43605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115</v>
      </c>
      <c r="B221" s="110">
        <v>43306</v>
      </c>
      <c r="C221" s="110"/>
      <c r="D221" s="111" t="s">
        <v>769</v>
      </c>
      <c r="E221" s="112" t="s">
        <v>624</v>
      </c>
      <c r="F221" s="113">
        <v>27.5</v>
      </c>
      <c r="G221" s="113"/>
      <c r="H221" s="114">
        <v>13.1</v>
      </c>
      <c r="I221" s="132">
        <v>60</v>
      </c>
      <c r="J221" s="138" t="s">
        <v>773</v>
      </c>
      <c r="K221" s="134">
        <v>-14.4</v>
      </c>
      <c r="L221" s="135">
        <v>-0.52363636363636401</v>
      </c>
      <c r="M221" s="136" t="s">
        <v>664</v>
      </c>
      <c r="N221" s="137">
        <v>43138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7">
        <v>116</v>
      </c>
      <c r="B222" s="348">
        <v>43318</v>
      </c>
      <c r="C222" s="348"/>
      <c r="D222" s="116" t="s">
        <v>748</v>
      </c>
      <c r="E222" s="351" t="s">
        <v>624</v>
      </c>
      <c r="F222" s="351">
        <v>148.5</v>
      </c>
      <c r="G222" s="351"/>
      <c r="H222" s="351">
        <v>102</v>
      </c>
      <c r="I222" s="357">
        <v>182</v>
      </c>
      <c r="J222" s="138" t="s">
        <v>3494</v>
      </c>
      <c r="K222" s="134">
        <f>H222-F222</f>
        <v>-46.5</v>
      </c>
      <c r="L222" s="135">
        <f>K222/F222</f>
        <v>-0.31313131313131315</v>
      </c>
      <c r="M222" s="136" t="s">
        <v>664</v>
      </c>
      <c r="N222" s="137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117</v>
      </c>
      <c r="B223" s="106">
        <v>43335</v>
      </c>
      <c r="C223" s="106"/>
      <c r="D223" s="107" t="s">
        <v>774</v>
      </c>
      <c r="E223" s="108" t="s">
        <v>624</v>
      </c>
      <c r="F223" s="156">
        <v>285</v>
      </c>
      <c r="G223" s="108"/>
      <c r="H223" s="108">
        <v>355</v>
      </c>
      <c r="I223" s="126">
        <v>364</v>
      </c>
      <c r="J223" s="141" t="s">
        <v>775</v>
      </c>
      <c r="K223" s="128">
        <v>70</v>
      </c>
      <c r="L223" s="129">
        <v>0.24561403508771901</v>
      </c>
      <c r="M223" s="130" t="s">
        <v>600</v>
      </c>
      <c r="N223" s="131">
        <v>43455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118</v>
      </c>
      <c r="B224" s="106">
        <v>43341</v>
      </c>
      <c r="C224" s="106"/>
      <c r="D224" s="107" t="s">
        <v>384</v>
      </c>
      <c r="E224" s="108" t="s">
        <v>624</v>
      </c>
      <c r="F224" s="156">
        <v>525</v>
      </c>
      <c r="G224" s="108"/>
      <c r="H224" s="108">
        <v>585</v>
      </c>
      <c r="I224" s="126">
        <v>635</v>
      </c>
      <c r="J224" s="141" t="s">
        <v>749</v>
      </c>
      <c r="K224" s="128">
        <f t="shared" ref="K224:K236" si="70">H224-F224</f>
        <v>60</v>
      </c>
      <c r="L224" s="129">
        <f t="shared" ref="L224:L236" si="71">K224/F224</f>
        <v>0.11428571428571428</v>
      </c>
      <c r="M224" s="130" t="s">
        <v>600</v>
      </c>
      <c r="N224" s="131">
        <v>43662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119</v>
      </c>
      <c r="B225" s="106">
        <v>43395</v>
      </c>
      <c r="C225" s="106"/>
      <c r="D225" s="107" t="s">
        <v>368</v>
      </c>
      <c r="E225" s="108" t="s">
        <v>624</v>
      </c>
      <c r="F225" s="156">
        <v>475</v>
      </c>
      <c r="G225" s="108"/>
      <c r="H225" s="108">
        <v>574</v>
      </c>
      <c r="I225" s="126">
        <v>570</v>
      </c>
      <c r="J225" s="141" t="s">
        <v>683</v>
      </c>
      <c r="K225" s="128">
        <f t="shared" si="70"/>
        <v>99</v>
      </c>
      <c r="L225" s="129">
        <f t="shared" si="71"/>
        <v>0.20842105263157895</v>
      </c>
      <c r="M225" s="130" t="s">
        <v>600</v>
      </c>
      <c r="N225" s="131">
        <v>43403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120</v>
      </c>
      <c r="B226" s="154">
        <v>43397</v>
      </c>
      <c r="C226" s="154"/>
      <c r="D226" s="414" t="s">
        <v>391</v>
      </c>
      <c r="E226" s="156" t="s">
        <v>624</v>
      </c>
      <c r="F226" s="156">
        <v>707.5</v>
      </c>
      <c r="G226" s="156"/>
      <c r="H226" s="156">
        <v>872</v>
      </c>
      <c r="I226" s="178">
        <v>872</v>
      </c>
      <c r="J226" s="179" t="s">
        <v>683</v>
      </c>
      <c r="K226" s="128">
        <f t="shared" si="70"/>
        <v>164.5</v>
      </c>
      <c r="L226" s="180">
        <f t="shared" si="71"/>
        <v>0.23250883392226149</v>
      </c>
      <c r="M226" s="181" t="s">
        <v>600</v>
      </c>
      <c r="N226" s="182">
        <v>43482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121</v>
      </c>
      <c r="B227" s="154">
        <v>43398</v>
      </c>
      <c r="C227" s="154"/>
      <c r="D227" s="414" t="s">
        <v>348</v>
      </c>
      <c r="E227" s="156" t="s">
        <v>624</v>
      </c>
      <c r="F227" s="156">
        <v>162</v>
      </c>
      <c r="G227" s="156"/>
      <c r="H227" s="156">
        <v>204</v>
      </c>
      <c r="I227" s="178">
        <v>209</v>
      </c>
      <c r="J227" s="179" t="s">
        <v>3493</v>
      </c>
      <c r="K227" s="128">
        <f t="shared" si="70"/>
        <v>42</v>
      </c>
      <c r="L227" s="180">
        <f t="shared" si="71"/>
        <v>0.25925925925925924</v>
      </c>
      <c r="M227" s="181" t="s">
        <v>600</v>
      </c>
      <c r="N227" s="182">
        <v>43539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122</v>
      </c>
      <c r="B228" s="207">
        <v>43399</v>
      </c>
      <c r="C228" s="207"/>
      <c r="D228" s="155" t="s">
        <v>495</v>
      </c>
      <c r="E228" s="208" t="s">
        <v>624</v>
      </c>
      <c r="F228" s="208">
        <v>240</v>
      </c>
      <c r="G228" s="208"/>
      <c r="H228" s="208">
        <v>297</v>
      </c>
      <c r="I228" s="232">
        <v>297</v>
      </c>
      <c r="J228" s="179" t="s">
        <v>683</v>
      </c>
      <c r="K228" s="233">
        <f t="shared" si="70"/>
        <v>57</v>
      </c>
      <c r="L228" s="234">
        <f t="shared" si="71"/>
        <v>0.23749999999999999</v>
      </c>
      <c r="M228" s="235" t="s">
        <v>600</v>
      </c>
      <c r="N228" s="236">
        <v>43417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123</v>
      </c>
      <c r="B229" s="106">
        <v>43439</v>
      </c>
      <c r="C229" s="106"/>
      <c r="D229" s="148" t="s">
        <v>750</v>
      </c>
      <c r="E229" s="108" t="s">
        <v>624</v>
      </c>
      <c r="F229" s="108">
        <v>202.5</v>
      </c>
      <c r="G229" s="108"/>
      <c r="H229" s="108">
        <v>255</v>
      </c>
      <c r="I229" s="126">
        <v>252</v>
      </c>
      <c r="J229" s="141" t="s">
        <v>683</v>
      </c>
      <c r="K229" s="128">
        <f t="shared" si="70"/>
        <v>52.5</v>
      </c>
      <c r="L229" s="129">
        <f t="shared" si="71"/>
        <v>0.25925925925925924</v>
      </c>
      <c r="M229" s="130" t="s">
        <v>600</v>
      </c>
      <c r="N229" s="131">
        <v>43542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124</v>
      </c>
      <c r="B230" s="207">
        <v>43465</v>
      </c>
      <c r="C230" s="106"/>
      <c r="D230" s="414" t="s">
        <v>423</v>
      </c>
      <c r="E230" s="208" t="s">
        <v>624</v>
      </c>
      <c r="F230" s="208">
        <v>710</v>
      </c>
      <c r="G230" s="208"/>
      <c r="H230" s="208">
        <v>866</v>
      </c>
      <c r="I230" s="232">
        <v>866</v>
      </c>
      <c r="J230" s="179" t="s">
        <v>683</v>
      </c>
      <c r="K230" s="128">
        <f t="shared" si="70"/>
        <v>156</v>
      </c>
      <c r="L230" s="129">
        <f t="shared" si="71"/>
        <v>0.21971830985915494</v>
      </c>
      <c r="M230" s="130" t="s">
        <v>600</v>
      </c>
      <c r="N230" s="362">
        <v>43553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125</v>
      </c>
      <c r="B231" s="207">
        <v>43522</v>
      </c>
      <c r="C231" s="207"/>
      <c r="D231" s="414" t="s">
        <v>141</v>
      </c>
      <c r="E231" s="208" t="s">
        <v>624</v>
      </c>
      <c r="F231" s="208">
        <v>337.25</v>
      </c>
      <c r="G231" s="208"/>
      <c r="H231" s="208">
        <v>398.5</v>
      </c>
      <c r="I231" s="232">
        <v>411</v>
      </c>
      <c r="J231" s="141" t="s">
        <v>3492</v>
      </c>
      <c r="K231" s="128">
        <f t="shared" si="70"/>
        <v>61.25</v>
      </c>
      <c r="L231" s="129">
        <f t="shared" si="71"/>
        <v>0.1816160118606375</v>
      </c>
      <c r="M231" s="130" t="s">
        <v>600</v>
      </c>
      <c r="N231" s="362">
        <v>43760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9">
        <v>126</v>
      </c>
      <c r="B232" s="164">
        <v>43559</v>
      </c>
      <c r="C232" s="164"/>
      <c r="D232" s="165" t="s">
        <v>410</v>
      </c>
      <c r="E232" s="166" t="s">
        <v>624</v>
      </c>
      <c r="F232" s="166">
        <v>130</v>
      </c>
      <c r="G232" s="166"/>
      <c r="H232" s="166">
        <v>65</v>
      </c>
      <c r="I232" s="186">
        <v>158</v>
      </c>
      <c r="J232" s="138" t="s">
        <v>751</v>
      </c>
      <c r="K232" s="134">
        <f t="shared" si="70"/>
        <v>-65</v>
      </c>
      <c r="L232" s="135">
        <f t="shared" si="71"/>
        <v>-0.5</v>
      </c>
      <c r="M232" s="136" t="s">
        <v>664</v>
      </c>
      <c r="N232" s="137">
        <v>43726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0">
        <v>127</v>
      </c>
      <c r="B233" s="187">
        <v>43017</v>
      </c>
      <c r="C233" s="187"/>
      <c r="D233" s="188" t="s">
        <v>169</v>
      </c>
      <c r="E233" s="189" t="s">
        <v>624</v>
      </c>
      <c r="F233" s="190">
        <v>141.5</v>
      </c>
      <c r="G233" s="191"/>
      <c r="H233" s="191">
        <v>183.5</v>
      </c>
      <c r="I233" s="191">
        <v>210</v>
      </c>
      <c r="J233" s="218" t="s">
        <v>3441</v>
      </c>
      <c r="K233" s="219">
        <f t="shared" si="70"/>
        <v>42</v>
      </c>
      <c r="L233" s="220">
        <f t="shared" si="71"/>
        <v>0.29681978798586572</v>
      </c>
      <c r="M233" s="190" t="s">
        <v>600</v>
      </c>
      <c r="N233" s="221">
        <v>43042</v>
      </c>
      <c r="O233" s="57"/>
      <c r="P233" s="16"/>
      <c r="Q233" s="16"/>
      <c r="R233" s="9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128</v>
      </c>
      <c r="B234" s="164">
        <v>43074</v>
      </c>
      <c r="C234" s="164"/>
      <c r="D234" s="165" t="s">
        <v>303</v>
      </c>
      <c r="E234" s="166" t="s">
        <v>624</v>
      </c>
      <c r="F234" s="167">
        <v>172</v>
      </c>
      <c r="G234" s="166"/>
      <c r="H234" s="166">
        <v>155.25</v>
      </c>
      <c r="I234" s="186">
        <v>230</v>
      </c>
      <c r="J234" s="385" t="s">
        <v>3401</v>
      </c>
      <c r="K234" s="134">
        <f t="shared" ref="K234" si="72">H234-F234</f>
        <v>-16.75</v>
      </c>
      <c r="L234" s="135">
        <f t="shared" ref="L234" si="73">K234/F234</f>
        <v>-9.7383720930232565E-2</v>
      </c>
      <c r="M234" s="136" t="s">
        <v>664</v>
      </c>
      <c r="N234" s="137">
        <v>43787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0">
        <v>129</v>
      </c>
      <c r="B235" s="187">
        <v>43398</v>
      </c>
      <c r="C235" s="187"/>
      <c r="D235" s="188" t="s">
        <v>104</v>
      </c>
      <c r="E235" s="189" t="s">
        <v>624</v>
      </c>
      <c r="F235" s="191">
        <v>698.5</v>
      </c>
      <c r="G235" s="191"/>
      <c r="H235" s="191">
        <v>850</v>
      </c>
      <c r="I235" s="191">
        <v>890</v>
      </c>
      <c r="J235" s="222" t="s">
        <v>3489</v>
      </c>
      <c r="K235" s="219">
        <f t="shared" si="70"/>
        <v>151.5</v>
      </c>
      <c r="L235" s="220">
        <f t="shared" si="71"/>
        <v>0.21689334287759485</v>
      </c>
      <c r="M235" s="190" t="s">
        <v>600</v>
      </c>
      <c r="N235" s="221">
        <v>43453</v>
      </c>
      <c r="O235" s="57"/>
      <c r="P235" s="16"/>
      <c r="Q235" s="16"/>
      <c r="R235" s="94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130</v>
      </c>
      <c r="B236" s="159">
        <v>42877</v>
      </c>
      <c r="C236" s="159"/>
      <c r="D236" s="160" t="s">
        <v>383</v>
      </c>
      <c r="E236" s="161" t="s">
        <v>624</v>
      </c>
      <c r="F236" s="162">
        <v>127.6</v>
      </c>
      <c r="G236" s="163"/>
      <c r="H236" s="163">
        <v>138</v>
      </c>
      <c r="I236" s="163">
        <v>190</v>
      </c>
      <c r="J236" s="386" t="s">
        <v>3405</v>
      </c>
      <c r="K236" s="183">
        <f t="shared" si="70"/>
        <v>10.400000000000006</v>
      </c>
      <c r="L236" s="184">
        <f t="shared" si="71"/>
        <v>8.1504702194357417E-2</v>
      </c>
      <c r="M236" s="162" t="s">
        <v>600</v>
      </c>
      <c r="N236" s="185">
        <v>43774</v>
      </c>
      <c r="O236" s="57"/>
      <c r="P236" s="16"/>
      <c r="Q236" s="16"/>
      <c r="R236" s="17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1">
        <v>131</v>
      </c>
      <c r="B237" s="195">
        <v>43158</v>
      </c>
      <c r="C237" s="195"/>
      <c r="D237" s="192" t="s">
        <v>755</v>
      </c>
      <c r="E237" s="196" t="s">
        <v>624</v>
      </c>
      <c r="F237" s="197">
        <v>317</v>
      </c>
      <c r="G237" s="196"/>
      <c r="H237" s="196"/>
      <c r="I237" s="225">
        <v>398</v>
      </c>
      <c r="J237" s="238" t="s">
        <v>602</v>
      </c>
      <c r="K237" s="194"/>
      <c r="L237" s="193"/>
      <c r="M237" s="224" t="s">
        <v>602</v>
      </c>
      <c r="N237" s="223"/>
      <c r="O237" s="57"/>
      <c r="P237" s="16"/>
      <c r="Q237" s="16"/>
      <c r="R237" s="94" t="s">
        <v>754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132</v>
      </c>
      <c r="B238" s="164">
        <v>43164</v>
      </c>
      <c r="C238" s="164"/>
      <c r="D238" s="165" t="s">
        <v>135</v>
      </c>
      <c r="E238" s="166" t="s">
        <v>624</v>
      </c>
      <c r="F238" s="167">
        <f>510-14.4</f>
        <v>495.6</v>
      </c>
      <c r="G238" s="166"/>
      <c r="H238" s="166">
        <v>350</v>
      </c>
      <c r="I238" s="186">
        <v>672</v>
      </c>
      <c r="J238" s="385" t="s">
        <v>3462</v>
      </c>
      <c r="K238" s="134">
        <f t="shared" ref="K238" si="74">H238-F238</f>
        <v>-145.60000000000002</v>
      </c>
      <c r="L238" s="135">
        <f t="shared" ref="L238" si="75">K238/F238</f>
        <v>-0.29378531073446329</v>
      </c>
      <c r="M238" s="136" t="s">
        <v>664</v>
      </c>
      <c r="N238" s="137">
        <v>43887</v>
      </c>
      <c r="O238" s="57"/>
      <c r="P238" s="16"/>
      <c r="Q238" s="16"/>
      <c r="R238" s="17" t="s">
        <v>754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133</v>
      </c>
      <c r="B239" s="164">
        <v>43237</v>
      </c>
      <c r="C239" s="164"/>
      <c r="D239" s="165" t="s">
        <v>489</v>
      </c>
      <c r="E239" s="166" t="s">
        <v>624</v>
      </c>
      <c r="F239" s="167">
        <v>230.3</v>
      </c>
      <c r="G239" s="166"/>
      <c r="H239" s="166">
        <v>102.5</v>
      </c>
      <c r="I239" s="186">
        <v>348</v>
      </c>
      <c r="J239" s="385" t="s">
        <v>3483</v>
      </c>
      <c r="K239" s="134">
        <f t="shared" ref="K239" si="76">H239-F239</f>
        <v>-127.80000000000001</v>
      </c>
      <c r="L239" s="135">
        <f t="shared" ref="L239" si="77">K239/F239</f>
        <v>-0.55492835432045162</v>
      </c>
      <c r="M239" s="136" t="s">
        <v>664</v>
      </c>
      <c r="N239" s="137">
        <v>43896</v>
      </c>
      <c r="O239" s="57"/>
      <c r="P239" s="16"/>
      <c r="Q239" s="16"/>
      <c r="R239" s="17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5">
        <v>134</v>
      </c>
      <c r="B240" s="198">
        <v>43258</v>
      </c>
      <c r="C240" s="198"/>
      <c r="D240" s="201" t="s">
        <v>449</v>
      </c>
      <c r="E240" s="199" t="s">
        <v>624</v>
      </c>
      <c r="F240" s="197">
        <f>342.5-5.1</f>
        <v>337.4</v>
      </c>
      <c r="G240" s="199"/>
      <c r="H240" s="199"/>
      <c r="I240" s="226">
        <v>439</v>
      </c>
      <c r="J240" s="238" t="s">
        <v>602</v>
      </c>
      <c r="K240" s="228"/>
      <c r="L240" s="229"/>
      <c r="M240" s="227" t="s">
        <v>602</v>
      </c>
      <c r="N240" s="230"/>
      <c r="O240" s="57"/>
      <c r="P240" s="16"/>
      <c r="Q240" s="16"/>
      <c r="R240" s="94" t="s">
        <v>754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5">
        <v>135</v>
      </c>
      <c r="B241" s="198">
        <v>43285</v>
      </c>
      <c r="C241" s="198"/>
      <c r="D241" s="202" t="s">
        <v>49</v>
      </c>
      <c r="E241" s="199" t="s">
        <v>624</v>
      </c>
      <c r="F241" s="197">
        <f>127.5-5.53</f>
        <v>121.97</v>
      </c>
      <c r="G241" s="199"/>
      <c r="H241" s="199"/>
      <c r="I241" s="226">
        <v>170</v>
      </c>
      <c r="J241" s="238" t="s">
        <v>602</v>
      </c>
      <c r="K241" s="228"/>
      <c r="L241" s="229"/>
      <c r="M241" s="227" t="s">
        <v>602</v>
      </c>
      <c r="N241" s="230"/>
      <c r="O241" s="57"/>
      <c r="P241" s="16"/>
      <c r="Q241" s="16"/>
      <c r="R241" s="342" t="s">
        <v>754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9">
        <v>136</v>
      </c>
      <c r="B242" s="164">
        <v>43294</v>
      </c>
      <c r="C242" s="164"/>
      <c r="D242" s="165" t="s">
        <v>243</v>
      </c>
      <c r="E242" s="166" t="s">
        <v>624</v>
      </c>
      <c r="F242" s="167">
        <v>46.5</v>
      </c>
      <c r="G242" s="166"/>
      <c r="H242" s="166">
        <v>17</v>
      </c>
      <c r="I242" s="186">
        <v>59</v>
      </c>
      <c r="J242" s="385" t="s">
        <v>3461</v>
      </c>
      <c r="K242" s="134">
        <f t="shared" ref="K242" si="78">H242-F242</f>
        <v>-29.5</v>
      </c>
      <c r="L242" s="135">
        <f t="shared" ref="L242" si="79">K242/F242</f>
        <v>-0.63440860215053763</v>
      </c>
      <c r="M242" s="136" t="s">
        <v>664</v>
      </c>
      <c r="N242" s="137">
        <v>43887</v>
      </c>
      <c r="O242" s="57"/>
      <c r="P242" s="16"/>
      <c r="Q242" s="16"/>
      <c r="R242" s="17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137</v>
      </c>
      <c r="B243" s="195">
        <v>43396</v>
      </c>
      <c r="C243" s="195"/>
      <c r="D243" s="202" t="s">
        <v>425</v>
      </c>
      <c r="E243" s="199" t="s">
        <v>624</v>
      </c>
      <c r="F243" s="200">
        <v>156.5</v>
      </c>
      <c r="G243" s="199"/>
      <c r="H243" s="199"/>
      <c r="I243" s="226">
        <v>191</v>
      </c>
      <c r="J243" s="238" t="s">
        <v>602</v>
      </c>
      <c r="K243" s="228"/>
      <c r="L243" s="229"/>
      <c r="M243" s="227" t="s">
        <v>602</v>
      </c>
      <c r="N243" s="230"/>
      <c r="O243" s="57"/>
      <c r="P243" s="16"/>
      <c r="Q243" s="16"/>
      <c r="R243" s="344" t="s">
        <v>752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138</v>
      </c>
      <c r="B244" s="195">
        <v>43439</v>
      </c>
      <c r="C244" s="195"/>
      <c r="D244" s="202" t="s">
        <v>330</v>
      </c>
      <c r="E244" s="199" t="s">
        <v>624</v>
      </c>
      <c r="F244" s="200">
        <v>259.5</v>
      </c>
      <c r="G244" s="199"/>
      <c r="H244" s="199"/>
      <c r="I244" s="226">
        <v>321</v>
      </c>
      <c r="J244" s="238" t="s">
        <v>602</v>
      </c>
      <c r="K244" s="228"/>
      <c r="L244" s="229"/>
      <c r="M244" s="227" t="s">
        <v>602</v>
      </c>
      <c r="N244" s="230"/>
      <c r="O244" s="16"/>
      <c r="P244" s="16"/>
      <c r="Q244" s="16"/>
      <c r="R244" s="342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139</v>
      </c>
      <c r="B245" s="164">
        <v>43439</v>
      </c>
      <c r="C245" s="164"/>
      <c r="D245" s="165" t="s">
        <v>776</v>
      </c>
      <c r="E245" s="166" t="s">
        <v>624</v>
      </c>
      <c r="F245" s="166">
        <v>715</v>
      </c>
      <c r="G245" s="166"/>
      <c r="H245" s="166">
        <v>445</v>
      </c>
      <c r="I245" s="186">
        <v>840</v>
      </c>
      <c r="J245" s="138" t="s">
        <v>2995</v>
      </c>
      <c r="K245" s="134">
        <f t="shared" ref="K245:K248" si="80">H245-F245</f>
        <v>-270</v>
      </c>
      <c r="L245" s="135">
        <f t="shared" ref="L245:L248" si="81">K245/F245</f>
        <v>-0.3776223776223776</v>
      </c>
      <c r="M245" s="136" t="s">
        <v>664</v>
      </c>
      <c r="N245" s="137">
        <v>43800</v>
      </c>
      <c r="O245" s="57"/>
      <c r="P245" s="16"/>
      <c r="Q245" s="16"/>
      <c r="R245" s="17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140</v>
      </c>
      <c r="B246" s="207">
        <v>43469</v>
      </c>
      <c r="C246" s="207"/>
      <c r="D246" s="155" t="s">
        <v>145</v>
      </c>
      <c r="E246" s="208" t="s">
        <v>624</v>
      </c>
      <c r="F246" s="208">
        <v>875</v>
      </c>
      <c r="G246" s="208"/>
      <c r="H246" s="208">
        <v>1165</v>
      </c>
      <c r="I246" s="232">
        <v>1185</v>
      </c>
      <c r="J246" s="141" t="s">
        <v>3490</v>
      </c>
      <c r="K246" s="128">
        <f t="shared" si="80"/>
        <v>290</v>
      </c>
      <c r="L246" s="129">
        <f t="shared" si="81"/>
        <v>0.33142857142857141</v>
      </c>
      <c r="M246" s="130" t="s">
        <v>600</v>
      </c>
      <c r="N246" s="362">
        <v>43847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141</v>
      </c>
      <c r="B247" s="207">
        <v>43559</v>
      </c>
      <c r="C247" s="207"/>
      <c r="D247" s="414" t="s">
        <v>345</v>
      </c>
      <c r="E247" s="208" t="s">
        <v>624</v>
      </c>
      <c r="F247" s="208">
        <f>387-14.63</f>
        <v>372.37</v>
      </c>
      <c r="G247" s="208"/>
      <c r="H247" s="208">
        <v>490</v>
      </c>
      <c r="I247" s="232">
        <v>490</v>
      </c>
      <c r="J247" s="141" t="s">
        <v>683</v>
      </c>
      <c r="K247" s="128">
        <f t="shared" si="80"/>
        <v>117.63</v>
      </c>
      <c r="L247" s="129">
        <f t="shared" si="81"/>
        <v>0.31589548030185027</v>
      </c>
      <c r="M247" s="130" t="s">
        <v>600</v>
      </c>
      <c r="N247" s="362">
        <v>43850</v>
      </c>
      <c r="O247" s="57"/>
      <c r="P247" s="16"/>
      <c r="Q247" s="16"/>
      <c r="R247" s="17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9">
        <v>142</v>
      </c>
      <c r="B248" s="164">
        <v>43578</v>
      </c>
      <c r="C248" s="164"/>
      <c r="D248" s="165" t="s">
        <v>777</v>
      </c>
      <c r="E248" s="166" t="s">
        <v>601</v>
      </c>
      <c r="F248" s="166">
        <v>220</v>
      </c>
      <c r="G248" s="166"/>
      <c r="H248" s="166">
        <v>127.5</v>
      </c>
      <c r="I248" s="186">
        <v>284</v>
      </c>
      <c r="J248" s="385" t="s">
        <v>3484</v>
      </c>
      <c r="K248" s="134">
        <f t="shared" si="80"/>
        <v>-92.5</v>
      </c>
      <c r="L248" s="135">
        <f t="shared" si="81"/>
        <v>-0.42045454545454547</v>
      </c>
      <c r="M248" s="136" t="s">
        <v>664</v>
      </c>
      <c r="N248" s="137">
        <v>43896</v>
      </c>
      <c r="O248" s="57"/>
      <c r="P248" s="16"/>
      <c r="Q248" s="16"/>
      <c r="R248" s="17" t="s">
        <v>752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143</v>
      </c>
      <c r="B249" s="207">
        <v>43622</v>
      </c>
      <c r="C249" s="207"/>
      <c r="D249" s="414" t="s">
        <v>496</v>
      </c>
      <c r="E249" s="208" t="s">
        <v>601</v>
      </c>
      <c r="F249" s="208">
        <v>332.8</v>
      </c>
      <c r="G249" s="208"/>
      <c r="H249" s="208">
        <v>405</v>
      </c>
      <c r="I249" s="232">
        <v>419</v>
      </c>
      <c r="J249" s="141" t="s">
        <v>3491</v>
      </c>
      <c r="K249" s="128">
        <f t="shared" ref="K249" si="82">H249-F249</f>
        <v>72.199999999999989</v>
      </c>
      <c r="L249" s="129">
        <f t="shared" ref="L249" si="83">K249/F249</f>
        <v>0.21694711538461534</v>
      </c>
      <c r="M249" s="130" t="s">
        <v>600</v>
      </c>
      <c r="N249" s="362">
        <v>43860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44">
        <v>144</v>
      </c>
      <c r="B250" s="143">
        <v>43641</v>
      </c>
      <c r="C250" s="143"/>
      <c r="D250" s="144" t="s">
        <v>139</v>
      </c>
      <c r="E250" s="145" t="s">
        <v>624</v>
      </c>
      <c r="F250" s="146">
        <v>386</v>
      </c>
      <c r="G250" s="147"/>
      <c r="H250" s="147">
        <v>395</v>
      </c>
      <c r="I250" s="147">
        <v>452</v>
      </c>
      <c r="J250" s="170" t="s">
        <v>3406</v>
      </c>
      <c r="K250" s="171">
        <f t="shared" ref="K250" si="84">H250-F250</f>
        <v>9</v>
      </c>
      <c r="L250" s="172">
        <f t="shared" ref="L250" si="85">K250/F250</f>
        <v>2.3316062176165803E-2</v>
      </c>
      <c r="M250" s="173" t="s">
        <v>709</v>
      </c>
      <c r="N250" s="174">
        <v>43868</v>
      </c>
      <c r="O250" s="16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2">
        <v>145</v>
      </c>
      <c r="B251" s="195">
        <v>43707</v>
      </c>
      <c r="C251" s="195"/>
      <c r="D251" s="202" t="s">
        <v>260</v>
      </c>
      <c r="E251" s="199" t="s">
        <v>624</v>
      </c>
      <c r="F251" s="199" t="s">
        <v>756</v>
      </c>
      <c r="G251" s="199"/>
      <c r="H251" s="199"/>
      <c r="I251" s="226">
        <v>190</v>
      </c>
      <c r="J251" s="238" t="s">
        <v>602</v>
      </c>
      <c r="K251" s="228"/>
      <c r="L251" s="229"/>
      <c r="M251" s="358" t="s">
        <v>602</v>
      </c>
      <c r="N251" s="230"/>
      <c r="O251" s="16"/>
      <c r="P251" s="16"/>
      <c r="Q251" s="16"/>
      <c r="R251" s="344" t="s">
        <v>752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146</v>
      </c>
      <c r="B252" s="207">
        <v>43731</v>
      </c>
      <c r="C252" s="207"/>
      <c r="D252" s="155" t="s">
        <v>440</v>
      </c>
      <c r="E252" s="208" t="s">
        <v>624</v>
      </c>
      <c r="F252" s="208">
        <v>235</v>
      </c>
      <c r="G252" s="208"/>
      <c r="H252" s="208">
        <v>295</v>
      </c>
      <c r="I252" s="232">
        <v>296</v>
      </c>
      <c r="J252" s="141" t="s">
        <v>3148</v>
      </c>
      <c r="K252" s="128">
        <f t="shared" ref="K252" si="86">H252-F252</f>
        <v>60</v>
      </c>
      <c r="L252" s="129">
        <f t="shared" ref="L252" si="87">K252/F252</f>
        <v>0.25531914893617019</v>
      </c>
      <c r="M252" s="130" t="s">
        <v>600</v>
      </c>
      <c r="N252" s="362">
        <v>43844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147</v>
      </c>
      <c r="B253" s="207">
        <v>43752</v>
      </c>
      <c r="C253" s="207"/>
      <c r="D253" s="155" t="s">
        <v>2978</v>
      </c>
      <c r="E253" s="208" t="s">
        <v>624</v>
      </c>
      <c r="F253" s="208">
        <v>277.5</v>
      </c>
      <c r="G253" s="208"/>
      <c r="H253" s="208">
        <v>333</v>
      </c>
      <c r="I253" s="232">
        <v>333</v>
      </c>
      <c r="J253" s="141" t="s">
        <v>3149</v>
      </c>
      <c r="K253" s="128">
        <f t="shared" ref="K253" si="88">H253-F253</f>
        <v>55.5</v>
      </c>
      <c r="L253" s="129">
        <f t="shared" ref="L253" si="89">K253/F253</f>
        <v>0.2</v>
      </c>
      <c r="M253" s="130" t="s">
        <v>600</v>
      </c>
      <c r="N253" s="362">
        <v>43846</v>
      </c>
      <c r="O253" s="57"/>
      <c r="P253" s="16"/>
      <c r="Q253" s="16"/>
      <c r="R253" s="17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148</v>
      </c>
      <c r="B254" s="207">
        <v>43752</v>
      </c>
      <c r="C254" s="207"/>
      <c r="D254" s="155" t="s">
        <v>2977</v>
      </c>
      <c r="E254" s="208" t="s">
        <v>624</v>
      </c>
      <c r="F254" s="208">
        <v>930</v>
      </c>
      <c r="G254" s="208"/>
      <c r="H254" s="208">
        <v>1165</v>
      </c>
      <c r="I254" s="232">
        <v>1200</v>
      </c>
      <c r="J254" s="141" t="s">
        <v>3151</v>
      </c>
      <c r="K254" s="128">
        <f t="shared" ref="K254" si="90">H254-F254</f>
        <v>235</v>
      </c>
      <c r="L254" s="129">
        <f t="shared" ref="L254" si="91">K254/F254</f>
        <v>0.25268817204301075</v>
      </c>
      <c r="M254" s="130" t="s">
        <v>600</v>
      </c>
      <c r="N254" s="362">
        <v>43847</v>
      </c>
      <c r="O254" s="57"/>
      <c r="P254" s="16"/>
      <c r="Q254" s="16"/>
      <c r="R254" s="17" t="s">
        <v>754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149</v>
      </c>
      <c r="B255" s="347">
        <v>43753</v>
      </c>
      <c r="C255" s="212"/>
      <c r="D255" s="373" t="s">
        <v>2976</v>
      </c>
      <c r="E255" s="350" t="s">
        <v>624</v>
      </c>
      <c r="F255" s="353">
        <v>111</v>
      </c>
      <c r="G255" s="350"/>
      <c r="H255" s="350"/>
      <c r="I255" s="356">
        <v>141</v>
      </c>
      <c r="J255" s="238" t="s">
        <v>602</v>
      </c>
      <c r="K255" s="238"/>
      <c r="L255" s="123"/>
      <c r="M255" s="361" t="s">
        <v>602</v>
      </c>
      <c r="N255" s="240"/>
      <c r="O255" s="16"/>
      <c r="P255" s="16"/>
      <c r="Q255" s="16"/>
      <c r="R255" s="34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150</v>
      </c>
      <c r="B256" s="207">
        <v>43753</v>
      </c>
      <c r="C256" s="207"/>
      <c r="D256" s="155" t="s">
        <v>2975</v>
      </c>
      <c r="E256" s="208" t="s">
        <v>624</v>
      </c>
      <c r="F256" s="209">
        <v>296</v>
      </c>
      <c r="G256" s="208"/>
      <c r="H256" s="208">
        <v>370</v>
      </c>
      <c r="I256" s="232">
        <v>370</v>
      </c>
      <c r="J256" s="141" t="s">
        <v>683</v>
      </c>
      <c r="K256" s="128">
        <f t="shared" ref="K256" si="92">H256-F256</f>
        <v>74</v>
      </c>
      <c r="L256" s="129">
        <f t="shared" ref="L256" si="93">K256/F256</f>
        <v>0.25</v>
      </c>
      <c r="M256" s="130" t="s">
        <v>600</v>
      </c>
      <c r="N256" s="362">
        <v>43853</v>
      </c>
      <c r="O256" s="57"/>
      <c r="P256" s="16"/>
      <c r="Q256" s="16"/>
      <c r="R256" s="17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2">
        <v>151</v>
      </c>
      <c r="B257" s="211">
        <v>43754</v>
      </c>
      <c r="C257" s="211"/>
      <c r="D257" s="192" t="s">
        <v>2974</v>
      </c>
      <c r="E257" s="349" t="s">
        <v>624</v>
      </c>
      <c r="F257" s="352" t="s">
        <v>2940</v>
      </c>
      <c r="G257" s="349"/>
      <c r="H257" s="349"/>
      <c r="I257" s="355">
        <v>344</v>
      </c>
      <c r="J257" s="238" t="s">
        <v>602</v>
      </c>
      <c r="K257" s="241"/>
      <c r="L257" s="360"/>
      <c r="M257" s="343" t="s">
        <v>602</v>
      </c>
      <c r="N257" s="363"/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46">
        <v>152</v>
      </c>
      <c r="B258" s="212">
        <v>43832</v>
      </c>
      <c r="C258" s="212"/>
      <c r="D258" s="216" t="s">
        <v>2254</v>
      </c>
      <c r="E258" s="213" t="s">
        <v>624</v>
      </c>
      <c r="F258" s="214" t="s">
        <v>3136</v>
      </c>
      <c r="G258" s="213"/>
      <c r="H258" s="213"/>
      <c r="I258" s="237">
        <v>590</v>
      </c>
      <c r="J258" s="238" t="s">
        <v>602</v>
      </c>
      <c r="K258" s="238"/>
      <c r="L258" s="123"/>
      <c r="M258" s="343" t="s">
        <v>602</v>
      </c>
      <c r="N258" s="240"/>
      <c r="O258" s="16"/>
      <c r="P258" s="16"/>
      <c r="Q258" s="16"/>
      <c r="R258" s="344" t="s">
        <v>754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153</v>
      </c>
      <c r="B259" s="207">
        <v>43966</v>
      </c>
      <c r="C259" s="207"/>
      <c r="D259" s="155" t="s">
        <v>65</v>
      </c>
      <c r="E259" s="208" t="s">
        <v>624</v>
      </c>
      <c r="F259" s="209">
        <v>67.5</v>
      </c>
      <c r="G259" s="208"/>
      <c r="H259" s="208">
        <v>86</v>
      </c>
      <c r="I259" s="232">
        <v>86</v>
      </c>
      <c r="J259" s="141" t="s">
        <v>3629</v>
      </c>
      <c r="K259" s="128">
        <f t="shared" ref="K259" si="94">H259-F259</f>
        <v>18.5</v>
      </c>
      <c r="L259" s="129">
        <f t="shared" ref="L259" si="95">K259/F259</f>
        <v>0.27407407407407408</v>
      </c>
      <c r="M259" s="130" t="s">
        <v>600</v>
      </c>
      <c r="N259" s="362">
        <v>44008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0">
        <v>154</v>
      </c>
      <c r="B260" s="3">
        <v>44035</v>
      </c>
      <c r="C260" s="212"/>
      <c r="D260" s="216" t="s">
        <v>495</v>
      </c>
      <c r="E260" s="213" t="s">
        <v>624</v>
      </c>
      <c r="F260" s="214" t="s">
        <v>3641</v>
      </c>
      <c r="G260" s="213"/>
      <c r="H260" s="213"/>
      <c r="I260" s="237">
        <v>296</v>
      </c>
      <c r="J260" s="238" t="s">
        <v>602</v>
      </c>
      <c r="K260" s="238"/>
      <c r="L260" s="123"/>
      <c r="M260" s="239"/>
      <c r="N260" s="240"/>
      <c r="O260" s="16"/>
      <c r="P260" s="16"/>
      <c r="Q260" s="16"/>
      <c r="R260" s="344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0"/>
      <c r="B261" s="212"/>
      <c r="C261" s="212"/>
      <c r="D261" s="216"/>
      <c r="E261" s="213"/>
      <c r="F261" s="214"/>
      <c r="G261" s="213"/>
      <c r="H261" s="213"/>
      <c r="I261" s="237"/>
      <c r="J261" s="238"/>
      <c r="K261" s="238"/>
      <c r="L261" s="123"/>
      <c r="M261" s="239"/>
      <c r="N261" s="240"/>
      <c r="O261" s="16"/>
      <c r="P261" s="16"/>
      <c r="Q261" s="16"/>
      <c r="R261" s="344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0"/>
      <c r="B262" s="212"/>
      <c r="C262" s="212"/>
      <c r="D262" s="216"/>
      <c r="E262" s="213"/>
      <c r="F262" s="214"/>
      <c r="G262" s="213"/>
      <c r="H262" s="213"/>
      <c r="I262" s="237"/>
      <c r="J262" s="238"/>
      <c r="K262" s="238"/>
      <c r="L262" s="123"/>
      <c r="M262" s="239"/>
      <c r="N262" s="240"/>
      <c r="O262" s="16"/>
      <c r="P262" s="16"/>
      <c r="Q262" s="16"/>
      <c r="R262" s="344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0"/>
      <c r="B263" s="212"/>
      <c r="C263" s="212"/>
      <c r="D263" s="216"/>
      <c r="E263" s="213"/>
      <c r="F263" s="214"/>
      <c r="G263" s="213"/>
      <c r="H263" s="213"/>
      <c r="I263" s="237"/>
      <c r="J263" s="238"/>
      <c r="K263" s="238"/>
      <c r="L263" s="123"/>
      <c r="M263" s="239"/>
      <c r="N263" s="240"/>
      <c r="O263" s="16"/>
      <c r="P263" s="16"/>
      <c r="Q263" s="16"/>
      <c r="R263" s="344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0"/>
      <c r="B264" s="212"/>
      <c r="C264" s="212"/>
      <c r="D264" s="216"/>
      <c r="E264" s="213"/>
      <c r="F264" s="214"/>
      <c r="G264" s="213"/>
      <c r="H264" s="213"/>
      <c r="I264" s="237"/>
      <c r="J264" s="238"/>
      <c r="K264" s="238"/>
      <c r="L264" s="123"/>
      <c r="M264" s="239"/>
      <c r="N264" s="240"/>
      <c r="O264" s="16"/>
      <c r="P264" s="16"/>
      <c r="Q264" s="16"/>
      <c r="R264" s="34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0"/>
      <c r="B265" s="212"/>
      <c r="C265" s="212"/>
      <c r="D265" s="216"/>
      <c r="E265" s="213"/>
      <c r="F265" s="214"/>
      <c r="G265" s="213"/>
      <c r="H265" s="213"/>
      <c r="I265" s="237"/>
      <c r="J265" s="238"/>
      <c r="K265" s="238"/>
      <c r="L265" s="123"/>
      <c r="M265" s="239"/>
      <c r="N265" s="240"/>
      <c r="O265" s="16"/>
      <c r="P265" s="16"/>
      <c r="Q265" s="16"/>
      <c r="R265" s="344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0"/>
      <c r="B266" s="212"/>
      <c r="C266" s="212"/>
      <c r="D266" s="216"/>
      <c r="E266" s="213"/>
      <c r="F266" s="214"/>
      <c r="G266" s="213"/>
      <c r="H266" s="213"/>
      <c r="I266" s="237"/>
      <c r="J266" s="238"/>
      <c r="K266" s="238"/>
      <c r="L266" s="123"/>
      <c r="M266" s="239"/>
      <c r="N266" s="240"/>
      <c r="O266" s="16"/>
      <c r="P266" s="16"/>
      <c r="Q266" s="16"/>
      <c r="R266" s="344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/>
      <c r="B267" s="212"/>
      <c r="C267" s="212"/>
      <c r="D267" s="216"/>
      <c r="E267" s="213"/>
      <c r="F267" s="214"/>
      <c r="G267" s="213"/>
      <c r="H267" s="213"/>
      <c r="I267" s="237"/>
      <c r="J267" s="238"/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R268" s="344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R269" s="344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R270" s="344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R271" s="344"/>
    </row>
    <row r="272" spans="1:26">
      <c r="A272" s="210"/>
      <c r="B272" s="200" t="s">
        <v>2981</v>
      </c>
      <c r="O272" s="16"/>
      <c r="P272" s="16"/>
      <c r="R272" s="344"/>
    </row>
    <row r="273" spans="18:18">
      <c r="R273" s="242"/>
    </row>
    <row r="274" spans="18:18">
      <c r="R274" s="242"/>
    </row>
    <row r="275" spans="18:18">
      <c r="R275" s="242"/>
    </row>
    <row r="276" spans="18:18">
      <c r="R276" s="242"/>
    </row>
    <row r="277" spans="18:18">
      <c r="R277" s="242"/>
    </row>
    <row r="278" spans="18:18">
      <c r="R278" s="242"/>
    </row>
    <row r="279" spans="18:18">
      <c r="R279" s="242"/>
    </row>
    <row r="280" spans="18:18">
      <c r="R280" s="242"/>
    </row>
    <row r="281" spans="18:18">
      <c r="R281" s="242"/>
    </row>
    <row r="282" spans="18:18">
      <c r="R282" s="242"/>
    </row>
    <row r="283" spans="18:18">
      <c r="R283" s="242"/>
    </row>
    <row r="289" spans="1:1">
      <c r="A289" s="217"/>
    </row>
    <row r="290" spans="1:1">
      <c r="A290" s="217"/>
    </row>
    <row r="291" spans="1:1">
      <c r="A291" s="213"/>
    </row>
  </sheetData>
  <autoFilter ref="R1:R291"/>
  <mergeCells count="3">
    <mergeCell ref="A90:A91"/>
    <mergeCell ref="B90:B91"/>
    <mergeCell ref="J90:J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2020-08-18T02:35:08Z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