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F&amp;O)'!$A$127:$B$338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7" i="6" l="1"/>
  <c r="M107" i="6" s="1"/>
  <c r="P36" i="6"/>
  <c r="K105" i="6"/>
  <c r="M105" i="6" s="1"/>
  <c r="K102" i="6" l="1"/>
  <c r="M102" i="6" s="1"/>
  <c r="K104" i="6"/>
  <c r="M104" i="6" s="1"/>
  <c r="K103" i="6"/>
  <c r="M103" i="6" s="1"/>
  <c r="P35" i="6"/>
  <c r="L31" i="6"/>
  <c r="K31" i="6"/>
  <c r="M31" i="6" s="1"/>
  <c r="L16" i="6"/>
  <c r="L23" i="6"/>
  <c r="L21" i="6"/>
  <c r="K21" i="6"/>
  <c r="M21" i="6" s="1"/>
  <c r="L68" i="6"/>
  <c r="K68" i="6"/>
  <c r="M68" i="6" l="1"/>
  <c r="L67" i="6"/>
  <c r="K67" i="6"/>
  <c r="M67" i="6" s="1"/>
  <c r="L66" i="6" l="1"/>
  <c r="K66" i="6"/>
  <c r="L65" i="6"/>
  <c r="K65" i="6"/>
  <c r="M65" i="6" s="1"/>
  <c r="P33" i="6"/>
  <c r="P34" i="6"/>
  <c r="M66" i="6" l="1"/>
  <c r="M100" i="6"/>
  <c r="K101" i="6"/>
  <c r="K100" i="6"/>
  <c r="L63" i="6"/>
  <c r="K63" i="6"/>
  <c r="L64" i="6"/>
  <c r="K64" i="6"/>
  <c r="L62" i="6"/>
  <c r="K62" i="6"/>
  <c r="K16" i="6"/>
  <c r="M16" i="6" s="1"/>
  <c r="K23" i="6"/>
  <c r="P29" i="6"/>
  <c r="M64" i="6" l="1"/>
  <c r="M23" i="6"/>
  <c r="M63" i="6"/>
  <c r="M62" i="6"/>
  <c r="L25" i="6"/>
  <c r="L24" i="6"/>
  <c r="L28" i="6"/>
  <c r="L27" i="6"/>
  <c r="L26" i="6"/>
  <c r="K28" i="6"/>
  <c r="P32" i="6"/>
  <c r="K27" i="6"/>
  <c r="K26" i="6"/>
  <c r="L59" i="6"/>
  <c r="K59" i="6"/>
  <c r="L58" i="6"/>
  <c r="K58" i="6"/>
  <c r="K61" i="6"/>
  <c r="L61" i="6"/>
  <c r="K99" i="6"/>
  <c r="M99" i="6" s="1"/>
  <c r="K86" i="6"/>
  <c r="K87" i="6"/>
  <c r="K92" i="6"/>
  <c r="K91" i="6"/>
  <c r="L60" i="6"/>
  <c r="K60" i="6"/>
  <c r="M58" i="6" l="1"/>
  <c r="M61" i="6"/>
  <c r="M59" i="6"/>
  <c r="M27" i="6"/>
  <c r="M60" i="6"/>
  <c r="M28" i="6"/>
  <c r="M26" i="6"/>
  <c r="L11" i="6"/>
  <c r="K11" i="6"/>
  <c r="P30" i="6"/>
  <c r="K93" i="6"/>
  <c r="K94" i="6"/>
  <c r="K96" i="6"/>
  <c r="M96" i="6" s="1"/>
  <c r="K95" i="6"/>
  <c r="M95" i="6" s="1"/>
  <c r="L53" i="6"/>
  <c r="K53" i="6"/>
  <c r="M53" i="6" s="1"/>
  <c r="L56" i="6"/>
  <c r="K56" i="6"/>
  <c r="L57" i="6"/>
  <c r="K57" i="6"/>
  <c r="M11" i="6" l="1"/>
  <c r="M56" i="6"/>
  <c r="M57" i="6"/>
  <c r="K339" i="6"/>
  <c r="L339" i="6" s="1"/>
  <c r="P20" i="6" l="1"/>
  <c r="L55" i="6" l="1"/>
  <c r="K55" i="6"/>
  <c r="L54" i="6"/>
  <c r="K54" i="6"/>
  <c r="K25" i="6"/>
  <c r="M25" i="6" s="1"/>
  <c r="L52" i="6"/>
  <c r="K52" i="6"/>
  <c r="L113" i="6"/>
  <c r="K113" i="6"/>
  <c r="K24" i="6"/>
  <c r="M24" i="6" s="1"/>
  <c r="M52" i="6" l="1"/>
  <c r="M113" i="6"/>
  <c r="M55" i="6"/>
  <c r="M54" i="6"/>
  <c r="K90" i="6"/>
  <c r="M76" i="6"/>
  <c r="K77" i="6"/>
  <c r="K76" i="6"/>
  <c r="M82" i="6"/>
  <c r="K83" i="6"/>
  <c r="K82" i="6"/>
  <c r="L13" i="6"/>
  <c r="K13" i="6"/>
  <c r="L19" i="6"/>
  <c r="K19" i="6"/>
  <c r="L15" i="6"/>
  <c r="K15" i="6"/>
  <c r="L22" i="6"/>
  <c r="K22" i="6"/>
  <c r="M84" i="6"/>
  <c r="K85" i="6"/>
  <c r="K84" i="6"/>
  <c r="M22" i="6" l="1"/>
  <c r="M15" i="6"/>
  <c r="M19" i="6"/>
  <c r="M13" i="6"/>
  <c r="K81" i="6"/>
  <c r="K80" i="6"/>
  <c r="K79" i="6"/>
  <c r="K78" i="6"/>
  <c r="L51" i="6"/>
  <c r="K51" i="6"/>
  <c r="L49" i="6"/>
  <c r="K49" i="6"/>
  <c r="L50" i="6"/>
  <c r="K50" i="6"/>
  <c r="K88" i="6"/>
  <c r="M88" i="6" s="1"/>
  <c r="M50" i="6" l="1"/>
  <c r="M49" i="6"/>
  <c r="M51" i="6"/>
  <c r="L14" i="6" l="1"/>
  <c r="K14" i="6"/>
  <c r="L17" i="6"/>
  <c r="K17" i="6"/>
  <c r="L18" i="6"/>
  <c r="K18" i="6"/>
  <c r="M17" i="6" l="1"/>
  <c r="M18" i="6"/>
  <c r="M14" i="6"/>
  <c r="K316" i="6" l="1"/>
  <c r="L316" i="6" s="1"/>
  <c r="P114" i="6"/>
  <c r="K337" i="6" l="1"/>
  <c r="L337" i="6" s="1"/>
  <c r="P12" i="6" l="1"/>
  <c r="K338" i="6" l="1"/>
  <c r="L338" i="6" s="1"/>
  <c r="K304" i="6" l="1"/>
  <c r="L304" i="6" s="1"/>
  <c r="K323" i="6" l="1"/>
  <c r="L323" i="6" s="1"/>
  <c r="K329" i="6" l="1"/>
  <c r="L329" i="6" s="1"/>
  <c r="K335" i="6" l="1"/>
  <c r="L335" i="6" s="1"/>
  <c r="P10" i="6"/>
  <c r="P112" i="6" l="1"/>
  <c r="K314" i="6" l="1"/>
  <c r="L314" i="6" s="1"/>
  <c r="K324" i="6" l="1"/>
  <c r="L324" i="6" s="1"/>
  <c r="K330" i="6" l="1"/>
  <c r="L330" i="6" s="1"/>
  <c r="K298" i="6" l="1"/>
  <c r="L298" i="6" s="1"/>
  <c r="K299" i="6" l="1"/>
  <c r="L299" i="6" s="1"/>
  <c r="K325" i="6" l="1"/>
  <c r="L325" i="6" s="1"/>
  <c r="K317" i="6" l="1"/>
  <c r="L317" i="6" s="1"/>
  <c r="K321" i="6" l="1"/>
  <c r="L321" i="6" s="1"/>
  <c r="K326" i="6" l="1"/>
  <c r="L326" i="6" s="1"/>
  <c r="K318" i="6" l="1"/>
  <c r="L318" i="6" s="1"/>
  <c r="K312" i="6"/>
  <c r="L312" i="6" s="1"/>
  <c r="K320" i="6" l="1"/>
  <c r="L320" i="6" s="1"/>
  <c r="K308" i="6" l="1"/>
  <c r="L308" i="6" s="1"/>
  <c r="K309" i="6" l="1"/>
  <c r="L309" i="6" s="1"/>
  <c r="K302" i="6"/>
  <c r="L302" i="6" s="1"/>
  <c r="K319" i="6" l="1"/>
  <c r="L319" i="6" s="1"/>
  <c r="K313" i="6"/>
  <c r="L313" i="6" s="1"/>
  <c r="K315" i="6" l="1"/>
  <c r="L315" i="6" s="1"/>
  <c r="L6" i="2" l="1"/>
  <c r="K6" i="3"/>
  <c r="D7" i="5" l="1"/>
  <c r="M7" i="6"/>
  <c r="K310" i="6" l="1"/>
  <c r="L310" i="6" s="1"/>
  <c r="K307" i="6" l="1"/>
  <c r="L307" i="6" s="1"/>
  <c r="K311" i="6" l="1"/>
  <c r="L311" i="6" s="1"/>
  <c r="K306" i="6"/>
  <c r="L306" i="6" s="1"/>
  <c r="K305" i="6"/>
  <c r="L305" i="6" s="1"/>
  <c r="K303" i="6"/>
  <c r="L303" i="6" s="1"/>
  <c r="H301" i="6"/>
  <c r="K301" i="6" s="1"/>
  <c r="L301" i="6" s="1"/>
  <c r="K300" i="6"/>
  <c r="L300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F269" i="6"/>
  <c r="K269" i="6" s="1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F263" i="6"/>
  <c r="K263" i="6" s="1"/>
  <c r="L263" i="6" s="1"/>
  <c r="F262" i="6"/>
  <c r="K262" i="6" s="1"/>
  <c r="L262" i="6" s="1"/>
  <c r="K261" i="6"/>
  <c r="L261" i="6" s="1"/>
  <c r="F260" i="6"/>
  <c r="K260" i="6" s="1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4" i="6"/>
  <c r="L244" i="6" s="1"/>
  <c r="K242" i="6"/>
  <c r="L242" i="6" s="1"/>
  <c r="K241" i="6"/>
  <c r="L241" i="6" s="1"/>
  <c r="F240" i="6"/>
  <c r="K240" i="6" s="1"/>
  <c r="L240" i="6" s="1"/>
  <c r="K239" i="6"/>
  <c r="L239" i="6" s="1"/>
  <c r="K236" i="6"/>
  <c r="L236" i="6" s="1"/>
  <c r="K235" i="6"/>
  <c r="L235" i="6" s="1"/>
  <c r="K234" i="6"/>
  <c r="L234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2" i="6"/>
  <c r="L212" i="6" s="1"/>
  <c r="K210" i="6"/>
  <c r="L210" i="6" s="1"/>
  <c r="K208" i="6"/>
  <c r="L208" i="6" s="1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L194" i="6" s="1"/>
  <c r="K193" i="6"/>
  <c r="L193" i="6" s="1"/>
  <c r="F192" i="6"/>
  <c r="K192" i="6" s="1"/>
  <c r="L192" i="6" s="1"/>
  <c r="H191" i="6"/>
  <c r="K191" i="6" s="1"/>
  <c r="L191" i="6" s="1"/>
  <c r="K188" i="6"/>
  <c r="L188" i="6" s="1"/>
  <c r="K187" i="6"/>
  <c r="L187" i="6" s="1"/>
  <c r="K186" i="6"/>
  <c r="L186" i="6" s="1"/>
  <c r="K185" i="6"/>
  <c r="L185" i="6" s="1"/>
  <c r="K184" i="6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H157" i="6"/>
  <c r="K157" i="6" s="1"/>
  <c r="L157" i="6" s="1"/>
  <c r="F156" i="6"/>
  <c r="K156" i="6" s="1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6" i="4"/>
</calcChain>
</file>

<file path=xl/sharedStrings.xml><?xml version="1.0" encoding="utf-8"?>
<sst xmlns="http://schemas.openxmlformats.org/spreadsheetml/2006/main" count="4021" uniqueCount="1340">
  <si>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</si>
  <si>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</si>
  <si>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</si>
  <si>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</si>
  <si>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</si>
  <si>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</si>
  <si>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</si>
  <si>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</si>
  <si>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</si>
  <si>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</si>
  <si>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</si>
  <si>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</si>
  <si>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</si>
  <si>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</si>
  <si>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</si>
  <si>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</si>
  <si>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</si>
  <si>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</si>
  <si>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</si>
  <si>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</si>
  <si>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</si>
  <si>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</si>
  <si>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</si>
  <si>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</si>
  <si>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</si>
  <si>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</si>
  <si>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</si>
  <si>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</si>
  <si>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</si>
  <si>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</si>
  <si>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</si>
  <si>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</si>
  <si>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</si>
  <si>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</si>
  <si>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</si>
  <si>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</si>
  <si>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</si>
  <si>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</si>
  <si>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</si>
  <si>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</si>
  <si>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</si>
  <si>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</si>
  <si>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</si>
  <si>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</si>
  <si>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</si>
  <si>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</si>
  <si>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</si>
  <si>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</si>
  <si>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</si>
  <si>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</si>
  <si>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</si>
  <si>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</si>
  <si>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</si>
  <si>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</si>
  <si>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</si>
  <si>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</si>
  <si>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</si>
  <si>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</si>
  <si>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</si>
  <si>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</si>
  <si>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</si>
  <si>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</si>
  <si>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</si>
  <si>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</si>
  <si>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</si>
  <si>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</si>
  <si>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</si>
  <si>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</si>
  <si>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</si>
  <si>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</si>
  <si>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</si>
  <si>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</si>
  <si>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</si>
  <si>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</si>
  <si>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</si>
  <si>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</si>
  <si>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</si>
  <si>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</si>
  <si>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</si>
  <si>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</si>
  <si>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</si>
  <si>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</si>
  <si>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</si>
  <si>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</si>
  <si>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</si>
  <si>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</si>
  <si>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</si>
  <si>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</si>
  <si>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</si>
  <si>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</si>
  <si>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</si>
  <si>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</si>
  <si>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</si>
  <si>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</si>
  <si>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</si>
  <si>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</si>
  <si>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</si>
  <si>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</si>
  <si>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</si>
  <si>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</si>
  <si>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</si>
  <si>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</si>
  <si>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</si>
  <si>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</si>
  <si>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</si>
  <si>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</si>
  <si>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</si>
  <si>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</si>
  <si>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</si>
  <si>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</si>
  <si>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</si>
  <si>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</si>
  <si>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</si>
  <si>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</si>
  <si>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</si>
  <si>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</si>
  <si>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</si>
  <si>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</si>
  <si>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</si>
  <si>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</si>
  <si>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</si>
  <si>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</si>
  <si>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</si>
  <si>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</si>
  <si>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</si>
  <si>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</si>
  <si>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</si>
  <si>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</si>
  <si>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</si>
  <si>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</si>
  <si>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</si>
  <si>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</si>
  <si>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</si>
  <si>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</si>
  <si>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</si>
  <si>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</si>
  <si>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</si>
  <si>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</si>
  <si>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</si>
  <si>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</si>
  <si>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</si>
  <si>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</si>
  <si>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</si>
  <si>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</si>
  <si>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</si>
  <si>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</si>
  <si>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</si>
  <si>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</si>
  <si>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</si>
  <si>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</si>
  <si>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</si>
  <si>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</si>
  <si>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</si>
  <si>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</si>
  <si>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</si>
  <si>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</si>
  <si>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</si>
  <si>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</si>
  <si>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</si>
  <si>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</si>
  <si>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</si>
  <si>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</si>
  <si>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</si>
  <si>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</si>
  <si>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</si>
  <si>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</si>
  <si>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</si>
  <si>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</si>
  <si>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</si>
  <si>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</si>
  <si>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</si>
  <si>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</si>
  <si>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</si>
  <si>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</si>
  <si>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</si>
  <si>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</si>
  <si>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</si>
  <si>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</si>
  <si>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</si>
  <si>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</si>
  <si>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</si>
  <si>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</si>
  <si>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</si>
  <si>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</si>
  <si>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</si>
  <si>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</si>
  <si>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</si>
  <si>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</si>
  <si>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</si>
  <si>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</si>
  <si>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</si>
  <si>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</si>
  <si>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</si>
  <si>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</si>
  <si>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</si>
  <si>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</si>
  <si>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</si>
  <si>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</si>
  <si>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</si>
  <si>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</si>
  <si>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</si>
  <si>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</si>
  <si>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</si>
  <si>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</si>
  <si>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</si>
  <si>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</si>
  <si>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</si>
  <si>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</si>
  <si>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</si>
  <si>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</si>
  <si>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</si>
  <si>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</si>
  <si>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</si>
  <si>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</si>
  <si>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</si>
  <si>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</si>
  <si>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</si>
  <si>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</si>
  <si>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</si>
  <si>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</si>
  <si>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</si>
  <si>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</si>
  <si>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</si>
  <si>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</si>
  <si>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</si>
  <si>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</si>
  <si>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</si>
  <si>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</si>
  <si>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</si>
  <si>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</si>
  <si>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</si>
  <si>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</si>
  <si>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</si>
  <si>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</si>
  <si>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</si>
  <si>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</si>
  <si>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</si>
  <si>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</si>
  <si>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</si>
  <si>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</si>
  <si>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</si>
  <si>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</si>
  <si>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</si>
  <si>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</si>
  <si>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</si>
  <si>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</si>
  <si>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</si>
  <si>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</si>
  <si>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</si>
  <si>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</si>
  <si>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</si>
  <si>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</si>
  <si>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</si>
  <si>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</si>
  <si>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</si>
  <si>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</si>
  <si>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</si>
  <si>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</si>
  <si>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</si>
  <si>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</si>
  <si>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</si>
  <si>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</si>
  <si>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</si>
  <si>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</si>
  <si>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</si>
  <si>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</si>
  <si>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</si>
  <si>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</si>
  <si>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</si>
  <si>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</si>
  <si>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</si>
  <si>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</si>
  <si>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</si>
  <si>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</si>
  <si>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</si>
  <si>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</si>
  <si>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</si>
  <si>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</si>
  <si>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</si>
  <si>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</si>
  <si>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</si>
  <si>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</si>
  <si>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</si>
  <si>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</si>
  <si>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</si>
  <si>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</si>
  <si>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</si>
  <si>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</si>
  <si>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</si>
  <si>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</si>
  <si>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</si>
  <si>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</si>
  <si>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</si>
  <si>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</si>
  <si>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</si>
  <si>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</si>
  <si>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</si>
  <si>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</si>
  <si>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</si>
  <si>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</si>
  <si>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</si>
  <si>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</si>
  <si>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</si>
  <si>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</si>
  <si>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</si>
  <si>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</si>
  <si>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</si>
  <si>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</si>
  <si>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</si>
  <si>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</si>
  <si>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</si>
  <si>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</si>
  <si>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</si>
  <si>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</si>
  <si>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</si>
  <si>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</si>
  <si>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</si>
  <si>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</si>
  <si>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</si>
  <si>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</si>
  <si>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</si>
  <si>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</si>
  <si>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</si>
  <si>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</si>
  <si>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</si>
  <si>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</si>
  <si>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</si>
  <si>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</si>
  <si>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</si>
  <si>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</si>
  <si>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</si>
  <si>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</si>
  <si>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</si>
  <si>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</si>
  <si>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</si>
  <si>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</si>
  <si>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</si>
  <si>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</si>
  <si>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</si>
  <si>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</si>
  <si>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</si>
  <si>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</si>
  <si>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</si>
  <si>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</si>
  <si>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</si>
  <si>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</si>
  <si>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</si>
  <si>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</si>
  <si>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</si>
  <si>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</si>
  <si>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</si>
  <si>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</si>
  <si>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</si>
  <si>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</si>
  <si>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</si>
  <si>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</si>
  <si>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</si>
  <si>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</si>
  <si>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</si>
  <si>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</si>
  <si>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</si>
  <si>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</si>
  <si>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</si>
  <si>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</si>
  <si>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</si>
  <si>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</si>
  <si>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</si>
  <si>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</si>
  <si>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</si>
  <si>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</si>
  <si>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</si>
  <si>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</si>
  <si>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</si>
  <si>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</si>
  <si>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</si>
  <si>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</si>
  <si>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</si>
  <si>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</si>
  <si>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</si>
  <si>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</si>
  <si>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</si>
  <si>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</si>
  <si>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</si>
  <si>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</si>
  <si>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</si>
  <si>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</si>
  <si>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</si>
  <si>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</si>
  <si>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</si>
  <si>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</si>
  <si>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</si>
  <si>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</si>
  <si>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</si>
  <si>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</si>
  <si>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</si>
  <si>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</si>
  <si>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</si>
  <si>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</si>
  <si>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</si>
  <si>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</si>
  <si>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</si>
  <si>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</si>
  <si>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</si>
  <si>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</si>
  <si>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</si>
  <si>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</si>
  <si>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</si>
  <si>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</si>
  <si>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</si>
  <si>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</si>
  <si>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</si>
  <si>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</si>
  <si>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</si>
  <si>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</si>
  <si>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</si>
  <si>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</si>
  <si>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</si>
  <si>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</si>
  <si>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</si>
  <si>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</si>
  <si>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</si>
  <si>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</si>
  <si>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</si>
  <si>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</si>
  <si>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</si>
  <si>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</si>
  <si>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</si>
  <si>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</si>
  <si>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</si>
  <si>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</si>
  <si>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</si>
  <si>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</si>
  <si>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</si>
  <si>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</si>
  <si>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</si>
  <si>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</si>
  <si>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</si>
  <si>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</si>
  <si>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</si>
  <si>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</si>
  <si>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</si>
  <si>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</si>
  <si>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</si>
  <si>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</si>
  <si>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</si>
  <si>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</si>
  <si>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</si>
  <si>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</si>
  <si>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</si>
  <si>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</si>
  <si>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</si>
  <si>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</si>
  <si>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</si>
  <si>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</si>
  <si>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</si>
  <si>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</si>
  <si>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</si>
  <si>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</si>
  <si>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</si>
  <si>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</si>
  <si>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</si>
  <si>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</si>
  <si>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</si>
  <si>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</si>
  <si>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</si>
  <si>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</si>
  <si>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</si>
  <si>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</si>
  <si>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</si>
  <si>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</si>
  <si>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</si>
  <si>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</si>
  <si>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</si>
  <si>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</si>
  <si>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</si>
  <si>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</si>
  <si>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</si>
  <si>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</si>
  <si>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</si>
  <si>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</si>
  <si>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</si>
  <si>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</si>
  <si>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</si>
  <si>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</si>
  <si>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</si>
  <si>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</si>
  <si>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</si>
  <si>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</si>
  <si>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</si>
  <si>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</si>
  <si>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</si>
  <si>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</si>
  <si>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</si>
  <si>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</si>
  <si>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</si>
  <si>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</si>
  <si>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</si>
  <si>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</si>
  <si>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</si>
  <si>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</si>
  <si>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</si>
  <si>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</si>
  <si>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</si>
  <si>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</si>
  <si>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</si>
  <si>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</si>
  <si>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</si>
  <si>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</si>
  <si>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</si>
  <si>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</si>
  <si>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</si>
  <si>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</si>
  <si>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</si>
  <si>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</si>
  <si>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</si>
  <si>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</si>
  <si>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</si>
  <si>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</si>
  <si>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</si>
  <si>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</si>
  <si>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</si>
  <si>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</si>
  <si>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</si>
  <si>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</si>
  <si>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</si>
  <si>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</si>
  <si>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</si>
  <si>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</si>
  <si>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</si>
  <si>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</si>
  <si>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</si>
  <si>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</si>
  <si>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</si>
  <si>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</si>
  <si>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</si>
  <si>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</si>
  <si>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</si>
  <si>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</si>
  <si>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</si>
  <si>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</si>
  <si>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</si>
  <si>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</si>
  <si>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</si>
  <si>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</si>
  <si>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</si>
  <si>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</si>
  <si>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</si>
  <si>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</si>
  <si>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</si>
  <si>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</si>
  <si>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</si>
  <si>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</si>
  <si>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</si>
  <si>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</si>
  <si>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</si>
  <si>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</si>
  <si>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</si>
  <si>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</si>
  <si>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</si>
  <si>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</si>
  <si>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</si>
  <si>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</si>
  <si>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</si>
  <si>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</si>
  <si>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</si>
  <si>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</si>
  <si>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</si>
  <si>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</si>
  <si>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</si>
  <si>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</si>
  <si>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</si>
  <si>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</si>
  <si>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</si>
  <si>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</si>
  <si>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</si>
  <si>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</si>
  <si>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</si>
  <si>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</si>
  <si>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</si>
  <si>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</si>
  <si>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</si>
  <si>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</si>
  <si>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</si>
  <si>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</si>
  <si>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</si>
  <si>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</si>
  <si>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</si>
  <si>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</si>
  <si>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</si>
  <si>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</si>
  <si>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</si>
  <si>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</si>
  <si>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</si>
  <si>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</si>
  <si>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</si>
  <si>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</si>
  <si>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</si>
  <si>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</si>
  <si>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</si>
  <si>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</si>
  <si>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</si>
  <si>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</si>
  <si>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</si>
  <si>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</si>
  <si>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</si>
  <si>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</si>
  <si>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</si>
  <si>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</si>
  <si>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</si>
  <si>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</si>
  <si>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</si>
  <si>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</si>
  <si>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</si>
  <si>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</si>
  <si>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</si>
  <si>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</si>
  <si>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</si>
  <si>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</si>
  <si>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</si>
  <si>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</si>
  <si>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</si>
  <si>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</si>
  <si>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</si>
  <si>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</si>
  <si>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</si>
  <si>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</si>
  <si>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</si>
  <si>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</si>
  <si>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</si>
  <si>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</si>
  <si>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</si>
  <si>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</si>
  <si>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</si>
  <si>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</si>
  <si>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</si>
  <si>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</si>
  <si>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</si>
  <si>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</si>
  <si>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</si>
  <si>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</si>
  <si>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</si>
  <si>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</si>
  <si>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</si>
  <si>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</si>
  <si>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</si>
  <si>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</si>
  <si>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</si>
  <si>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</si>
  <si>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</si>
  <si>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</si>
  <si>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</si>
  <si>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</si>
  <si>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</si>
  <si>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</si>
  <si>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</si>
  <si>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</si>
  <si>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</si>
  <si>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</si>
  <si>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</si>
  <si>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</si>
  <si>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</si>
  <si>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</si>
  <si>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</si>
  <si>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</si>
  <si>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</si>
  <si>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</si>
  <si>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</si>
  <si>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</si>
  <si>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</si>
  <si>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</si>
  <si>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</si>
  <si>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</si>
  <si>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</si>
  <si>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</si>
  <si>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</si>
  <si>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</si>
  <si>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</si>
  <si>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</si>
  <si>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</si>
  <si>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</si>
  <si>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</si>
  <si>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</si>
  <si>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</si>
  <si>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</si>
  <si>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</si>
  <si>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</si>
  <si>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</si>
  <si>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</si>
  <si>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</si>
  <si>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</si>
  <si>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</si>
  <si>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</si>
  <si>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</si>
  <si>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</si>
  <si>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</si>
  <si>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</si>
  <si>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</si>
  <si>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</si>
  <si>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</si>
  <si>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</si>
  <si>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</si>
  <si>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</si>
  <si>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</si>
  <si>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</si>
  <si>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</si>
  <si>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</si>
  <si>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</si>
  <si>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</si>
  <si>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</si>
  <si>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</si>
  <si>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</si>
  <si>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</si>
  <si>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</si>
  <si>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</si>
  <si>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</si>
  <si>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</si>
  <si>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</si>
  <si>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</si>
  <si>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</si>
  <si>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</si>
  <si>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</si>
  <si>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</si>
  <si>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</si>
  <si>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</si>
  <si>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</si>
  <si>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</si>
  <si>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</si>
  <si>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</si>
  <si>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</si>
  <si>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</si>
  <si>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</si>
  <si>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</si>
  <si>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</si>
  <si>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</si>
  <si>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</si>
  <si>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</si>
  <si>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</si>
  <si>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</si>
  <si>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</si>
  <si>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</si>
  <si>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</si>
  <si>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</si>
  <si>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</si>
  <si>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</si>
  <si>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</si>
  <si>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</si>
  <si>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</si>
  <si>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</si>
  <si>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</si>
  <si>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</si>
  <si>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</si>
  <si>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</si>
  <si>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</si>
  <si>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</si>
  <si>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</si>
  <si>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</si>
  <si>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</si>
  <si>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</si>
  <si>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</si>
  <si>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</si>
  <si>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</si>
  <si>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</si>
  <si>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</si>
  <si>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</si>
  <si>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</si>
  <si>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</si>
  <si>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</si>
  <si>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</si>
  <si>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</si>
  <si>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</si>
  <si>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</si>
  <si>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</si>
  <si>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</si>
  <si>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</si>
  <si>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</si>
  <si>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</si>
  <si>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</si>
  <si>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</si>
  <si>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</si>
  <si>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</si>
  <si>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</si>
  <si>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</si>
  <si>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</si>
  <si>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</si>
  <si>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</si>
  <si>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</si>
  <si>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</si>
  <si>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</si>
  <si>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</si>
  <si>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</si>
  <si>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</si>
  <si>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</si>
  <si>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</si>
  <si>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</si>
  <si>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</si>
  <si>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</si>
  <si>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</si>
  <si>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</si>
  <si>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</si>
  <si>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</si>
  <si>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</si>
  <si>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</si>
  <si>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</si>
  <si>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</si>
  <si>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</si>
  <si>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</si>
  <si>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</si>
  <si>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</si>
  <si>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</si>
  <si>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</si>
  <si>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</si>
  <si>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</si>
  <si>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</si>
  <si>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</si>
  <si>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</si>
  <si>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</si>
  <si>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</si>
  <si>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</si>
  <si>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</si>
  <si>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</si>
  <si>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</si>
  <si>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</si>
  <si>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</si>
  <si>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</si>
  <si>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</si>
  <si>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</si>
  <si>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</si>
  <si>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</si>
  <si>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</si>
  <si>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</si>
  <si>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</si>
  <si>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</si>
  <si>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</si>
  <si>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</si>
  <si>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</si>
  <si>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</si>
  <si>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</si>
  <si>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</si>
  <si>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</si>
  <si>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</si>
  <si>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</si>
  <si>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</si>
  <si>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</si>
  <si>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</si>
  <si>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</si>
  <si>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</si>
  <si>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</si>
  <si>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</si>
  <si>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</si>
  <si>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</si>
  <si>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</si>
  <si>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3752-3852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</si>
  <si>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</si>
  <si>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</si>
  <si>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</si>
  <si>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</si>
  <si>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</si>
  <si>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</si>
  <si>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</si>
  <si>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</si>
  <si>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</si>
  <si>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</si>
  <si>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</si>
  <si>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</si>
  <si>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</si>
  <si>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</si>
  <si>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</si>
  <si>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</si>
  <si>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</si>
  <si>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</si>
  <si>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</si>
  <si>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</si>
  <si>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</si>
  <si>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</si>
  <si>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</si>
  <si>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</si>
  <si>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</si>
  <si>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</si>
  <si>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</si>
  <si>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</si>
  <si>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</si>
  <si>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</si>
  <si>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</si>
  <si>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</si>
  <si>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</si>
  <si>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</si>
  <si>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</si>
  <si>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</si>
  <si>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</si>
  <si>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</si>
  <si>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</si>
  <si>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</si>
  <si>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</si>
  <si>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</si>
  <si>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</si>
  <si>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</si>
  <si>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</si>
  <si>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</si>
  <si>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</si>
  <si>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</si>
  <si>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</si>
  <si>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</si>
  <si>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</si>
  <si>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</si>
  <si>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</si>
  <si>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</si>
  <si>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</si>
  <si>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</si>
  <si>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</si>
  <si>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</si>
  <si>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</si>
  <si>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</si>
  <si>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</si>
  <si>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</si>
  <si>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</si>
  <si>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</si>
  <si>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</si>
  <si>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</si>
  <si>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</si>
  <si>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</si>
  <si>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</si>
  <si>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</si>
  <si>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</si>
  <si>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</si>
  <si>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</si>
  <si>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</si>
  <si>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</si>
  <si>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</si>
  <si>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</si>
  <si>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</si>
  <si>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</si>
  <si>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</si>
  <si>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</si>
  <si>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</si>
  <si>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</si>
  <si>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</si>
  <si>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</si>
  <si>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</si>
  <si>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</si>
  <si>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</si>
  <si>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</si>
  <si>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</si>
  <si>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</si>
  <si>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</si>
  <si>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</si>
  <si>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</si>
  <si>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</si>
  <si>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</si>
  <si>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</si>
  <si>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</si>
  <si>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</si>
  <si>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</si>
  <si>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</si>
  <si>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</si>
  <si>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</si>
  <si>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</si>
  <si>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</si>
  <si>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</si>
  <si>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</si>
  <si>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</si>
  <si>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</si>
  <si>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</si>
  <si>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</si>
  <si>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</si>
  <si>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</si>
  <si>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</si>
  <si>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</si>
  <si>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</si>
  <si>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</si>
  <si>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</si>
  <si>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</si>
  <si>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</si>
  <si>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</si>
  <si>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</si>
  <si>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</si>
  <si>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</si>
  <si>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</si>
  <si>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</si>
  <si>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</si>
  <si>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</si>
  <si>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</si>
  <si>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</si>
  <si>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</si>
  <si>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</si>
  <si>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</si>
  <si>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</si>
  <si>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</si>
  <si>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</si>
  <si>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</si>
  <si>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</si>
  <si>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</si>
  <si>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</si>
  <si>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1390-1470</t>
  </si>
  <si>
    <t>1600-1750</t>
  </si>
  <si>
    <t>Profit of Rs.76/-</t>
  </si>
  <si>
    <t>YMD FINANCIAL CONSULTANCY PRIVATE LIMITED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</si>
  <si>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</si>
  <si>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</si>
  <si>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</si>
  <si>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</si>
  <si>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</si>
  <si>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</si>
  <si>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</si>
  <si>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</si>
  <si>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</si>
  <si>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</si>
  <si>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</si>
  <si>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</si>
  <si>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</si>
  <si>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</si>
  <si>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</si>
  <si>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</si>
  <si>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</si>
  <si>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</si>
  <si>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</si>
  <si>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</si>
  <si>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</si>
  <si>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</si>
  <si>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</si>
  <si>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</si>
  <si>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</si>
  <si>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SANGINITA</t>
  </si>
  <si>
    <t>Sanginita Chemicals Limit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</si>
  <si>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</si>
  <si>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</si>
  <si>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</si>
  <si>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</si>
  <si>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</si>
  <si>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</si>
  <si>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</si>
  <si>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</si>
  <si>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</si>
  <si>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</si>
  <si>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</si>
  <si>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INDRENEW</t>
  </si>
  <si>
    <t>SAWABUSI</t>
  </si>
  <si>
    <t>SETU SECURITIES PVT LTD</t>
  </si>
  <si>
    <t>CMMIPL</t>
  </si>
  <si>
    <t>CMM Infraprojects Limited</t>
  </si>
  <si>
    <t>SAMTA MUNDRA</t>
  </si>
  <si>
    <t>640-660</t>
  </si>
  <si>
    <t>705-750</t>
  </si>
  <si>
    <t>196-201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</si>
  <si>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</si>
  <si>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</si>
  <si>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</si>
  <si>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</si>
  <si>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</si>
  <si>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</si>
  <si>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</si>
  <si>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ARHAM SHARE PRIVATE LIMITED</t>
  </si>
  <si>
    <t>SETU SECURITIES PVT. LTD.</t>
  </si>
  <si>
    <t>UNISHIRE</t>
  </si>
  <si>
    <t>QE SECURITIES LLP</t>
  </si>
  <si>
    <t>SAKUMA</t>
  </si>
  <si>
    <t>Sakuma Exports Limited</t>
  </si>
  <si>
    <t>SUULD</t>
  </si>
  <si>
    <t>Suumaya Industries Ltd</t>
  </si>
  <si>
    <t>OSIAHYPER</t>
  </si>
  <si>
    <t>Osia Hyper Retail Ltd</t>
  </si>
  <si>
    <t>SHUBHAM ASHOKBHAI PATEL</t>
  </si>
  <si>
    <t>Loss of Rs.47.5/-</t>
  </si>
  <si>
    <t>PARESH DHIRAJLAL SHAH</t>
  </si>
  <si>
    <t>GCONNECT</t>
  </si>
  <si>
    <t>INDRAIND</t>
  </si>
  <si>
    <t>MAGENTA</t>
  </si>
  <si>
    <t>TOPGAIN FINANCE PRIVATE LIMITED</t>
  </si>
  <si>
    <t>GREEN PEAKS ENTERPRISES LLP</t>
  </si>
  <si>
    <t>HJS SECURITIES PRIVATE LIMITED</t>
  </si>
  <si>
    <t>TTIL</t>
  </si>
  <si>
    <t>Asian Granito India Limit</t>
  </si>
  <si>
    <t>KANANIIND</t>
  </si>
  <si>
    <t>Kanani Industries Ltd</t>
  </si>
  <si>
    <t>KAYA</t>
  </si>
  <si>
    <t>Kaya Limited</t>
  </si>
  <si>
    <t>KSHITIJPOL</t>
  </si>
  <si>
    <t>Kshitij Polyline Limited</t>
  </si>
  <si>
    <t>HARSHIL PREMJIBHAI KANANI</t>
  </si>
  <si>
    <t>Loss of Rs.32.5/-</t>
  </si>
  <si>
    <t>NIFTY 23400 PE 13-JUNE</t>
  </si>
  <si>
    <t>Profit of Rs.102.5/-</t>
  </si>
  <si>
    <t>1355-1395</t>
  </si>
  <si>
    <t>350-450</t>
  </si>
  <si>
    <t>Loss of Rs.18/-</t>
  </si>
  <si>
    <t>Profit of Rs.37.5/-</t>
  </si>
  <si>
    <t>Profit of Rs.22.5/-</t>
  </si>
  <si>
    <t>SEIFER RICHARD MASCARENHAS</t>
  </si>
  <si>
    <t>SHARE INDIA SECURITIES LIMITED</t>
  </si>
  <si>
    <t>ASHOKBHAI MADHUBHAI KORAT</t>
  </si>
  <si>
    <t>GKCONS</t>
  </si>
  <si>
    <t>ESAAR (INDIA) LIMITED</t>
  </si>
  <si>
    <t>BNP PARIBAS FINANCIAL MARKETS</t>
  </si>
  <si>
    <t>MMLF</t>
  </si>
  <si>
    <t>PSITINFRA</t>
  </si>
  <si>
    <t>STCORP</t>
  </si>
  <si>
    <t>AMRITA JAIN</t>
  </si>
  <si>
    <t>AJAYKUMAR SURENDRA SAVAI</t>
  </si>
  <si>
    <t>TITANIN</t>
  </si>
  <si>
    <t>KOTVAK LOGISTICS LLP</t>
  </si>
  <si>
    <t>GRAI CONSTRUCTIONS LLP</t>
  </si>
  <si>
    <t>YARNSYN</t>
  </si>
  <si>
    <t>BAJAJHIND</t>
  </si>
  <si>
    <t>Bajaj Hindustan Sugar Ltd</t>
  </si>
  <si>
    <t>DHTL</t>
  </si>
  <si>
    <t>Docmode Health Tech Ltd</t>
  </si>
  <si>
    <t>HILTON</t>
  </si>
  <si>
    <t>Hilton Metal Forging Limi</t>
  </si>
  <si>
    <t>RAJ RATAN COMMODITIES PRIVATE LIMITED</t>
  </si>
  <si>
    <t>KAMOPAINTS</t>
  </si>
  <si>
    <t>Kamdhenu Ventures Limited</t>
  </si>
  <si>
    <t>SKSE SECURITIES LTD</t>
  </si>
  <si>
    <t>NK SECURITIES RESEARCH PRIVATE LIMITED</t>
  </si>
  <si>
    <t>KMSUGAR</t>
  </si>
  <si>
    <t>K.M.Sugar Mills Limited</t>
  </si>
  <si>
    <t>ORIENTPPR</t>
  </si>
  <si>
    <t>Orient Paper &amp; Ind Ltd</t>
  </si>
  <si>
    <t>SAHASTRAA ADVISORS PRIVATE LIMITED</t>
  </si>
  <si>
    <t>PARAS</t>
  </si>
  <si>
    <t>Paras Def and Spce Tech L</t>
  </si>
  <si>
    <t>PRRSAAR COMMODITIES PVT LTD</t>
  </si>
  <si>
    <t>RANASUG</t>
  </si>
  <si>
    <t>Rana Sugars Ltd</t>
  </si>
  <si>
    <t>SAKHTISUG</t>
  </si>
  <si>
    <t>Sakthi Sugars Ltd.</t>
  </si>
  <si>
    <t>SELAN</t>
  </si>
  <si>
    <t>Selan Exploration Technol</t>
  </si>
  <si>
    <t>SILVER LINE VENTURES PRIVATE LIMITED</t>
  </si>
  <si>
    <t>VIJIT GLOBAL SECURITIES PRIVATE LIMITED</t>
  </si>
  <si>
    <t>BANKNIFTY 49500 PE 26-JUNE</t>
  </si>
  <si>
    <t>450-600</t>
  </si>
  <si>
    <t>458-478</t>
  </si>
  <si>
    <t>520-570</t>
  </si>
  <si>
    <t>BANKNIFTY 49600 PE 26-JUNE</t>
  </si>
  <si>
    <t>295-305</t>
  </si>
  <si>
    <t>430-550</t>
  </si>
  <si>
    <t>NIFTY 23400 PE 20-JUNE</t>
  </si>
  <si>
    <t>150-180</t>
  </si>
  <si>
    <t>Loss of Rs.15.5/-</t>
  </si>
  <si>
    <t>ASPIRA</t>
  </si>
  <si>
    <t>GLORIOUS HOLDINGS PVT LTD</t>
  </si>
  <si>
    <t>BAZELINTER</t>
  </si>
  <si>
    <t>VENEET CAPITAL SERVICES PRIVATE LIMITED</t>
  </si>
  <si>
    <t>GRID TRADING PRIVATE LIMITED</t>
  </si>
  <si>
    <t>CRANEINFRA</t>
  </si>
  <si>
    <t>DGL</t>
  </si>
  <si>
    <t>RAJESH PIROGIWAL</t>
  </si>
  <si>
    <t>SUNITA PIROGIWAL</t>
  </si>
  <si>
    <t>YOGESH JOTIRAM KALE</t>
  </si>
  <si>
    <t>MINIBOSS CONSULTANCY PRIVATE LIMITED</t>
  </si>
  <si>
    <t>DEV GANPAT PAWAR</t>
  </si>
  <si>
    <t>EXHICON</t>
  </si>
  <si>
    <t>RAGHAV KAROL HUF</t>
  </si>
  <si>
    <t>FORTISMLR</t>
  </si>
  <si>
    <t>FRANKLININD</t>
  </si>
  <si>
    <t>SAJM GLOBAL IMPEX PRIVATE LIMITED</t>
  </si>
  <si>
    <t>MOULIK KISHORECHAND BANSAL</t>
  </si>
  <si>
    <t>KISHORECHAND KAKARAM BANSAL</t>
  </si>
  <si>
    <t>GULSHAN KISHORECHAND BANSAL</t>
  </si>
  <si>
    <t>STEPTRADE REVOLUTION FUND</t>
  </si>
  <si>
    <t>RAJAN GUPTA</t>
  </si>
  <si>
    <t>SANGITA AGARWAL</t>
  </si>
  <si>
    <t>GOLECHA</t>
  </si>
  <si>
    <t>DIVYA GARG</t>
  </si>
  <si>
    <t>GRANDMA</t>
  </si>
  <si>
    <t>ADIVI LEELA NAGARAJU</t>
  </si>
  <si>
    <t>HANSUGAR</t>
  </si>
  <si>
    <t>PROFIN COMMODITIES PRIVATE LIMITED</t>
  </si>
  <si>
    <t>CHANDAN CHAURASIYA</t>
  </si>
  <si>
    <t>VISHAL BIPINCHANDRA DOSHI</t>
  </si>
  <si>
    <t>MARKOBENZ</t>
  </si>
  <si>
    <t>ANILKUMAR</t>
  </si>
  <si>
    <t>NILAMBEN SATISHKUMAR PATEL</t>
  </si>
  <si>
    <t>MEAPL</t>
  </si>
  <si>
    <t>MOHIT VINODKUMAR AGRAWAL</t>
  </si>
  <si>
    <t>ASODARIYA SAMIR RAMJIBHAI</t>
  </si>
  <si>
    <t>NBFOOT</t>
  </si>
  <si>
    <t>SYNEMATIC MEDIA AND CONSULTING PRIVATE LIMITED</t>
  </si>
  <si>
    <t>DISCOVERY GLOBAL OPPORTUNITY MAURITIUS LIMITED</t>
  </si>
  <si>
    <t>PIOTEX</t>
  </si>
  <si>
    <t>SPREAD X SECURITIES PRIVATE LIMITED</t>
  </si>
  <si>
    <t>PRADHIN</t>
  </si>
  <si>
    <t>BOBBY SONTHALIA</t>
  </si>
  <si>
    <t>MARGI MAHAVIRBHAI TIWARI</t>
  </si>
  <si>
    <t>SATABDI TRADELINK LIMITED</t>
  </si>
  <si>
    <t>PVVINFRA</t>
  </si>
  <si>
    <t>GOLDMAN SACHS FUNDS - GOLDMAN SACHS INDIA EQUITY PORTFOLIO</t>
  </si>
  <si>
    <t>SUNIL N. SHAH</t>
  </si>
  <si>
    <t>SCAGRO</t>
  </si>
  <si>
    <t>SANJAY BHAGAT</t>
  </si>
  <si>
    <t>MOHITMAURYA</t>
  </si>
  <si>
    <t>ROHITMAURYA</t>
  </si>
  <si>
    <t>PANKAJ OLI</t>
  </si>
  <si>
    <t>VARSHA BAJPAI</t>
  </si>
  <si>
    <t>MANJU SINGH</t>
  </si>
  <si>
    <t>VIKASH .</t>
  </si>
  <si>
    <t>SHIVANAND RAJBHAR</t>
  </si>
  <si>
    <t>KALPANA MADHANI SECURITIES PRIVATE LIMITED</t>
  </si>
  <si>
    <t>SATYA NARAYAN CHANDAK</t>
  </si>
  <si>
    <t>SELLWIN</t>
  </si>
  <si>
    <t>IMPREST GLOBAL LLP</t>
  </si>
  <si>
    <t>SHARIKA</t>
  </si>
  <si>
    <t>MANSI SHARE &amp; STOCK ADVISORS PRIVATE LIMITED</t>
  </si>
  <si>
    <t>ANKIT SINGHVI</t>
  </si>
  <si>
    <t>SPAR</t>
  </si>
  <si>
    <t>SRIDEVIDAKA</t>
  </si>
  <si>
    <t>SARASVATI VIJAYKUMAR KODINARIYA</t>
  </si>
  <si>
    <t>A1 POWER TOOLS PRIVATE LIMITED</t>
  </si>
  <si>
    <t>ATOR ADVISERS PRIVATE LIMITED</t>
  </si>
  <si>
    <t>SRUSTEELS</t>
  </si>
  <si>
    <t>SRESTHA FINVEST LIMITED</t>
  </si>
  <si>
    <t>SURESH KUMAR JANGID</t>
  </si>
  <si>
    <t>ANANT OVERSEAS PVT. LTD.</t>
  </si>
  <si>
    <t>STARDELTA</t>
  </si>
  <si>
    <t>STARLIT</t>
  </si>
  <si>
    <t>GOLECHHA GLOBAL FINANCE LIMITED</t>
  </si>
  <si>
    <t>AVANTIKA COMMOSALES LLP</t>
  </si>
  <si>
    <t>ANIL KUMAR JAGETIYA</t>
  </si>
  <si>
    <t>UTLINDS</t>
  </si>
  <si>
    <t>PRITHVI FINMART PRIVATE LIMITED</t>
  </si>
  <si>
    <t>VASUDHAGAM</t>
  </si>
  <si>
    <t>VIRINCHI</t>
  </si>
  <si>
    <t>MORE AGRISUPPLIES &amp; SERVICES PRIVATE LIMITED</t>
  </si>
  <si>
    <t>WITS</t>
  </si>
  <si>
    <t>KAILASHBEN ASHOKKUMAR PATEL</t>
  </si>
  <si>
    <t>SHERWOOD SECURITIES PVT LTD</t>
  </si>
  <si>
    <t>SACHINKUMAR ARJANBHAI SOJITRA</t>
  </si>
  <si>
    <t>DEVENDR SINGH</t>
  </si>
  <si>
    <t>YOGISUNG</t>
  </si>
  <si>
    <t>ANASHUSAIN SHAIKH</t>
  </si>
  <si>
    <t>HIREN PARAMANANDDAS SHAH</t>
  </si>
  <si>
    <t>20MICRONS</t>
  </si>
  <si>
    <t>20 Microns Limited</t>
  </si>
  <si>
    <t>ACLGATI</t>
  </si>
  <si>
    <t>Allcargo Gati Limited</t>
  </si>
  <si>
    <t>AKG</t>
  </si>
  <si>
    <t>AKG Exim Limited</t>
  </si>
  <si>
    <t>MSB E TRADE SECURITIES LIMITED</t>
  </si>
  <si>
    <t>ALUWIND</t>
  </si>
  <si>
    <t>Aluwind Architectural Ltd</t>
  </si>
  <si>
    <t>SAHASRAR CAPITAL PRIVATE LIMITED</t>
  </si>
  <si>
    <t>AMEYA</t>
  </si>
  <si>
    <t>Ameya Precision Eng Ltd</t>
  </si>
  <si>
    <t>ANZEN</t>
  </si>
  <si>
    <t>Anzen Ind Ene Yld Plu Tru</t>
  </si>
  <si>
    <t>AVPINFRA</t>
  </si>
  <si>
    <t>AVP Infracon Limited</t>
  </si>
  <si>
    <t>BANARBEADS</t>
  </si>
  <si>
    <t>Banaras Beads Ltd</t>
  </si>
  <si>
    <t>BEML Limited</t>
  </si>
  <si>
    <t>Dalmia Bharat Limited</t>
  </si>
  <si>
    <t>DALMIA BHARAT REFRACTORIES LIMITED</t>
  </si>
  <si>
    <t>DCXINDIA</t>
  </si>
  <si>
    <t>DCX Systems Limited</t>
  </si>
  <si>
    <t>RAMESH KUMAR JAIN</t>
  </si>
  <si>
    <t>GOUTHAMCHANDSIMPAL</t>
  </si>
  <si>
    <t>EMMIL</t>
  </si>
  <si>
    <t>Energy Mission Mach Ind L</t>
  </si>
  <si>
    <t>ESSEN-RE2</t>
  </si>
  <si>
    <t>Integra Essentia Limited</t>
  </si>
  <si>
    <t>MADHU  MIGLANI</t>
  </si>
  <si>
    <t>GEPIL</t>
  </si>
  <si>
    <t>GE Power India Limited</t>
  </si>
  <si>
    <t>GLOBE</t>
  </si>
  <si>
    <t>Globe Textiles (I) Ltd.</t>
  </si>
  <si>
    <t>AVANCE VENTURES PRIVATE LIMITED</t>
  </si>
  <si>
    <t>GODHA</t>
  </si>
  <si>
    <t>Godha Cabcon Insulat Ltd</t>
  </si>
  <si>
    <t>KANNEESAWAN VIGNESHWARAN</t>
  </si>
  <si>
    <t>VIBRANT SECURITIES PVT. LTD</t>
  </si>
  <si>
    <t>Garden Reach Ship</t>
  </si>
  <si>
    <t>GSMFOILS</t>
  </si>
  <si>
    <t>GSM Foils Limited</t>
  </si>
  <si>
    <t>RS SECURITIES</t>
  </si>
  <si>
    <t>HFCL Limited</t>
  </si>
  <si>
    <t>IDEAFORGE</t>
  </si>
  <si>
    <t>Ideaforge Techno Ltd</t>
  </si>
  <si>
    <t>JISLDVREQS</t>
  </si>
  <si>
    <t>Jain DVR Equity Shares</t>
  </si>
  <si>
    <t>ANANTROOP FINANCIAL ADVISORY SERVICES PRIVATE LIMITED</t>
  </si>
  <si>
    <t>JK Paper Limited</t>
  </si>
  <si>
    <t>THUNDERSTRIKE QUANT RESEARCH LLP</t>
  </si>
  <si>
    <t>CHANDAN  CHAURASIYA</t>
  </si>
  <si>
    <t>RAKESH KUMAR UPPAL AND SONS HUF</t>
  </si>
  <si>
    <t>ELIXIR WEALTH MANAGEMENT PRIVATE LIMITED</t>
  </si>
  <si>
    <t>MUDUPULAVEMULA SURENDRANADHA REDDY</t>
  </si>
  <si>
    <t>MICROCURVES TRADING PRIVATE LIMITED</t>
  </si>
  <si>
    <t>CLT RESEARCH TECH PRIVATE LTD</t>
  </si>
  <si>
    <t>AAKRAYA RESEARCH LLP</t>
  </si>
  <si>
    <t>KBCGLOBAL</t>
  </si>
  <si>
    <t>KBC Global Limited</t>
  </si>
  <si>
    <t>EPITOME TRADING AND INVESTMENTS</t>
  </si>
  <si>
    <t>PRASHANT GUPTA</t>
  </si>
  <si>
    <t>RAMESH LAL</t>
  </si>
  <si>
    <t>MANDEEP</t>
  </si>
  <si>
    <t>Mandeep Auto Industries L</t>
  </si>
  <si>
    <t>PAULKAMNATH SREEKAMNATH</t>
  </si>
  <si>
    <t>MOREPENLAB</t>
  </si>
  <si>
    <t>Morepan Laboratories Ltd.</t>
  </si>
  <si>
    <t>NGIL</t>
  </si>
  <si>
    <t>Nakoda Group of Ind. Ltd</t>
  </si>
  <si>
    <t>L7 HITECH PRIVATE LIMITED</t>
  </si>
  <si>
    <t>ONDOOR</t>
  </si>
  <si>
    <t>On Door Concepts Limited</t>
  </si>
  <si>
    <t>CAMELLIA TRADEX PRIVATE LIMITED</t>
  </si>
  <si>
    <t>ABU DHABI INVESTMENT AUTHORITY</t>
  </si>
  <si>
    <t>SABAR</t>
  </si>
  <si>
    <t>Sabar Flex India Limited</t>
  </si>
  <si>
    <t>SATYA PRAKASH MITTAL - HUF</t>
  </si>
  <si>
    <t>GAURAV PALIWAL</t>
  </si>
  <si>
    <t>SHRENIK</t>
  </si>
  <si>
    <t>Shrenik Limited</t>
  </si>
  <si>
    <t>SUBEXLTD</t>
  </si>
  <si>
    <t>Subex Ltd</t>
  </si>
  <si>
    <t>JAYABALAN SWARNAMBIKA</t>
  </si>
  <si>
    <t>TRU</t>
  </si>
  <si>
    <t>TruCap Finance Limited</t>
  </si>
  <si>
    <t>IND SWIFT LABORATORIES LIMITED</t>
  </si>
  <si>
    <t>WINSOL</t>
  </si>
  <si>
    <t>Winsol Engineers Limited</t>
  </si>
  <si>
    <t>SATWANT CHAMANLAL KAUR</t>
  </si>
  <si>
    <t>CMRSL</t>
  </si>
  <si>
    <t>Cyber Media Res &amp; Ser Ltd</t>
  </si>
  <si>
    <t>G GUNAVANTH KUMAR</t>
  </si>
  <si>
    <t>KESHAV POWER PRIVATE LIMITED</t>
  </si>
  <si>
    <t>BHAVUK GHAI</t>
  </si>
  <si>
    <t>SHIVARJUN BYRAPANENI RAO</t>
  </si>
  <si>
    <t>AMIT KUMAR</t>
  </si>
  <si>
    <t>DRCSYSTEMS</t>
  </si>
  <si>
    <t>DRC Systems India Limited</t>
  </si>
  <si>
    <t>AJAY SURENDRABHAI PATEL</t>
  </si>
  <si>
    <t>KRISHNA KUMAR GOYAL</t>
  </si>
  <si>
    <t>UJWALA PRAKASH JAIN</t>
  </si>
  <si>
    <t>CELESTA CAPITAL II MAURITIUS</t>
  </si>
  <si>
    <t>JPASSOCIAT</t>
  </si>
  <si>
    <t>JAIPRAKASH ASSOCIATES LTD</t>
  </si>
  <si>
    <t>CINCO STOCK VISION LLP</t>
  </si>
  <si>
    <t>PRABHU LAL MEENA</t>
  </si>
  <si>
    <t>TCNSBRANDS</t>
  </si>
  <si>
    <t>TCNS Clothing Co. Limited</t>
  </si>
  <si>
    <t>TA FDI INVESTORS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</si>
</sst>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9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0" fontId="37" fillId="0" borderId="28" xfId="0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45460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45460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6" t="s">
        <v>20</v>
      </c>
      <c r="F9" s="26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6"/>
      <c r="N9" s="27"/>
      <c r="O9" s="27"/>
      <c r="P9" s="27"/>
    </row>
    <row r="10" spans="1:16" ht="38.25">
      <c r="A10" s="347"/>
      <c r="B10" s="349"/>
      <c r="C10" s="349"/>
      <c r="D10" s="349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23466.65</v>
      </c>
      <c r="F11" s="204">
        <v>23435.766666666666</v>
      </c>
      <c r="G11" s="203">
        <v>23381.683333333334</v>
      </c>
      <c r="H11" s="203">
        <v>23296.716666666667</v>
      </c>
      <c r="I11" s="203">
        <v>23242.633333333335</v>
      </c>
      <c r="J11" s="203">
        <v>23520.733333333334</v>
      </c>
      <c r="K11" s="203">
        <v>23574.816666666669</v>
      </c>
      <c r="L11" s="203">
        <v>23659.783333333333</v>
      </c>
      <c r="M11" s="202">
        <v>23489.85</v>
      </c>
      <c r="N11" s="202">
        <v>23350.799999999999</v>
      </c>
      <c r="O11" s="202">
        <v>14888300</v>
      </c>
      <c r="P11" s="205">
        <v>3.1067127433395431E-2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50042.400000000001</v>
      </c>
      <c r="F12" s="204">
        <v>49989.133333333331</v>
      </c>
      <c r="G12" s="203">
        <v>49803.266666666663</v>
      </c>
      <c r="H12" s="203">
        <v>49564.133333333331</v>
      </c>
      <c r="I12" s="203">
        <v>49378.266666666663</v>
      </c>
      <c r="J12" s="203">
        <v>50228.266666666663</v>
      </c>
      <c r="K12" s="203">
        <v>50414.133333333331</v>
      </c>
      <c r="L12" s="203">
        <v>50653.266666666663</v>
      </c>
      <c r="M12" s="202">
        <v>50175</v>
      </c>
      <c r="N12" s="202">
        <v>49750</v>
      </c>
      <c r="O12" s="202">
        <v>2732955</v>
      </c>
      <c r="P12" s="205">
        <v>1.7229539224279916E-2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22431.95</v>
      </c>
      <c r="F13" s="217">
        <v>22394.349999999995</v>
      </c>
      <c r="G13" s="219">
        <v>22322.69999999999</v>
      </c>
      <c r="H13" s="219">
        <v>22213.449999999993</v>
      </c>
      <c r="I13" s="219">
        <v>22141.799999999988</v>
      </c>
      <c r="J13" s="219">
        <v>22503.599999999991</v>
      </c>
      <c r="K13" s="219">
        <v>22575.249999999993</v>
      </c>
      <c r="L13" s="219">
        <v>22684.499999999993</v>
      </c>
      <c r="M13" s="220">
        <v>22466</v>
      </c>
      <c r="N13" s="220">
        <v>22285.1</v>
      </c>
      <c r="O13" s="220">
        <v>56490</v>
      </c>
      <c r="P13" s="221">
        <v>-8.6864964464332724E-3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12044.95</v>
      </c>
      <c r="F14" s="217">
        <v>12027.416666666666</v>
      </c>
      <c r="G14" s="219">
        <v>11954.783333333333</v>
      </c>
      <c r="H14" s="219">
        <v>11864.616666666667</v>
      </c>
      <c r="I14" s="219">
        <v>11791.983333333334</v>
      </c>
      <c r="J14" s="219">
        <v>12117.583333333332</v>
      </c>
      <c r="K14" s="219">
        <v>12190.216666666667</v>
      </c>
      <c r="L14" s="219">
        <v>12280.383333333331</v>
      </c>
      <c r="M14" s="220">
        <v>12100.05</v>
      </c>
      <c r="N14" s="220">
        <v>11937.25</v>
      </c>
      <c r="O14" s="220">
        <v>1791125</v>
      </c>
      <c r="P14" s="221">
        <v>7.2674462128131029E-2</v>
      </c>
    </row>
    <row r="15" spans="1:16" ht="12.75" customHeight="1">
      <c r="A15" s="213">
        <v>5</v>
      </c>
      <c r="B15" s="283" t="s">
        <v>34</v>
      </c>
      <c r="C15" s="217" t="s">
        <v>862</v>
      </c>
      <c r="D15" s="218">
        <v>45471</v>
      </c>
      <c r="E15" s="217">
        <v>71878.45</v>
      </c>
      <c r="F15" s="217">
        <v>71639.483333333337</v>
      </c>
      <c r="G15" s="219">
        <v>71278.966666666674</v>
      </c>
      <c r="H15" s="219">
        <v>70679.483333333337</v>
      </c>
      <c r="I15" s="219">
        <v>70318.966666666674</v>
      </c>
      <c r="J15" s="219">
        <v>72238.966666666674</v>
      </c>
      <c r="K15" s="219">
        <v>72599.483333333337</v>
      </c>
      <c r="L15" s="219">
        <v>73198.966666666674</v>
      </c>
      <c r="M15" s="220">
        <v>72000</v>
      </c>
      <c r="N15" s="220">
        <v>71040</v>
      </c>
      <c r="O15" s="220">
        <v>9590</v>
      </c>
      <c r="P15" s="221">
        <v>0.31369863013698629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675.6</v>
      </c>
      <c r="F16" s="217">
        <v>676.63333333333333</v>
      </c>
      <c r="G16" s="219">
        <v>671.9666666666667</v>
      </c>
      <c r="H16" s="219">
        <v>668.33333333333337</v>
      </c>
      <c r="I16" s="219">
        <v>663.66666666666674</v>
      </c>
      <c r="J16" s="219">
        <v>680.26666666666665</v>
      </c>
      <c r="K16" s="219">
        <v>684.93333333333339</v>
      </c>
      <c r="L16" s="219">
        <v>688.56666666666661</v>
      </c>
      <c r="M16" s="220">
        <v>681.3</v>
      </c>
      <c r="N16" s="220">
        <v>673</v>
      </c>
      <c r="O16" s="220">
        <v>11184000</v>
      </c>
      <c r="P16" s="221">
        <v>-2.1522309711286089E-2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9046.25</v>
      </c>
      <c r="F17" s="217">
        <v>8889.4</v>
      </c>
      <c r="G17" s="219">
        <v>8623.5999999999985</v>
      </c>
      <c r="H17" s="219">
        <v>8200.9499999999989</v>
      </c>
      <c r="I17" s="219">
        <v>7935.1499999999978</v>
      </c>
      <c r="J17" s="219">
        <v>9312.0499999999993</v>
      </c>
      <c r="K17" s="219">
        <v>9577.8499999999985</v>
      </c>
      <c r="L17" s="219">
        <v>10000.5</v>
      </c>
      <c r="M17" s="220">
        <v>9155.2000000000007</v>
      </c>
      <c r="N17" s="220">
        <v>8466.75</v>
      </c>
      <c r="O17" s="220">
        <v>1323500</v>
      </c>
      <c r="P17" s="221">
        <v>0.1542570587594026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27467.85</v>
      </c>
      <c r="F18" s="217">
        <v>27547.100000000002</v>
      </c>
      <c r="G18" s="219">
        <v>27261.200000000004</v>
      </c>
      <c r="H18" s="219">
        <v>27054.550000000003</v>
      </c>
      <c r="I18" s="219">
        <v>26768.650000000005</v>
      </c>
      <c r="J18" s="219">
        <v>27753.750000000004</v>
      </c>
      <c r="K18" s="219">
        <v>28039.650000000005</v>
      </c>
      <c r="L18" s="219">
        <v>28246.300000000003</v>
      </c>
      <c r="M18" s="220">
        <v>27833</v>
      </c>
      <c r="N18" s="220">
        <v>27340.45</v>
      </c>
      <c r="O18" s="220">
        <v>151620</v>
      </c>
      <c r="P18" s="221">
        <v>1.7177589852008456E-3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240.65</v>
      </c>
      <c r="F19" s="217">
        <v>241.35</v>
      </c>
      <c r="G19" s="219">
        <v>238.7</v>
      </c>
      <c r="H19" s="219">
        <v>236.75</v>
      </c>
      <c r="I19" s="219">
        <v>234.1</v>
      </c>
      <c r="J19" s="219">
        <v>243.29999999999998</v>
      </c>
      <c r="K19" s="219">
        <v>245.95000000000002</v>
      </c>
      <c r="L19" s="219">
        <v>247.89999999999998</v>
      </c>
      <c r="M19" s="220">
        <v>244</v>
      </c>
      <c r="N19" s="220">
        <v>239.4</v>
      </c>
      <c r="O19" s="220">
        <v>68806800</v>
      </c>
      <c r="P19" s="221">
        <v>1.8870941947865025E-2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329.35</v>
      </c>
      <c r="F20" s="217">
        <v>329.86666666666662</v>
      </c>
      <c r="G20" s="219">
        <v>326.78333333333325</v>
      </c>
      <c r="H20" s="219">
        <v>324.21666666666664</v>
      </c>
      <c r="I20" s="219">
        <v>321.13333333333327</v>
      </c>
      <c r="J20" s="219">
        <v>332.43333333333322</v>
      </c>
      <c r="K20" s="219">
        <v>335.51666666666659</v>
      </c>
      <c r="L20" s="219">
        <v>338.0833333333332</v>
      </c>
      <c r="M20" s="220">
        <v>332.95</v>
      </c>
      <c r="N20" s="220">
        <v>327.3</v>
      </c>
      <c r="O20" s="220">
        <v>36197200</v>
      </c>
      <c r="P20" s="221">
        <v>2.7369634111207145E-3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2660.9</v>
      </c>
      <c r="F21" s="217">
        <v>2676.65</v>
      </c>
      <c r="G21" s="219">
        <v>2635.8500000000004</v>
      </c>
      <c r="H21" s="219">
        <v>2610.8000000000002</v>
      </c>
      <c r="I21" s="219">
        <v>2570.0000000000005</v>
      </c>
      <c r="J21" s="219">
        <v>2701.7000000000003</v>
      </c>
      <c r="K21" s="219">
        <v>2742.5000000000005</v>
      </c>
      <c r="L21" s="219">
        <v>2767.55</v>
      </c>
      <c r="M21" s="220">
        <v>2717.45</v>
      </c>
      <c r="N21" s="220">
        <v>2651.6</v>
      </c>
      <c r="O21" s="220">
        <v>4768200</v>
      </c>
      <c r="P21" s="221">
        <v>-1.0459469555472544E-2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3274.8</v>
      </c>
      <c r="F22" s="217">
        <v>3264.5499999999997</v>
      </c>
      <c r="G22" s="219">
        <v>3242.5999999999995</v>
      </c>
      <c r="H22" s="219">
        <v>3210.3999999999996</v>
      </c>
      <c r="I22" s="219">
        <v>3188.4499999999994</v>
      </c>
      <c r="J22" s="219">
        <v>3296.7499999999995</v>
      </c>
      <c r="K22" s="219">
        <v>3318.6999999999994</v>
      </c>
      <c r="L22" s="219">
        <v>3350.8999999999996</v>
      </c>
      <c r="M22" s="220">
        <v>3286.5</v>
      </c>
      <c r="N22" s="220">
        <v>3232.35</v>
      </c>
      <c r="O22" s="220">
        <v>14894400</v>
      </c>
      <c r="P22" s="221">
        <v>6.3262945988778005E-2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1433.75</v>
      </c>
      <c r="F23" s="217">
        <v>1425.7166666666665</v>
      </c>
      <c r="G23" s="219">
        <v>1405.9333333333329</v>
      </c>
      <c r="H23" s="219">
        <v>1378.1166666666666</v>
      </c>
      <c r="I23" s="219">
        <v>1358.333333333333</v>
      </c>
      <c r="J23" s="219">
        <v>1453.5333333333328</v>
      </c>
      <c r="K23" s="219">
        <v>1473.3166666666662</v>
      </c>
      <c r="L23" s="219">
        <v>1501.1333333333328</v>
      </c>
      <c r="M23" s="220">
        <v>1445.5</v>
      </c>
      <c r="N23" s="220">
        <v>1397.9</v>
      </c>
      <c r="O23" s="220">
        <v>34151600</v>
      </c>
      <c r="P23" s="221">
        <v>2.0401089970360456E-2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5109.6000000000004</v>
      </c>
      <c r="F24" s="217">
        <v>5102.333333333333</v>
      </c>
      <c r="G24" s="219">
        <v>5061.2666666666664</v>
      </c>
      <c r="H24" s="219">
        <v>5012.9333333333334</v>
      </c>
      <c r="I24" s="219">
        <v>4971.8666666666668</v>
      </c>
      <c r="J24" s="219">
        <v>5150.6666666666661</v>
      </c>
      <c r="K24" s="219">
        <v>5191.7333333333336</v>
      </c>
      <c r="L24" s="219">
        <v>5240.0666666666657</v>
      </c>
      <c r="M24" s="220">
        <v>5143.3999999999996</v>
      </c>
      <c r="N24" s="220">
        <v>5054</v>
      </c>
      <c r="O24" s="220">
        <v>1076700</v>
      </c>
      <c r="P24" s="221">
        <v>1.8830431491294475E-2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677.75</v>
      </c>
      <c r="F25" s="217">
        <v>680.2166666666667</v>
      </c>
      <c r="G25" s="219">
        <v>670.53333333333342</v>
      </c>
      <c r="H25" s="219">
        <v>663.31666666666672</v>
      </c>
      <c r="I25" s="219">
        <v>653.63333333333344</v>
      </c>
      <c r="J25" s="219">
        <v>687.43333333333339</v>
      </c>
      <c r="K25" s="219">
        <v>697.11666666666679</v>
      </c>
      <c r="L25" s="219">
        <v>704.33333333333337</v>
      </c>
      <c r="M25" s="220">
        <v>689.9</v>
      </c>
      <c r="N25" s="220">
        <v>673</v>
      </c>
      <c r="O25" s="220">
        <v>37116000</v>
      </c>
      <c r="P25" s="221">
        <v>-5.3650924778557985E-2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6207.25</v>
      </c>
      <c r="F26" s="217">
        <v>6204.0166666666664</v>
      </c>
      <c r="G26" s="219">
        <v>6178.9833333333327</v>
      </c>
      <c r="H26" s="219">
        <v>6150.7166666666662</v>
      </c>
      <c r="I26" s="219">
        <v>6125.6833333333325</v>
      </c>
      <c r="J26" s="219">
        <v>6232.2833333333328</v>
      </c>
      <c r="K26" s="219">
        <v>6257.3166666666657</v>
      </c>
      <c r="L26" s="219">
        <v>6285.583333333333</v>
      </c>
      <c r="M26" s="220">
        <v>6229.05</v>
      </c>
      <c r="N26" s="220">
        <v>6175.75</v>
      </c>
      <c r="O26" s="220">
        <v>2108250</v>
      </c>
      <c r="P26" s="221">
        <v>4.3470493658071818E-3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476.5</v>
      </c>
      <c r="F27" s="217">
        <v>476.66666666666669</v>
      </c>
      <c r="G27" s="219">
        <v>472.83333333333337</v>
      </c>
      <c r="H27" s="219">
        <v>469.16666666666669</v>
      </c>
      <c r="I27" s="219">
        <v>465.33333333333337</v>
      </c>
      <c r="J27" s="219">
        <v>480.33333333333337</v>
      </c>
      <c r="K27" s="219">
        <v>484.16666666666674</v>
      </c>
      <c r="L27" s="219">
        <v>487.83333333333337</v>
      </c>
      <c r="M27" s="220">
        <v>480.5</v>
      </c>
      <c r="N27" s="220">
        <v>473</v>
      </c>
      <c r="O27" s="220">
        <v>18626900</v>
      </c>
      <c r="P27" s="221">
        <v>5.1737377615665193E-2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240</v>
      </c>
      <c r="F28" s="217">
        <v>239.63333333333333</v>
      </c>
      <c r="G28" s="219">
        <v>236.46666666666664</v>
      </c>
      <c r="H28" s="219">
        <v>232.93333333333331</v>
      </c>
      <c r="I28" s="219">
        <v>229.76666666666662</v>
      </c>
      <c r="J28" s="219">
        <v>243.16666666666666</v>
      </c>
      <c r="K28" s="219">
        <v>246.33333333333334</v>
      </c>
      <c r="L28" s="219">
        <v>249.86666666666667</v>
      </c>
      <c r="M28" s="220">
        <v>242.8</v>
      </c>
      <c r="N28" s="220">
        <v>236.1</v>
      </c>
      <c r="O28" s="220">
        <v>83005000</v>
      </c>
      <c r="P28" s="221">
        <v>-3.042868823735545E-2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2922.4</v>
      </c>
      <c r="F29" s="217">
        <v>2920.1999999999994</v>
      </c>
      <c r="G29" s="219">
        <v>2907.8999999999987</v>
      </c>
      <c r="H29" s="219">
        <v>2893.3999999999992</v>
      </c>
      <c r="I29" s="219">
        <v>2881.0999999999985</v>
      </c>
      <c r="J29" s="219">
        <v>2934.6999999999989</v>
      </c>
      <c r="K29" s="219">
        <v>2946.9999999999991</v>
      </c>
      <c r="L29" s="219">
        <v>2961.4999999999991</v>
      </c>
      <c r="M29" s="220">
        <v>2932.5</v>
      </c>
      <c r="N29" s="220">
        <v>2905.7</v>
      </c>
      <c r="O29" s="220">
        <v>12359000</v>
      </c>
      <c r="P29" s="221">
        <v>-3.4832529712470368E-3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2271.8000000000002</v>
      </c>
      <c r="F30" s="217">
        <v>2269.2833333333333</v>
      </c>
      <c r="G30" s="219">
        <v>2247.5666666666666</v>
      </c>
      <c r="H30" s="219">
        <v>2223.3333333333335</v>
      </c>
      <c r="I30" s="219">
        <v>2201.6166666666668</v>
      </c>
      <c r="J30" s="219">
        <v>2293.5166666666664</v>
      </c>
      <c r="K30" s="219">
        <v>2315.2333333333327</v>
      </c>
      <c r="L30" s="219">
        <v>2339.4666666666662</v>
      </c>
      <c r="M30" s="220">
        <v>2291</v>
      </c>
      <c r="N30" s="220">
        <v>2245.0500000000002</v>
      </c>
      <c r="O30" s="220">
        <v>2714699</v>
      </c>
      <c r="P30" s="221">
        <v>1.6211017996977606E-2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6259.45</v>
      </c>
      <c r="F31" s="217">
        <v>6247.1500000000005</v>
      </c>
      <c r="G31" s="219">
        <v>6218.5500000000011</v>
      </c>
      <c r="H31" s="219">
        <v>6177.6500000000005</v>
      </c>
      <c r="I31" s="219">
        <v>6149.0500000000011</v>
      </c>
      <c r="J31" s="219">
        <v>6288.0500000000011</v>
      </c>
      <c r="K31" s="219">
        <v>6316.6500000000015</v>
      </c>
      <c r="L31" s="219">
        <v>6357.5500000000011</v>
      </c>
      <c r="M31" s="220">
        <v>6275.75</v>
      </c>
      <c r="N31" s="220">
        <v>6206.25</v>
      </c>
      <c r="O31" s="220">
        <v>501600</v>
      </c>
      <c r="P31" s="221">
        <v>-1.1820330969267139E-2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657.6</v>
      </c>
      <c r="F32" s="217">
        <v>660.15000000000009</v>
      </c>
      <c r="G32" s="219">
        <v>653.10000000000014</v>
      </c>
      <c r="H32" s="219">
        <v>648.6</v>
      </c>
      <c r="I32" s="219">
        <v>641.55000000000007</v>
      </c>
      <c r="J32" s="219">
        <v>664.6500000000002</v>
      </c>
      <c r="K32" s="219">
        <v>671.70000000000016</v>
      </c>
      <c r="L32" s="219">
        <v>676.20000000000027</v>
      </c>
      <c r="M32" s="220">
        <v>667.2</v>
      </c>
      <c r="N32" s="220">
        <v>655.65</v>
      </c>
      <c r="O32" s="220">
        <v>25287000</v>
      </c>
      <c r="P32" s="221">
        <v>7.8919048188449119E-3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1260.2</v>
      </c>
      <c r="F33" s="217">
        <v>1253.9166666666667</v>
      </c>
      <c r="G33" s="219">
        <v>1240.8333333333335</v>
      </c>
      <c r="H33" s="219">
        <v>1221.4666666666667</v>
      </c>
      <c r="I33" s="219">
        <v>1208.3833333333334</v>
      </c>
      <c r="J33" s="219">
        <v>1273.2833333333335</v>
      </c>
      <c r="K33" s="219">
        <v>1286.366666666667</v>
      </c>
      <c r="L33" s="219">
        <v>1305.7333333333336</v>
      </c>
      <c r="M33" s="220">
        <v>1267</v>
      </c>
      <c r="N33" s="220">
        <v>1234.55</v>
      </c>
      <c r="O33" s="220">
        <v>12558150</v>
      </c>
      <c r="P33" s="221">
        <v>7.5901328273244783E-3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1181.45</v>
      </c>
      <c r="F34" s="217">
        <v>1180.6000000000001</v>
      </c>
      <c r="G34" s="219">
        <v>1174.0000000000002</v>
      </c>
      <c r="H34" s="219">
        <v>1166.5500000000002</v>
      </c>
      <c r="I34" s="219">
        <v>1159.9500000000003</v>
      </c>
      <c r="J34" s="219">
        <v>1188.0500000000002</v>
      </c>
      <c r="K34" s="219">
        <v>1194.6500000000001</v>
      </c>
      <c r="L34" s="219">
        <v>1202.1000000000001</v>
      </c>
      <c r="M34" s="220">
        <v>1187.2</v>
      </c>
      <c r="N34" s="220">
        <v>1173.1500000000001</v>
      </c>
      <c r="O34" s="220">
        <v>41634375</v>
      </c>
      <c r="P34" s="221">
        <v>-1.3943780807318265E-2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9967.65</v>
      </c>
      <c r="F35" s="217">
        <v>9929.2666666666682</v>
      </c>
      <c r="G35" s="219">
        <v>9858.5333333333365</v>
      </c>
      <c r="H35" s="219">
        <v>9749.4166666666679</v>
      </c>
      <c r="I35" s="219">
        <v>9678.6833333333361</v>
      </c>
      <c r="J35" s="219">
        <v>10038.383333333337</v>
      </c>
      <c r="K35" s="219">
        <v>10109.11666666667</v>
      </c>
      <c r="L35" s="219">
        <v>10218.233333333337</v>
      </c>
      <c r="M35" s="220">
        <v>10000</v>
      </c>
      <c r="N35" s="220">
        <v>9820.15</v>
      </c>
      <c r="O35" s="220">
        <v>2128475</v>
      </c>
      <c r="P35" s="221">
        <v>-1.2594955059437519E-2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1590.45</v>
      </c>
      <c r="F36" s="217">
        <v>1588.25</v>
      </c>
      <c r="G36" s="219">
        <v>1580.65</v>
      </c>
      <c r="H36" s="219">
        <v>1570.8500000000001</v>
      </c>
      <c r="I36" s="219">
        <v>1563.2500000000002</v>
      </c>
      <c r="J36" s="219">
        <v>1598.05</v>
      </c>
      <c r="K36" s="219">
        <v>1605.6499999999999</v>
      </c>
      <c r="L36" s="219">
        <v>1615.4499999999998</v>
      </c>
      <c r="M36" s="220">
        <v>1595.85</v>
      </c>
      <c r="N36" s="220">
        <v>1578.45</v>
      </c>
      <c r="O36" s="220">
        <v>11662000</v>
      </c>
      <c r="P36" s="221">
        <v>2.1441742784853552E-4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7307.3</v>
      </c>
      <c r="F37" s="217">
        <v>7286.7666666666664</v>
      </c>
      <c r="G37" s="219">
        <v>7235.5333333333328</v>
      </c>
      <c r="H37" s="219">
        <v>7163.7666666666664</v>
      </c>
      <c r="I37" s="219">
        <v>7112.5333333333328</v>
      </c>
      <c r="J37" s="219">
        <v>7358.5333333333328</v>
      </c>
      <c r="K37" s="219">
        <v>7409.7666666666664</v>
      </c>
      <c r="L37" s="219">
        <v>7481.5333333333328</v>
      </c>
      <c r="M37" s="220">
        <v>7338</v>
      </c>
      <c r="N37" s="220">
        <v>7215</v>
      </c>
      <c r="O37" s="220">
        <v>8099500</v>
      </c>
      <c r="P37" s="221">
        <v>-1.456945585059464E-2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3242.55</v>
      </c>
      <c r="F38" s="217">
        <v>3224.1333333333337</v>
      </c>
      <c r="G38" s="219">
        <v>3191.3666666666672</v>
      </c>
      <c r="H38" s="219">
        <v>3140.1833333333334</v>
      </c>
      <c r="I38" s="219">
        <v>3107.416666666667</v>
      </c>
      <c r="J38" s="219">
        <v>3275.3166666666675</v>
      </c>
      <c r="K38" s="219">
        <v>3308.0833333333339</v>
      </c>
      <c r="L38" s="219">
        <v>3359.2666666666678</v>
      </c>
      <c r="M38" s="220">
        <v>3256.9</v>
      </c>
      <c r="N38" s="220">
        <v>3172.95</v>
      </c>
      <c r="O38" s="220">
        <v>1931100</v>
      </c>
      <c r="P38" s="221">
        <v>1.0994188785927438E-2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431.45</v>
      </c>
      <c r="F39" s="217">
        <v>435.45</v>
      </c>
      <c r="G39" s="219">
        <v>424</v>
      </c>
      <c r="H39" s="219">
        <v>416.55</v>
      </c>
      <c r="I39" s="219">
        <v>405.1</v>
      </c>
      <c r="J39" s="219">
        <v>442.9</v>
      </c>
      <c r="K39" s="219">
        <v>454.34999999999991</v>
      </c>
      <c r="L39" s="219">
        <v>461.79999999999995</v>
      </c>
      <c r="M39" s="220">
        <v>446.9</v>
      </c>
      <c r="N39" s="220">
        <v>428</v>
      </c>
      <c r="O39" s="220">
        <v>13862400</v>
      </c>
      <c r="P39" s="221">
        <v>0.24090518476081352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194.4</v>
      </c>
      <c r="F40" s="217">
        <v>194.71666666666667</v>
      </c>
      <c r="G40" s="219">
        <v>193.18333333333334</v>
      </c>
      <c r="H40" s="219">
        <v>191.96666666666667</v>
      </c>
      <c r="I40" s="219">
        <v>190.43333333333334</v>
      </c>
      <c r="J40" s="219">
        <v>195.93333333333334</v>
      </c>
      <c r="K40" s="219">
        <v>197.4666666666667</v>
      </c>
      <c r="L40" s="219">
        <v>198.68333333333334</v>
      </c>
      <c r="M40" s="220">
        <v>196.25</v>
      </c>
      <c r="N40" s="220">
        <v>193.5</v>
      </c>
      <c r="O40" s="220">
        <v>99302600</v>
      </c>
      <c r="P40" s="221">
        <v>-3.2931616459585247E-3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286.45</v>
      </c>
      <c r="F41" s="217">
        <v>285.5</v>
      </c>
      <c r="G41" s="219">
        <v>283.05</v>
      </c>
      <c r="H41" s="219">
        <v>279.65000000000003</v>
      </c>
      <c r="I41" s="219">
        <v>277.20000000000005</v>
      </c>
      <c r="J41" s="219">
        <v>288.89999999999998</v>
      </c>
      <c r="K41" s="219">
        <v>291.35000000000002</v>
      </c>
      <c r="L41" s="219">
        <v>294.74999999999994</v>
      </c>
      <c r="M41" s="220">
        <v>287.95</v>
      </c>
      <c r="N41" s="220">
        <v>282.10000000000002</v>
      </c>
      <c r="O41" s="220">
        <v>151939125</v>
      </c>
      <c r="P41" s="221">
        <v>5.1860595622810922E-3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1452.2</v>
      </c>
      <c r="F42" s="217">
        <v>1459.9833333333333</v>
      </c>
      <c r="G42" s="219">
        <v>1439.9666666666667</v>
      </c>
      <c r="H42" s="219">
        <v>1427.7333333333333</v>
      </c>
      <c r="I42" s="219">
        <v>1407.7166666666667</v>
      </c>
      <c r="J42" s="219">
        <v>1472.2166666666667</v>
      </c>
      <c r="K42" s="219">
        <v>1492.2333333333336</v>
      </c>
      <c r="L42" s="219">
        <v>1504.4666666666667</v>
      </c>
      <c r="M42" s="220">
        <v>1480</v>
      </c>
      <c r="N42" s="220">
        <v>1447.75</v>
      </c>
      <c r="O42" s="220">
        <v>3704625</v>
      </c>
      <c r="P42" s="221">
        <v>-9.2267575970313917E-3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309.89999999999998</v>
      </c>
      <c r="F43" s="217">
        <v>307.38333333333333</v>
      </c>
      <c r="G43" s="219">
        <v>304.01666666666665</v>
      </c>
      <c r="H43" s="219">
        <v>298.13333333333333</v>
      </c>
      <c r="I43" s="219">
        <v>294.76666666666665</v>
      </c>
      <c r="J43" s="219">
        <v>313.26666666666665</v>
      </c>
      <c r="K43" s="219">
        <v>316.63333333333333</v>
      </c>
      <c r="L43" s="219">
        <v>322.51666666666665</v>
      </c>
      <c r="M43" s="220">
        <v>310.75</v>
      </c>
      <c r="N43" s="220">
        <v>301.5</v>
      </c>
      <c r="O43" s="220">
        <v>135600150</v>
      </c>
      <c r="P43" s="221">
        <v>6.3057003531192201E-5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503</v>
      </c>
      <c r="F44" s="217">
        <v>502.9666666666667</v>
      </c>
      <c r="G44" s="219">
        <v>501.43333333333339</v>
      </c>
      <c r="H44" s="219">
        <v>499.86666666666667</v>
      </c>
      <c r="I44" s="219">
        <v>498.33333333333337</v>
      </c>
      <c r="J44" s="219">
        <v>504.53333333333342</v>
      </c>
      <c r="K44" s="219">
        <v>506.06666666666672</v>
      </c>
      <c r="L44" s="219">
        <v>507.63333333333344</v>
      </c>
      <c r="M44" s="220">
        <v>504.5</v>
      </c>
      <c r="N44" s="220">
        <v>501.4</v>
      </c>
      <c r="O44" s="220">
        <v>25044360</v>
      </c>
      <c r="P44" s="221">
        <v>-7.7920719590001044E-3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1716.75</v>
      </c>
      <c r="F45" s="217">
        <v>1695.5666666666666</v>
      </c>
      <c r="G45" s="219">
        <v>1651.1833333333332</v>
      </c>
      <c r="H45" s="219">
        <v>1585.6166666666666</v>
      </c>
      <c r="I45" s="219">
        <v>1541.2333333333331</v>
      </c>
      <c r="J45" s="219">
        <v>1761.1333333333332</v>
      </c>
      <c r="K45" s="219">
        <v>1805.5166666666664</v>
      </c>
      <c r="L45" s="219">
        <v>1871.0833333333333</v>
      </c>
      <c r="M45" s="220">
        <v>1739.95</v>
      </c>
      <c r="N45" s="220">
        <v>1630</v>
      </c>
      <c r="O45" s="220">
        <v>5745500</v>
      </c>
      <c r="P45" s="221">
        <v>6.6579062636881294E-3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1427.2</v>
      </c>
      <c r="F46" s="217">
        <v>1428.3333333333333</v>
      </c>
      <c r="G46" s="219">
        <v>1421.7166666666665</v>
      </c>
      <c r="H46" s="219">
        <v>1416.2333333333331</v>
      </c>
      <c r="I46" s="219">
        <v>1409.6166666666663</v>
      </c>
      <c r="J46" s="219">
        <v>1433.8166666666666</v>
      </c>
      <c r="K46" s="219">
        <v>1440.4333333333334</v>
      </c>
      <c r="L46" s="219">
        <v>1445.9166666666667</v>
      </c>
      <c r="M46" s="220">
        <v>1434.95</v>
      </c>
      <c r="N46" s="220">
        <v>1422.85</v>
      </c>
      <c r="O46" s="220">
        <v>37437600</v>
      </c>
      <c r="P46" s="221">
        <v>-1.9957473794158243E-2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305.8</v>
      </c>
      <c r="F47" s="217">
        <v>305.48333333333329</v>
      </c>
      <c r="G47" s="219">
        <v>300.71666666666658</v>
      </c>
      <c r="H47" s="219">
        <v>295.63333333333327</v>
      </c>
      <c r="I47" s="219">
        <v>290.86666666666656</v>
      </c>
      <c r="J47" s="219">
        <v>310.56666666666661</v>
      </c>
      <c r="K47" s="219">
        <v>315.33333333333337</v>
      </c>
      <c r="L47" s="219">
        <v>320.41666666666663</v>
      </c>
      <c r="M47" s="220">
        <v>310.25</v>
      </c>
      <c r="N47" s="220">
        <v>300.39999999999998</v>
      </c>
      <c r="O47" s="220">
        <v>73925250</v>
      </c>
      <c r="P47" s="221">
        <v>-5.3683690047326409E-3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335.85</v>
      </c>
      <c r="F48" s="217">
        <v>337.18333333333334</v>
      </c>
      <c r="G48" s="219">
        <v>333.66666666666669</v>
      </c>
      <c r="H48" s="219">
        <v>331.48333333333335</v>
      </c>
      <c r="I48" s="219">
        <v>327.9666666666667</v>
      </c>
      <c r="J48" s="219">
        <v>339.36666666666667</v>
      </c>
      <c r="K48" s="219">
        <v>342.88333333333333</v>
      </c>
      <c r="L48" s="219">
        <v>345.06666666666666</v>
      </c>
      <c r="M48" s="220">
        <v>340.7</v>
      </c>
      <c r="N48" s="220">
        <v>335</v>
      </c>
      <c r="O48" s="220">
        <v>48977500</v>
      </c>
      <c r="P48" s="221">
        <v>1.1304976254387776E-2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32408.65</v>
      </c>
      <c r="F49" s="217">
        <v>32383.350000000002</v>
      </c>
      <c r="G49" s="219">
        <v>31980.350000000006</v>
      </c>
      <c r="H49" s="219">
        <v>31552.050000000003</v>
      </c>
      <c r="I49" s="219">
        <v>31149.050000000007</v>
      </c>
      <c r="J49" s="219">
        <v>32811.650000000009</v>
      </c>
      <c r="K49" s="219">
        <v>33214.649999999994</v>
      </c>
      <c r="L49" s="219">
        <v>33642.950000000004</v>
      </c>
      <c r="M49" s="220">
        <v>32786.35</v>
      </c>
      <c r="N49" s="220">
        <v>31955.05</v>
      </c>
      <c r="O49" s="220">
        <v>292575</v>
      </c>
      <c r="P49" s="221">
        <v>-4.3638146604559939E-2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627.79999999999995</v>
      </c>
      <c r="F50" s="217">
        <v>626.1</v>
      </c>
      <c r="G50" s="219">
        <v>620.90000000000009</v>
      </c>
      <c r="H50" s="219">
        <v>614.00000000000011</v>
      </c>
      <c r="I50" s="219">
        <v>608.80000000000018</v>
      </c>
      <c r="J50" s="219">
        <v>633</v>
      </c>
      <c r="K50" s="219">
        <v>638.20000000000005</v>
      </c>
      <c r="L50" s="219">
        <v>645.09999999999991</v>
      </c>
      <c r="M50" s="220">
        <v>631.29999999999995</v>
      </c>
      <c r="N50" s="220">
        <v>619.20000000000005</v>
      </c>
      <c r="O50" s="220">
        <v>36924300</v>
      </c>
      <c r="P50" s="221">
        <v>-5.0201290197409909E-3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5410.25</v>
      </c>
      <c r="F51" s="217">
        <v>5417.6500000000005</v>
      </c>
      <c r="G51" s="219">
        <v>5375.3000000000011</v>
      </c>
      <c r="H51" s="219">
        <v>5340.35</v>
      </c>
      <c r="I51" s="219">
        <v>5298.0000000000009</v>
      </c>
      <c r="J51" s="219">
        <v>5452.6000000000013</v>
      </c>
      <c r="K51" s="219">
        <v>5494.9500000000016</v>
      </c>
      <c r="L51" s="219">
        <v>5529.9000000000015</v>
      </c>
      <c r="M51" s="220">
        <v>5460</v>
      </c>
      <c r="N51" s="220">
        <v>5382.7</v>
      </c>
      <c r="O51" s="220">
        <v>2349600</v>
      </c>
      <c r="P51" s="221">
        <v>1.9614650234334317E-2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678.15</v>
      </c>
      <c r="F52" s="217">
        <v>678.43333333333328</v>
      </c>
      <c r="G52" s="219">
        <v>669.81666666666661</v>
      </c>
      <c r="H52" s="219">
        <v>661.48333333333335</v>
      </c>
      <c r="I52" s="219">
        <v>652.86666666666667</v>
      </c>
      <c r="J52" s="219">
        <v>686.76666666666654</v>
      </c>
      <c r="K52" s="219">
        <v>695.3833333333331</v>
      </c>
      <c r="L52" s="219">
        <v>703.71666666666647</v>
      </c>
      <c r="M52" s="220">
        <v>687.05</v>
      </c>
      <c r="N52" s="220">
        <v>670.1</v>
      </c>
      <c r="O52" s="220">
        <v>15005000</v>
      </c>
      <c r="P52" s="221">
        <v>4.0785184157591733E-2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121.1</v>
      </c>
      <c r="F53" s="217">
        <v>120.66666666666667</v>
      </c>
      <c r="G53" s="219">
        <v>119.93333333333334</v>
      </c>
      <c r="H53" s="219">
        <v>118.76666666666667</v>
      </c>
      <c r="I53" s="219">
        <v>118.03333333333333</v>
      </c>
      <c r="J53" s="219">
        <v>121.83333333333334</v>
      </c>
      <c r="K53" s="219">
        <v>122.56666666666666</v>
      </c>
      <c r="L53" s="219">
        <v>123.73333333333335</v>
      </c>
      <c r="M53" s="220">
        <v>121.4</v>
      </c>
      <c r="N53" s="220">
        <v>119.5</v>
      </c>
      <c r="O53" s="220">
        <v>225018000</v>
      </c>
      <c r="P53" s="221">
        <v>1.8204031765424556E-2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834.9</v>
      </c>
      <c r="F54" s="217">
        <v>829.9666666666667</v>
      </c>
      <c r="G54" s="219">
        <v>822.58333333333337</v>
      </c>
      <c r="H54" s="219">
        <v>810.26666666666665</v>
      </c>
      <c r="I54" s="219">
        <v>802.88333333333333</v>
      </c>
      <c r="J54" s="219">
        <v>842.28333333333342</v>
      </c>
      <c r="K54" s="219">
        <v>849.66666666666663</v>
      </c>
      <c r="L54" s="219">
        <v>861.98333333333346</v>
      </c>
      <c r="M54" s="220">
        <v>837.35</v>
      </c>
      <c r="N54" s="220">
        <v>817.65</v>
      </c>
      <c r="O54" s="220">
        <v>3525600</v>
      </c>
      <c r="P54" s="221">
        <v>7.803790412486065E-3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427.55</v>
      </c>
      <c r="F55" s="217">
        <v>430.51666666666671</v>
      </c>
      <c r="G55" s="219">
        <v>423.88333333333344</v>
      </c>
      <c r="H55" s="219">
        <v>420.21666666666675</v>
      </c>
      <c r="I55" s="219">
        <v>413.58333333333348</v>
      </c>
      <c r="J55" s="219">
        <v>434.18333333333339</v>
      </c>
      <c r="K55" s="219">
        <v>440.81666666666672</v>
      </c>
      <c r="L55" s="219">
        <v>444.48333333333335</v>
      </c>
      <c r="M55" s="220">
        <v>437.15</v>
      </c>
      <c r="N55" s="220">
        <v>426.85</v>
      </c>
      <c r="O55" s="220">
        <v>11149200</v>
      </c>
      <c r="P55" s="221">
        <v>2.5694808599895123E-2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1444.35</v>
      </c>
      <c r="F56" s="217">
        <v>1443.6833333333334</v>
      </c>
      <c r="G56" s="219">
        <v>1433.3666666666668</v>
      </c>
      <c r="H56" s="219">
        <v>1422.3833333333334</v>
      </c>
      <c r="I56" s="219">
        <v>1412.0666666666668</v>
      </c>
      <c r="J56" s="219">
        <v>1454.6666666666667</v>
      </c>
      <c r="K56" s="219">
        <v>1464.9833333333333</v>
      </c>
      <c r="L56" s="219">
        <v>1475.9666666666667</v>
      </c>
      <c r="M56" s="220">
        <v>1454</v>
      </c>
      <c r="N56" s="220">
        <v>1432.7</v>
      </c>
      <c r="O56" s="220">
        <v>9790000</v>
      </c>
      <c r="P56" s="221">
        <v>9.4734806985886447E-3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1564.8</v>
      </c>
      <c r="F57" s="217">
        <v>1558.3500000000001</v>
      </c>
      <c r="G57" s="219">
        <v>1550.0000000000002</v>
      </c>
      <c r="H57" s="219">
        <v>1535.2</v>
      </c>
      <c r="I57" s="219">
        <v>1526.8500000000001</v>
      </c>
      <c r="J57" s="219">
        <v>1573.1500000000003</v>
      </c>
      <c r="K57" s="219">
        <v>1581.5000000000002</v>
      </c>
      <c r="L57" s="219">
        <v>1596.3000000000004</v>
      </c>
      <c r="M57" s="220">
        <v>1566.7</v>
      </c>
      <c r="N57" s="220">
        <v>1543.55</v>
      </c>
      <c r="O57" s="220">
        <v>10186150</v>
      </c>
      <c r="P57" s="221">
        <v>-4.7008027243979567E-2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488.4</v>
      </c>
      <c r="F58" s="217">
        <v>489.23333333333335</v>
      </c>
      <c r="G58" s="219">
        <v>485.36666666666667</v>
      </c>
      <c r="H58" s="219">
        <v>482.33333333333331</v>
      </c>
      <c r="I58" s="219">
        <v>478.46666666666664</v>
      </c>
      <c r="J58" s="219">
        <v>492.26666666666671</v>
      </c>
      <c r="K58" s="219">
        <v>496.13333333333338</v>
      </c>
      <c r="L58" s="219">
        <v>499.16666666666674</v>
      </c>
      <c r="M58" s="220">
        <v>493.1</v>
      </c>
      <c r="N58" s="220">
        <v>486.2</v>
      </c>
      <c r="O58" s="220">
        <v>56376600</v>
      </c>
      <c r="P58" s="221">
        <v>7.3545966228893058E-3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5198.3</v>
      </c>
      <c r="F59" s="217">
        <v>5223.1166666666659</v>
      </c>
      <c r="G59" s="219">
        <v>5157.2333333333318</v>
      </c>
      <c r="H59" s="219">
        <v>5116.1666666666661</v>
      </c>
      <c r="I59" s="219">
        <v>5050.2833333333319</v>
      </c>
      <c r="J59" s="219">
        <v>5264.1833333333316</v>
      </c>
      <c r="K59" s="219">
        <v>5330.0666666666648</v>
      </c>
      <c r="L59" s="219">
        <v>5371.1333333333314</v>
      </c>
      <c r="M59" s="220">
        <v>5289</v>
      </c>
      <c r="N59" s="220">
        <v>5182.05</v>
      </c>
      <c r="O59" s="220">
        <v>2369100</v>
      </c>
      <c r="P59" s="221">
        <v>4.7139163296426444E-2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2959.2</v>
      </c>
      <c r="F60" s="217">
        <v>2961.0166666666664</v>
      </c>
      <c r="G60" s="219">
        <v>2943.0333333333328</v>
      </c>
      <c r="H60" s="219">
        <v>2926.8666666666663</v>
      </c>
      <c r="I60" s="219">
        <v>2908.8833333333328</v>
      </c>
      <c r="J60" s="219">
        <v>2977.1833333333329</v>
      </c>
      <c r="K60" s="219">
        <v>2995.1666666666665</v>
      </c>
      <c r="L60" s="219">
        <v>3011.333333333333</v>
      </c>
      <c r="M60" s="220">
        <v>2979</v>
      </c>
      <c r="N60" s="220">
        <v>2944.85</v>
      </c>
      <c r="O60" s="220">
        <v>2644600</v>
      </c>
      <c r="P60" s="221">
        <v>-1.0087776758810429E-2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1138.5999999999999</v>
      </c>
      <c r="F61" s="217">
        <v>1138.7333333333333</v>
      </c>
      <c r="G61" s="219">
        <v>1128.0666666666666</v>
      </c>
      <c r="H61" s="219">
        <v>1117.5333333333333</v>
      </c>
      <c r="I61" s="219">
        <v>1106.8666666666666</v>
      </c>
      <c r="J61" s="219">
        <v>1149.2666666666667</v>
      </c>
      <c r="K61" s="219">
        <v>1159.9333333333332</v>
      </c>
      <c r="L61" s="219">
        <v>1170.4666666666667</v>
      </c>
      <c r="M61" s="220">
        <v>1149.4000000000001</v>
      </c>
      <c r="N61" s="220">
        <v>1128.2</v>
      </c>
      <c r="O61" s="220">
        <v>9538000</v>
      </c>
      <c r="P61" s="221">
        <v>5.310809318758971E-2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1483.85</v>
      </c>
      <c r="F62" s="217">
        <v>1482.6166666666668</v>
      </c>
      <c r="G62" s="219">
        <v>1470.2333333333336</v>
      </c>
      <c r="H62" s="219">
        <v>1456.6166666666668</v>
      </c>
      <c r="I62" s="219">
        <v>1444.2333333333336</v>
      </c>
      <c r="J62" s="219">
        <v>1496.2333333333336</v>
      </c>
      <c r="K62" s="219">
        <v>1508.6166666666668</v>
      </c>
      <c r="L62" s="219">
        <v>1522.2333333333336</v>
      </c>
      <c r="M62" s="220">
        <v>1495</v>
      </c>
      <c r="N62" s="220">
        <v>1469</v>
      </c>
      <c r="O62" s="220">
        <v>3480400</v>
      </c>
      <c r="P62" s="221">
        <v>8.2045701849836783E-2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426.85</v>
      </c>
      <c r="F63" s="217">
        <v>426.36666666666662</v>
      </c>
      <c r="G63" s="219">
        <v>423.03333333333325</v>
      </c>
      <c r="H63" s="219">
        <v>419.21666666666664</v>
      </c>
      <c r="I63" s="219">
        <v>415.88333333333327</v>
      </c>
      <c r="J63" s="219">
        <v>430.18333333333322</v>
      </c>
      <c r="K63" s="219">
        <v>433.51666666666659</v>
      </c>
      <c r="L63" s="219">
        <v>437.3333333333332</v>
      </c>
      <c r="M63" s="220">
        <v>429.7</v>
      </c>
      <c r="N63" s="220">
        <v>422.55</v>
      </c>
      <c r="O63" s="220">
        <v>18298800</v>
      </c>
      <c r="P63" s="221">
        <v>-1.0704554301284546E-2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151.80000000000001</v>
      </c>
      <c r="F64" s="217">
        <v>150.75</v>
      </c>
      <c r="G64" s="219">
        <v>149.15</v>
      </c>
      <c r="H64" s="219">
        <v>146.5</v>
      </c>
      <c r="I64" s="219">
        <v>144.9</v>
      </c>
      <c r="J64" s="219">
        <v>153.4</v>
      </c>
      <c r="K64" s="219">
        <v>155.00000000000003</v>
      </c>
      <c r="L64" s="219">
        <v>157.65</v>
      </c>
      <c r="M64" s="220">
        <v>152.35</v>
      </c>
      <c r="N64" s="220">
        <v>148.1</v>
      </c>
      <c r="O64" s="220">
        <v>25055000</v>
      </c>
      <c r="P64" s="221">
        <v>-1.0270590558957141E-2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3839.1</v>
      </c>
      <c r="F65" s="217">
        <v>3812.1666666666665</v>
      </c>
      <c r="G65" s="219">
        <v>3741.9833333333331</v>
      </c>
      <c r="H65" s="219">
        <v>3644.8666666666668</v>
      </c>
      <c r="I65" s="219">
        <v>3574.6833333333334</v>
      </c>
      <c r="J65" s="219">
        <v>3909.2833333333328</v>
      </c>
      <c r="K65" s="219">
        <v>3979.4666666666662</v>
      </c>
      <c r="L65" s="219">
        <v>4076.5833333333326</v>
      </c>
      <c r="M65" s="220">
        <v>3882.35</v>
      </c>
      <c r="N65" s="220">
        <v>3715.05</v>
      </c>
      <c r="O65" s="220">
        <v>4344900</v>
      </c>
      <c r="P65" s="221">
        <v>4.8960672122836245E-2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608.9</v>
      </c>
      <c r="F66" s="217">
        <v>611.45000000000005</v>
      </c>
      <c r="G66" s="219">
        <v>603.90000000000009</v>
      </c>
      <c r="H66" s="219">
        <v>598.90000000000009</v>
      </c>
      <c r="I66" s="219">
        <v>591.35000000000014</v>
      </c>
      <c r="J66" s="219">
        <v>616.45000000000005</v>
      </c>
      <c r="K66" s="219">
        <v>624</v>
      </c>
      <c r="L66" s="219">
        <v>629</v>
      </c>
      <c r="M66" s="220">
        <v>619</v>
      </c>
      <c r="N66" s="220">
        <v>606.45000000000005</v>
      </c>
      <c r="O66" s="220">
        <v>20758750</v>
      </c>
      <c r="P66" s="221">
        <v>-1.1841009163394025E-2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1878.25</v>
      </c>
      <c r="F67" s="217">
        <v>1876</v>
      </c>
      <c r="G67" s="219">
        <v>1857</v>
      </c>
      <c r="H67" s="219">
        <v>1835.75</v>
      </c>
      <c r="I67" s="219">
        <v>1816.75</v>
      </c>
      <c r="J67" s="219">
        <v>1897.25</v>
      </c>
      <c r="K67" s="219">
        <v>1916.25</v>
      </c>
      <c r="L67" s="219">
        <v>1937.5</v>
      </c>
      <c r="M67" s="220">
        <v>1895</v>
      </c>
      <c r="N67" s="220">
        <v>1854.75</v>
      </c>
      <c r="O67" s="220">
        <v>3400025</v>
      </c>
      <c r="P67" s="221">
        <v>5.4532907387879165E-2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2414.85</v>
      </c>
      <c r="F68" s="217">
        <v>2418.25</v>
      </c>
      <c r="G68" s="219">
        <v>2391.6</v>
      </c>
      <c r="H68" s="219">
        <v>2368.35</v>
      </c>
      <c r="I68" s="219">
        <v>2341.6999999999998</v>
      </c>
      <c r="J68" s="219">
        <v>2441.5</v>
      </c>
      <c r="K68" s="219">
        <v>2468.1499999999996</v>
      </c>
      <c r="L68" s="219">
        <v>2491.4</v>
      </c>
      <c r="M68" s="220">
        <v>2444.9</v>
      </c>
      <c r="N68" s="220">
        <v>2395</v>
      </c>
      <c r="O68" s="220">
        <v>2132700</v>
      </c>
      <c r="P68" s="221">
        <v>-3.8284632034632032E-2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4588.8500000000004</v>
      </c>
      <c r="F69" s="217">
        <v>4593.4000000000005</v>
      </c>
      <c r="G69" s="219">
        <v>4559.4500000000007</v>
      </c>
      <c r="H69" s="219">
        <v>4530.05</v>
      </c>
      <c r="I69" s="219">
        <v>4496.1000000000004</v>
      </c>
      <c r="J69" s="219">
        <v>4622.8000000000011</v>
      </c>
      <c r="K69" s="219">
        <v>4656.75</v>
      </c>
      <c r="L69" s="219">
        <v>4686.1500000000015</v>
      </c>
      <c r="M69" s="220">
        <v>4627.3500000000004</v>
      </c>
      <c r="N69" s="220">
        <v>4564</v>
      </c>
      <c r="O69" s="220">
        <v>2412000</v>
      </c>
      <c r="P69" s="221">
        <v>-2.6005491842997899E-2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11275.3</v>
      </c>
      <c r="F70" s="217">
        <v>11209.9</v>
      </c>
      <c r="G70" s="219">
        <v>10943.4</v>
      </c>
      <c r="H70" s="219">
        <v>10611.5</v>
      </c>
      <c r="I70" s="219">
        <v>10345</v>
      </c>
      <c r="J70" s="219">
        <v>11541.8</v>
      </c>
      <c r="K70" s="219">
        <v>11808.3</v>
      </c>
      <c r="L70" s="219">
        <v>12140.199999999999</v>
      </c>
      <c r="M70" s="220">
        <v>11476.4</v>
      </c>
      <c r="N70" s="220">
        <v>10878</v>
      </c>
      <c r="O70" s="220">
        <v>1743600</v>
      </c>
      <c r="P70" s="221">
        <v>4.3259737928558605E-2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878.65</v>
      </c>
      <c r="F71" s="217">
        <v>878.33333333333337</v>
      </c>
      <c r="G71" s="219">
        <v>872.76666666666677</v>
      </c>
      <c r="H71" s="219">
        <v>866.88333333333344</v>
      </c>
      <c r="I71" s="219">
        <v>861.31666666666683</v>
      </c>
      <c r="J71" s="219">
        <v>884.2166666666667</v>
      </c>
      <c r="K71" s="219">
        <v>889.7833333333333</v>
      </c>
      <c r="L71" s="219">
        <v>895.66666666666663</v>
      </c>
      <c r="M71" s="220">
        <v>883.9</v>
      </c>
      <c r="N71" s="220">
        <v>872.45</v>
      </c>
      <c r="O71" s="220">
        <v>39612375</v>
      </c>
      <c r="P71" s="221">
        <v>-2.1798920240399308E-2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6084.05</v>
      </c>
      <c r="F72" s="217">
        <v>6085.9333333333334</v>
      </c>
      <c r="G72" s="219">
        <v>6050.8666666666668</v>
      </c>
      <c r="H72" s="219">
        <v>6017.6833333333334</v>
      </c>
      <c r="I72" s="219">
        <v>5982.6166666666668</v>
      </c>
      <c r="J72" s="219">
        <v>6119.1166666666668</v>
      </c>
      <c r="K72" s="219">
        <v>6154.1833333333343</v>
      </c>
      <c r="L72" s="219">
        <v>6187.3666666666668</v>
      </c>
      <c r="M72" s="220">
        <v>6121</v>
      </c>
      <c r="N72" s="220">
        <v>6052.75</v>
      </c>
      <c r="O72" s="220">
        <v>2793125</v>
      </c>
      <c r="P72" s="221">
        <v>2.7545295686563047E-2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4935.7</v>
      </c>
      <c r="F73" s="217">
        <v>4898.8666666666668</v>
      </c>
      <c r="G73" s="219">
        <v>4850.7333333333336</v>
      </c>
      <c r="H73" s="219">
        <v>4765.7666666666664</v>
      </c>
      <c r="I73" s="219">
        <v>4717.6333333333332</v>
      </c>
      <c r="J73" s="219">
        <v>4983.8333333333339</v>
      </c>
      <c r="K73" s="219">
        <v>5031.9666666666672</v>
      </c>
      <c r="L73" s="219">
        <v>5116.9333333333343</v>
      </c>
      <c r="M73" s="220">
        <v>4947</v>
      </c>
      <c r="N73" s="220">
        <v>4813.8999999999996</v>
      </c>
      <c r="O73" s="220">
        <v>3951150</v>
      </c>
      <c r="P73" s="221">
        <v>1.6020160201602015E-2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4286.55</v>
      </c>
      <c r="F74" s="217">
        <v>4264.2</v>
      </c>
      <c r="G74" s="219">
        <v>4226.3499999999995</v>
      </c>
      <c r="H74" s="219">
        <v>4166.1499999999996</v>
      </c>
      <c r="I74" s="219">
        <v>4128.2999999999993</v>
      </c>
      <c r="J74" s="219">
        <v>4324.3999999999996</v>
      </c>
      <c r="K74" s="219">
        <v>4362.25</v>
      </c>
      <c r="L74" s="219">
        <v>4422.45</v>
      </c>
      <c r="M74" s="220">
        <v>4302.05</v>
      </c>
      <c r="N74" s="220">
        <v>4204</v>
      </c>
      <c r="O74" s="220">
        <v>1239425</v>
      </c>
      <c r="P74" s="221">
        <v>-3.6142001710863986E-2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544</v>
      </c>
      <c r="F75" s="217">
        <v>544.86666666666667</v>
      </c>
      <c r="G75" s="219">
        <v>539.73333333333335</v>
      </c>
      <c r="H75" s="219">
        <v>535.4666666666667</v>
      </c>
      <c r="I75" s="219">
        <v>530.33333333333337</v>
      </c>
      <c r="J75" s="219">
        <v>549.13333333333333</v>
      </c>
      <c r="K75" s="219">
        <v>554.26666666666677</v>
      </c>
      <c r="L75" s="219">
        <v>558.5333333333333</v>
      </c>
      <c r="M75" s="220">
        <v>550</v>
      </c>
      <c r="N75" s="220">
        <v>540.6</v>
      </c>
      <c r="O75" s="220">
        <v>20876400</v>
      </c>
      <c r="P75" s="221">
        <v>-7.7539415869733782E-4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174.45</v>
      </c>
      <c r="F76" s="217">
        <v>173.9666666666667</v>
      </c>
      <c r="G76" s="219">
        <v>173.03333333333339</v>
      </c>
      <c r="H76" s="219">
        <v>171.6166666666667</v>
      </c>
      <c r="I76" s="219">
        <v>170.68333333333339</v>
      </c>
      <c r="J76" s="219">
        <v>175.38333333333338</v>
      </c>
      <c r="K76" s="219">
        <v>176.31666666666666</v>
      </c>
      <c r="L76" s="219">
        <v>177.73333333333338</v>
      </c>
      <c r="M76" s="220">
        <v>174.9</v>
      </c>
      <c r="N76" s="220">
        <v>172.55</v>
      </c>
      <c r="O76" s="220">
        <v>75890000</v>
      </c>
      <c r="P76" s="221">
        <v>-1.741438467016249E-2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222.3</v>
      </c>
      <c r="F77" s="217">
        <v>222.60000000000002</v>
      </c>
      <c r="G77" s="219">
        <v>219.55000000000004</v>
      </c>
      <c r="H77" s="219">
        <v>216.8</v>
      </c>
      <c r="I77" s="219">
        <v>213.75000000000003</v>
      </c>
      <c r="J77" s="219">
        <v>225.35000000000005</v>
      </c>
      <c r="K77" s="219">
        <v>228.4</v>
      </c>
      <c r="L77" s="219">
        <v>231.15000000000006</v>
      </c>
      <c r="M77" s="220">
        <v>225.65</v>
      </c>
      <c r="N77" s="220">
        <v>219.85</v>
      </c>
      <c r="O77" s="220">
        <v>137908800</v>
      </c>
      <c r="P77" s="221">
        <v>-1.6925936796790921E-2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1236.3</v>
      </c>
      <c r="F78" s="217">
        <v>1233.9333333333334</v>
      </c>
      <c r="G78" s="219">
        <v>1226.3666666666668</v>
      </c>
      <c r="H78" s="219">
        <v>1216.4333333333334</v>
      </c>
      <c r="I78" s="219">
        <v>1208.8666666666668</v>
      </c>
      <c r="J78" s="219">
        <v>1243.8666666666668</v>
      </c>
      <c r="K78" s="219">
        <v>1251.4333333333334</v>
      </c>
      <c r="L78" s="219">
        <v>1261.3666666666668</v>
      </c>
      <c r="M78" s="220">
        <v>1241.5</v>
      </c>
      <c r="N78" s="220">
        <v>1224</v>
      </c>
      <c r="O78" s="220">
        <v>9568550</v>
      </c>
      <c r="P78" s="221">
        <v>-6.548739179525781E-3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93.9</v>
      </c>
      <c r="F79" s="217">
        <v>93.416666666666671</v>
      </c>
      <c r="G79" s="219">
        <v>92.233333333333348</v>
      </c>
      <c r="H79" s="219">
        <v>90.566666666666677</v>
      </c>
      <c r="I79" s="219">
        <v>89.383333333333354</v>
      </c>
      <c r="J79" s="219">
        <v>95.083333333333343</v>
      </c>
      <c r="K79" s="219">
        <v>96.266666666666652</v>
      </c>
      <c r="L79" s="219">
        <v>97.933333333333337</v>
      </c>
      <c r="M79" s="220">
        <v>94.6</v>
      </c>
      <c r="N79" s="220">
        <v>91.75</v>
      </c>
      <c r="O79" s="220">
        <v>226417500</v>
      </c>
      <c r="P79" s="221">
        <v>-9.1746017419558651E-2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683.95</v>
      </c>
      <c r="F80" s="217">
        <v>685.4666666666667</v>
      </c>
      <c r="G80" s="219">
        <v>680.48333333333335</v>
      </c>
      <c r="H80" s="219">
        <v>677.01666666666665</v>
      </c>
      <c r="I80" s="219">
        <v>672.0333333333333</v>
      </c>
      <c r="J80" s="219">
        <v>688.93333333333339</v>
      </c>
      <c r="K80" s="219">
        <v>693.91666666666674</v>
      </c>
      <c r="L80" s="219">
        <v>697.38333333333344</v>
      </c>
      <c r="M80" s="220">
        <v>690.45</v>
      </c>
      <c r="N80" s="220">
        <v>682</v>
      </c>
      <c r="O80" s="220">
        <v>7426900</v>
      </c>
      <c r="P80" s="221">
        <v>5.9869695368902978E-3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1395.85</v>
      </c>
      <c r="F81" s="217">
        <v>1403.1166666666668</v>
      </c>
      <c r="G81" s="219">
        <v>1387.2333333333336</v>
      </c>
      <c r="H81" s="219">
        <v>1378.6166666666668</v>
      </c>
      <c r="I81" s="219">
        <v>1362.7333333333336</v>
      </c>
      <c r="J81" s="219">
        <v>1411.7333333333336</v>
      </c>
      <c r="K81" s="219">
        <v>1427.6166666666668</v>
      </c>
      <c r="L81" s="219">
        <v>1436.2333333333336</v>
      </c>
      <c r="M81" s="220">
        <v>1419</v>
      </c>
      <c r="N81" s="220">
        <v>1394.5</v>
      </c>
      <c r="O81" s="220">
        <v>5853000</v>
      </c>
      <c r="P81" s="221">
        <v>-2.1311056175944078E-3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2998.7</v>
      </c>
      <c r="F82" s="217">
        <v>3015.0666666666662</v>
      </c>
      <c r="G82" s="219">
        <v>2967.5333333333324</v>
      </c>
      <c r="H82" s="219">
        <v>2936.3666666666663</v>
      </c>
      <c r="I82" s="219">
        <v>2888.8333333333326</v>
      </c>
      <c r="J82" s="219">
        <v>3046.2333333333322</v>
      </c>
      <c r="K82" s="219">
        <v>3093.766666666666</v>
      </c>
      <c r="L82" s="219">
        <v>3124.933333333332</v>
      </c>
      <c r="M82" s="220">
        <v>3062.6</v>
      </c>
      <c r="N82" s="220">
        <v>2983.9</v>
      </c>
      <c r="O82" s="220">
        <v>3652575</v>
      </c>
      <c r="P82" s="221">
        <v>-2.0934549377793564E-2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463.1</v>
      </c>
      <c r="F83" s="217">
        <v>464.4666666666667</v>
      </c>
      <c r="G83" s="219">
        <v>460.58333333333337</v>
      </c>
      <c r="H83" s="219">
        <v>458.06666666666666</v>
      </c>
      <c r="I83" s="219">
        <v>454.18333333333334</v>
      </c>
      <c r="J83" s="219">
        <v>466.98333333333341</v>
      </c>
      <c r="K83" s="219">
        <v>470.86666666666673</v>
      </c>
      <c r="L83" s="219">
        <v>473.38333333333344</v>
      </c>
      <c r="M83" s="220">
        <v>468.35</v>
      </c>
      <c r="N83" s="220">
        <v>461.95</v>
      </c>
      <c r="O83" s="220">
        <v>9070000</v>
      </c>
      <c r="P83" s="221">
        <v>1.6132646202106207E-2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2476.1</v>
      </c>
      <c r="F84" s="217">
        <v>2484.4833333333331</v>
      </c>
      <c r="G84" s="219">
        <v>2445.8166666666662</v>
      </c>
      <c r="H84" s="219">
        <v>2415.5333333333328</v>
      </c>
      <c r="I84" s="219">
        <v>2376.8666666666659</v>
      </c>
      <c r="J84" s="219">
        <v>2514.7666666666664</v>
      </c>
      <c r="K84" s="219">
        <v>2553.4333333333334</v>
      </c>
      <c r="L84" s="219">
        <v>2583.7166666666667</v>
      </c>
      <c r="M84" s="220">
        <v>2523.15</v>
      </c>
      <c r="N84" s="220">
        <v>2454.1999999999998</v>
      </c>
      <c r="O84" s="220">
        <v>7890929</v>
      </c>
      <c r="P84" s="221">
        <v>5.3369792457185025E-2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622.25</v>
      </c>
      <c r="F85" s="217">
        <v>627.71666666666658</v>
      </c>
      <c r="G85" s="219">
        <v>614.83333333333314</v>
      </c>
      <c r="H85" s="219">
        <v>607.41666666666652</v>
      </c>
      <c r="I85" s="219">
        <v>594.53333333333308</v>
      </c>
      <c r="J85" s="219">
        <v>635.13333333333321</v>
      </c>
      <c r="K85" s="219">
        <v>648.01666666666665</v>
      </c>
      <c r="L85" s="219">
        <v>655.43333333333328</v>
      </c>
      <c r="M85" s="220">
        <v>640.6</v>
      </c>
      <c r="N85" s="220">
        <v>620.29999999999995</v>
      </c>
      <c r="O85" s="220">
        <v>8996250</v>
      </c>
      <c r="P85" s="221">
        <v>6.322942827596395E-2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5210.3999999999996</v>
      </c>
      <c r="F86" s="217">
        <v>5199.333333333333</v>
      </c>
      <c r="G86" s="219">
        <v>5121.6666666666661</v>
      </c>
      <c r="H86" s="219">
        <v>5032.9333333333334</v>
      </c>
      <c r="I86" s="219">
        <v>4955.2666666666664</v>
      </c>
      <c r="J86" s="219">
        <v>5288.0666666666657</v>
      </c>
      <c r="K86" s="219">
        <v>5365.7333333333318</v>
      </c>
      <c r="L86" s="219">
        <v>5454.4666666666653</v>
      </c>
      <c r="M86" s="220">
        <v>5277</v>
      </c>
      <c r="N86" s="220">
        <v>5110.6000000000004</v>
      </c>
      <c r="O86" s="220">
        <v>13484400</v>
      </c>
      <c r="P86" s="221">
        <v>6.6204900728230182E-2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1844.95</v>
      </c>
      <c r="F87" s="217">
        <v>1854.6499999999999</v>
      </c>
      <c r="G87" s="219">
        <v>1831.2999999999997</v>
      </c>
      <c r="H87" s="219">
        <v>1817.6499999999999</v>
      </c>
      <c r="I87" s="219">
        <v>1794.2999999999997</v>
      </c>
      <c r="J87" s="219">
        <v>1868.2999999999997</v>
      </c>
      <c r="K87" s="219">
        <v>1891.6499999999996</v>
      </c>
      <c r="L87" s="219">
        <v>1905.2999999999997</v>
      </c>
      <c r="M87" s="220">
        <v>1878</v>
      </c>
      <c r="N87" s="220">
        <v>1841</v>
      </c>
      <c r="O87" s="220">
        <v>6647500</v>
      </c>
      <c r="P87" s="221">
        <v>6.6843203338147972E-2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1431.15</v>
      </c>
      <c r="F88" s="217">
        <v>1435.2166666666665</v>
      </c>
      <c r="G88" s="219">
        <v>1423.883333333333</v>
      </c>
      <c r="H88" s="219">
        <v>1416.6166666666666</v>
      </c>
      <c r="I88" s="219">
        <v>1405.2833333333331</v>
      </c>
      <c r="J88" s="219">
        <v>1442.4833333333329</v>
      </c>
      <c r="K88" s="219">
        <v>1453.8166666666664</v>
      </c>
      <c r="L88" s="219">
        <v>1461.0833333333328</v>
      </c>
      <c r="M88" s="220">
        <v>1446.55</v>
      </c>
      <c r="N88" s="220">
        <v>1427.95</v>
      </c>
      <c r="O88" s="220">
        <v>19405750</v>
      </c>
      <c r="P88" s="221">
        <v>2.3452157598499062E-4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3944.85</v>
      </c>
      <c r="F89" s="217">
        <v>3936.1666666666665</v>
      </c>
      <c r="G89" s="219">
        <v>3905.333333333333</v>
      </c>
      <c r="H89" s="219">
        <v>3865.8166666666666</v>
      </c>
      <c r="I89" s="219">
        <v>3834.9833333333331</v>
      </c>
      <c r="J89" s="219">
        <v>3975.6833333333329</v>
      </c>
      <c r="K89" s="219">
        <v>4006.516666666666</v>
      </c>
      <c r="L89" s="219">
        <v>4046.0333333333328</v>
      </c>
      <c r="M89" s="220">
        <v>3967</v>
      </c>
      <c r="N89" s="220">
        <v>3896.65</v>
      </c>
      <c r="O89" s="220">
        <v>2762850</v>
      </c>
      <c r="P89" s="221">
        <v>-1.52900294039027E-2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1601.1</v>
      </c>
      <c r="F90" s="217">
        <v>1595.6166666666666</v>
      </c>
      <c r="G90" s="219">
        <v>1587.9333333333332</v>
      </c>
      <c r="H90" s="219">
        <v>1574.7666666666667</v>
      </c>
      <c r="I90" s="219">
        <v>1567.0833333333333</v>
      </c>
      <c r="J90" s="219">
        <v>1608.7833333333331</v>
      </c>
      <c r="K90" s="219">
        <v>1616.4666666666665</v>
      </c>
      <c r="L90" s="219">
        <v>1629.633333333333</v>
      </c>
      <c r="M90" s="220">
        <v>1603.3</v>
      </c>
      <c r="N90" s="220">
        <v>1582.45</v>
      </c>
      <c r="O90" s="220">
        <v>178618000</v>
      </c>
      <c r="P90" s="221">
        <v>1.4101747417594084E-2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596.5</v>
      </c>
      <c r="F91" s="217">
        <v>596.13333333333333</v>
      </c>
      <c r="G91" s="219">
        <v>592.41666666666663</v>
      </c>
      <c r="H91" s="219">
        <v>588.33333333333326</v>
      </c>
      <c r="I91" s="219">
        <v>584.61666666666656</v>
      </c>
      <c r="J91" s="219">
        <v>600.2166666666667</v>
      </c>
      <c r="K91" s="219">
        <v>603.93333333333339</v>
      </c>
      <c r="L91" s="219">
        <v>608.01666666666677</v>
      </c>
      <c r="M91" s="220">
        <v>599.85</v>
      </c>
      <c r="N91" s="220">
        <v>592.04999999999995</v>
      </c>
      <c r="O91" s="220">
        <v>37943400</v>
      </c>
      <c r="P91" s="221">
        <v>-5.4699917785694711E-2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5820.35</v>
      </c>
      <c r="F92" s="217">
        <v>5821.7666666666664</v>
      </c>
      <c r="G92" s="219">
        <v>5768.5333333333328</v>
      </c>
      <c r="H92" s="219">
        <v>5716.7166666666662</v>
      </c>
      <c r="I92" s="219">
        <v>5663.4833333333327</v>
      </c>
      <c r="J92" s="219">
        <v>5873.583333333333</v>
      </c>
      <c r="K92" s="219">
        <v>5926.8166666666666</v>
      </c>
      <c r="L92" s="219">
        <v>5978.6333333333332</v>
      </c>
      <c r="M92" s="220">
        <v>5875</v>
      </c>
      <c r="N92" s="220">
        <v>5769.95</v>
      </c>
      <c r="O92" s="220">
        <v>3670800</v>
      </c>
      <c r="P92" s="221">
        <v>-1.171149341733301E-2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683.5</v>
      </c>
      <c r="F93" s="217">
        <v>683.83333333333337</v>
      </c>
      <c r="G93" s="219">
        <v>677.91666666666674</v>
      </c>
      <c r="H93" s="219">
        <v>672.33333333333337</v>
      </c>
      <c r="I93" s="219">
        <v>666.41666666666674</v>
      </c>
      <c r="J93" s="219">
        <v>689.41666666666674</v>
      </c>
      <c r="K93" s="219">
        <v>695.33333333333348</v>
      </c>
      <c r="L93" s="219">
        <v>700.91666666666674</v>
      </c>
      <c r="M93" s="220">
        <v>689.75</v>
      </c>
      <c r="N93" s="220">
        <v>678.25</v>
      </c>
      <c r="O93" s="220">
        <v>41377000</v>
      </c>
      <c r="P93" s="221">
        <v>6.7675024532196388E-5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337.15</v>
      </c>
      <c r="F94" s="217">
        <v>337.68333333333334</v>
      </c>
      <c r="G94" s="219">
        <v>333.86666666666667</v>
      </c>
      <c r="H94" s="219">
        <v>330.58333333333331</v>
      </c>
      <c r="I94" s="219">
        <v>326.76666666666665</v>
      </c>
      <c r="J94" s="219">
        <v>340.9666666666667</v>
      </c>
      <c r="K94" s="219">
        <v>344.78333333333342</v>
      </c>
      <c r="L94" s="219">
        <v>348.06666666666672</v>
      </c>
      <c r="M94" s="220">
        <v>341.5</v>
      </c>
      <c r="N94" s="220">
        <v>334.4</v>
      </c>
      <c r="O94" s="220">
        <v>35480850</v>
      </c>
      <c r="P94" s="221">
        <v>-1.7248972401644157E-2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537.15</v>
      </c>
      <c r="F95" s="217">
        <v>537.85</v>
      </c>
      <c r="G95" s="219">
        <v>529.95000000000005</v>
      </c>
      <c r="H95" s="219">
        <v>522.75</v>
      </c>
      <c r="I95" s="219">
        <v>514.85</v>
      </c>
      <c r="J95" s="219">
        <v>545.05000000000007</v>
      </c>
      <c r="K95" s="219">
        <v>552.94999999999993</v>
      </c>
      <c r="L95" s="219">
        <v>560.15000000000009</v>
      </c>
      <c r="M95" s="220">
        <v>545.75</v>
      </c>
      <c r="N95" s="220">
        <v>530.65</v>
      </c>
      <c r="O95" s="220">
        <v>35174250</v>
      </c>
      <c r="P95" s="221">
        <v>3.7882409177820264E-2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2480.1</v>
      </c>
      <c r="F96" s="217">
        <v>2486.6833333333329</v>
      </c>
      <c r="G96" s="219">
        <v>2463.516666666666</v>
      </c>
      <c r="H96" s="219">
        <v>2446.9333333333329</v>
      </c>
      <c r="I96" s="219">
        <v>2423.766666666666</v>
      </c>
      <c r="J96" s="219">
        <v>2503.266666666666</v>
      </c>
      <c r="K96" s="219">
        <v>2526.4333333333329</v>
      </c>
      <c r="L96" s="219">
        <v>2543.016666666666</v>
      </c>
      <c r="M96" s="220">
        <v>2509.85</v>
      </c>
      <c r="N96" s="220">
        <v>2470.1</v>
      </c>
      <c r="O96" s="220">
        <v>18860400</v>
      </c>
      <c r="P96" s="221">
        <v>-1.3978016392401042E-3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1103.3499999999999</v>
      </c>
      <c r="F97" s="217">
        <v>1104.6833333333332</v>
      </c>
      <c r="G97" s="219">
        <v>1097.7666666666664</v>
      </c>
      <c r="H97" s="219">
        <v>1092.1833333333332</v>
      </c>
      <c r="I97" s="219">
        <v>1085.2666666666664</v>
      </c>
      <c r="J97" s="219">
        <v>1110.2666666666664</v>
      </c>
      <c r="K97" s="219">
        <v>1117.1833333333329</v>
      </c>
      <c r="L97" s="219">
        <v>1122.7666666666664</v>
      </c>
      <c r="M97" s="220">
        <v>1111.5999999999999</v>
      </c>
      <c r="N97" s="220">
        <v>1099.0999999999999</v>
      </c>
      <c r="O97" s="220">
        <v>76701100</v>
      </c>
      <c r="P97" s="221">
        <v>6.4042805259375793E-2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1735.9</v>
      </c>
      <c r="F98" s="217">
        <v>1720.9666666666665</v>
      </c>
      <c r="G98" s="219">
        <v>1670.333333333333</v>
      </c>
      <c r="H98" s="219">
        <v>1604.7666666666667</v>
      </c>
      <c r="I98" s="219">
        <v>1554.1333333333332</v>
      </c>
      <c r="J98" s="219">
        <v>1786.5333333333328</v>
      </c>
      <c r="K98" s="219">
        <v>1837.1666666666665</v>
      </c>
      <c r="L98" s="219">
        <v>1902.7333333333327</v>
      </c>
      <c r="M98" s="220">
        <v>1771.6</v>
      </c>
      <c r="N98" s="220">
        <v>1655.4</v>
      </c>
      <c r="O98" s="220">
        <v>3850000</v>
      </c>
      <c r="P98" s="221">
        <v>7.227405653808662E-2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615.4</v>
      </c>
      <c r="F99" s="217">
        <v>611.6</v>
      </c>
      <c r="G99" s="219">
        <v>599.20000000000005</v>
      </c>
      <c r="H99" s="219">
        <v>583</v>
      </c>
      <c r="I99" s="219">
        <v>570.6</v>
      </c>
      <c r="J99" s="219">
        <v>627.80000000000007</v>
      </c>
      <c r="K99" s="219">
        <v>640.19999999999993</v>
      </c>
      <c r="L99" s="219">
        <v>656.40000000000009</v>
      </c>
      <c r="M99" s="220">
        <v>624</v>
      </c>
      <c r="N99" s="220">
        <v>595.4</v>
      </c>
      <c r="O99" s="220">
        <v>13603500</v>
      </c>
      <c r="P99" s="221">
        <v>7.2873536022713833E-2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16.8</v>
      </c>
      <c r="F100" s="217">
        <v>16.616666666666667</v>
      </c>
      <c r="G100" s="219">
        <v>16.283333333333335</v>
      </c>
      <c r="H100" s="219">
        <v>15.766666666666669</v>
      </c>
      <c r="I100" s="219">
        <v>15.433333333333337</v>
      </c>
      <c r="J100" s="219">
        <v>17.133333333333333</v>
      </c>
      <c r="K100" s="219">
        <v>17.466666666666661</v>
      </c>
      <c r="L100" s="219">
        <v>17.983333333333331</v>
      </c>
      <c r="M100" s="220">
        <v>16.95</v>
      </c>
      <c r="N100" s="220">
        <v>16.100000000000001</v>
      </c>
      <c r="O100" s="220">
        <v>3921040000</v>
      </c>
      <c r="P100" s="221">
        <v>4.5231596007847819E-2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115.2</v>
      </c>
      <c r="F101" s="217">
        <v>115</v>
      </c>
      <c r="G101" s="219">
        <v>114.25</v>
      </c>
      <c r="H101" s="219">
        <v>113.3</v>
      </c>
      <c r="I101" s="219">
        <v>112.55</v>
      </c>
      <c r="J101" s="219">
        <v>115.95</v>
      </c>
      <c r="K101" s="219">
        <v>116.7</v>
      </c>
      <c r="L101" s="219">
        <v>117.65</v>
      </c>
      <c r="M101" s="220">
        <v>115.75</v>
      </c>
      <c r="N101" s="220">
        <v>114.05</v>
      </c>
      <c r="O101" s="220">
        <v>94990000</v>
      </c>
      <c r="P101" s="221">
        <v>3.4331590344900439E-3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78.150000000000006</v>
      </c>
      <c r="F102" s="217">
        <v>78.083333333333329</v>
      </c>
      <c r="G102" s="219">
        <v>77.666666666666657</v>
      </c>
      <c r="H102" s="219">
        <v>77.183333333333323</v>
      </c>
      <c r="I102" s="219">
        <v>76.766666666666652</v>
      </c>
      <c r="J102" s="219">
        <v>78.566666666666663</v>
      </c>
      <c r="K102" s="219">
        <v>78.98333333333332</v>
      </c>
      <c r="L102" s="219">
        <v>79.466666666666669</v>
      </c>
      <c r="M102" s="220">
        <v>78.5</v>
      </c>
      <c r="N102" s="220">
        <v>77.599999999999994</v>
      </c>
      <c r="O102" s="220">
        <v>373965000</v>
      </c>
      <c r="P102" s="221">
        <v>3.0845565433119702E-2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179.9</v>
      </c>
      <c r="F103" s="217">
        <v>179.65</v>
      </c>
      <c r="G103" s="219">
        <v>176.60000000000002</v>
      </c>
      <c r="H103" s="219">
        <v>173.3</v>
      </c>
      <c r="I103" s="219">
        <v>170.25000000000003</v>
      </c>
      <c r="J103" s="219">
        <v>182.95000000000002</v>
      </c>
      <c r="K103" s="219">
        <v>186.00000000000003</v>
      </c>
      <c r="L103" s="219">
        <v>189.3</v>
      </c>
      <c r="M103" s="220">
        <v>182.7</v>
      </c>
      <c r="N103" s="220">
        <v>176.35</v>
      </c>
      <c r="O103" s="220">
        <v>74940000</v>
      </c>
      <c r="P103" s="221">
        <v>2.1624661315883646E-2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483.7</v>
      </c>
      <c r="F104" s="217">
        <v>485.81666666666666</v>
      </c>
      <c r="G104" s="219">
        <v>480.63333333333333</v>
      </c>
      <c r="H104" s="219">
        <v>477.56666666666666</v>
      </c>
      <c r="I104" s="219">
        <v>472.38333333333333</v>
      </c>
      <c r="J104" s="219">
        <v>488.88333333333333</v>
      </c>
      <c r="K104" s="219">
        <v>494.06666666666661</v>
      </c>
      <c r="L104" s="219">
        <v>497.13333333333333</v>
      </c>
      <c r="M104" s="220">
        <v>491</v>
      </c>
      <c r="N104" s="220">
        <v>482.75</v>
      </c>
      <c r="O104" s="220">
        <v>17047250</v>
      </c>
      <c r="P104" s="221">
        <v>-1.9533412415974692E-2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613.95000000000005</v>
      </c>
      <c r="F105" s="217">
        <v>607.43333333333339</v>
      </c>
      <c r="G105" s="219">
        <v>598.76666666666677</v>
      </c>
      <c r="H105" s="219">
        <v>583.58333333333337</v>
      </c>
      <c r="I105" s="219">
        <v>574.91666666666674</v>
      </c>
      <c r="J105" s="219">
        <v>622.61666666666679</v>
      </c>
      <c r="K105" s="219">
        <v>631.2833333333333</v>
      </c>
      <c r="L105" s="219">
        <v>646.46666666666681</v>
      </c>
      <c r="M105" s="220">
        <v>616.1</v>
      </c>
      <c r="N105" s="220">
        <v>592.25</v>
      </c>
      <c r="O105" s="220">
        <v>17613000</v>
      </c>
      <c r="P105" s="221">
        <v>1.2998217058722034E-2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221.5</v>
      </c>
      <c r="F106" s="217">
        <v>221.51666666666665</v>
      </c>
      <c r="G106" s="219">
        <v>218.93333333333331</v>
      </c>
      <c r="H106" s="219">
        <v>216.36666666666665</v>
      </c>
      <c r="I106" s="219">
        <v>213.7833333333333</v>
      </c>
      <c r="J106" s="219">
        <v>224.08333333333331</v>
      </c>
      <c r="K106" s="219">
        <v>226.66666666666669</v>
      </c>
      <c r="L106" s="219">
        <v>229.23333333333332</v>
      </c>
      <c r="M106" s="220">
        <v>224.1</v>
      </c>
      <c r="N106" s="220">
        <v>218.95</v>
      </c>
      <c r="O106" s="220">
        <v>26326200</v>
      </c>
      <c r="P106" s="221">
        <v>-3.2608695652173912E-2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2576.3000000000002</v>
      </c>
      <c r="F107" s="217">
        <v>2578.6666666666665</v>
      </c>
      <c r="G107" s="219">
        <v>2557.7333333333331</v>
      </c>
      <c r="H107" s="219">
        <v>2539.1666666666665</v>
      </c>
      <c r="I107" s="219">
        <v>2518.2333333333331</v>
      </c>
      <c r="J107" s="219">
        <v>2597.2333333333331</v>
      </c>
      <c r="K107" s="219">
        <v>2618.1666666666665</v>
      </c>
      <c r="L107" s="219">
        <v>2636.7333333333331</v>
      </c>
      <c r="M107" s="220">
        <v>2599.6</v>
      </c>
      <c r="N107" s="220">
        <v>2560.1</v>
      </c>
      <c r="O107" s="220">
        <v>1065300</v>
      </c>
      <c r="P107" s="221">
        <v>-2.5280898876404493E-3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4281.8999999999996</v>
      </c>
      <c r="F108" s="217">
        <v>4299.95</v>
      </c>
      <c r="G108" s="219">
        <v>4254.95</v>
      </c>
      <c r="H108" s="219">
        <v>4228</v>
      </c>
      <c r="I108" s="219">
        <v>4183</v>
      </c>
      <c r="J108" s="219">
        <v>4326.8999999999996</v>
      </c>
      <c r="K108" s="219">
        <v>4371.8999999999996</v>
      </c>
      <c r="L108" s="219">
        <v>4398.8499999999995</v>
      </c>
      <c r="M108" s="220">
        <v>4344.95</v>
      </c>
      <c r="N108" s="220">
        <v>4273</v>
      </c>
      <c r="O108" s="220">
        <v>9396000</v>
      </c>
      <c r="P108" s="221">
        <v>9.8990745816270598E-3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1504.9</v>
      </c>
      <c r="F109" s="217">
        <v>1506.6500000000003</v>
      </c>
      <c r="G109" s="219">
        <v>1495.8500000000006</v>
      </c>
      <c r="H109" s="219">
        <v>1486.8000000000002</v>
      </c>
      <c r="I109" s="219">
        <v>1476.0000000000005</v>
      </c>
      <c r="J109" s="219">
        <v>1515.7000000000007</v>
      </c>
      <c r="K109" s="219">
        <v>1526.5000000000005</v>
      </c>
      <c r="L109" s="219">
        <v>1535.5500000000009</v>
      </c>
      <c r="M109" s="220">
        <v>1517.45</v>
      </c>
      <c r="N109" s="220">
        <v>1497.6</v>
      </c>
      <c r="O109" s="220">
        <v>22783000</v>
      </c>
      <c r="P109" s="221">
        <v>-1.2846898762971468E-2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340.85</v>
      </c>
      <c r="F110" s="217">
        <v>342.38333333333338</v>
      </c>
      <c r="G110" s="219">
        <v>337.01666666666677</v>
      </c>
      <c r="H110" s="219">
        <v>333.18333333333339</v>
      </c>
      <c r="I110" s="219">
        <v>327.81666666666678</v>
      </c>
      <c r="J110" s="219">
        <v>346.21666666666675</v>
      </c>
      <c r="K110" s="219">
        <v>351.58333333333343</v>
      </c>
      <c r="L110" s="219">
        <v>355.41666666666674</v>
      </c>
      <c r="M110" s="220">
        <v>347.75</v>
      </c>
      <c r="N110" s="220">
        <v>338.55</v>
      </c>
      <c r="O110" s="220">
        <v>84738200</v>
      </c>
      <c r="P110" s="221">
        <v>8.9911225783880708E-2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1490.05</v>
      </c>
      <c r="F111" s="217">
        <v>1495.6166666666668</v>
      </c>
      <c r="G111" s="219">
        <v>1483.4333333333336</v>
      </c>
      <c r="H111" s="219">
        <v>1476.8166666666668</v>
      </c>
      <c r="I111" s="219">
        <v>1464.6333333333337</v>
      </c>
      <c r="J111" s="219">
        <v>1502.2333333333336</v>
      </c>
      <c r="K111" s="219">
        <v>1514.416666666667</v>
      </c>
      <c r="L111" s="219">
        <v>1521.0333333333335</v>
      </c>
      <c r="M111" s="220">
        <v>1507.8</v>
      </c>
      <c r="N111" s="220">
        <v>1489</v>
      </c>
      <c r="O111" s="220">
        <v>48348400</v>
      </c>
      <c r="P111" s="221">
        <v>2.0706136684146968E-2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170.35</v>
      </c>
      <c r="F112" s="217">
        <v>170.76666666666665</v>
      </c>
      <c r="G112" s="219">
        <v>168.93333333333331</v>
      </c>
      <c r="H112" s="219">
        <v>167.51666666666665</v>
      </c>
      <c r="I112" s="219">
        <v>165.68333333333331</v>
      </c>
      <c r="J112" s="219">
        <v>172.18333333333331</v>
      </c>
      <c r="K112" s="219">
        <v>174.01666666666668</v>
      </c>
      <c r="L112" s="219">
        <v>175.43333333333331</v>
      </c>
      <c r="M112" s="220">
        <v>172.6</v>
      </c>
      <c r="N112" s="220">
        <v>169.35</v>
      </c>
      <c r="O112" s="220">
        <v>153216375</v>
      </c>
      <c r="P112" s="221">
        <v>2.4240104615188339E-3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1182.6500000000001</v>
      </c>
      <c r="F113" s="217">
        <v>1190.4333333333334</v>
      </c>
      <c r="G113" s="219">
        <v>1170.8666666666668</v>
      </c>
      <c r="H113" s="219">
        <v>1159.0833333333335</v>
      </c>
      <c r="I113" s="219">
        <v>1139.5166666666669</v>
      </c>
      <c r="J113" s="219">
        <v>1202.2166666666667</v>
      </c>
      <c r="K113" s="219">
        <v>1221.7833333333333</v>
      </c>
      <c r="L113" s="219">
        <v>1233.5666666666666</v>
      </c>
      <c r="M113" s="220">
        <v>1210</v>
      </c>
      <c r="N113" s="220">
        <v>1178.6500000000001</v>
      </c>
      <c r="O113" s="220">
        <v>2946450</v>
      </c>
      <c r="P113" s="221">
        <v>2.6262168892913742E-2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1020</v>
      </c>
      <c r="F114" s="217">
        <v>1022.4333333333334</v>
      </c>
      <c r="G114" s="219">
        <v>1014.6166666666668</v>
      </c>
      <c r="H114" s="219">
        <v>1009.2333333333333</v>
      </c>
      <c r="I114" s="219">
        <v>1001.4166666666667</v>
      </c>
      <c r="J114" s="219">
        <v>1027.8166666666668</v>
      </c>
      <c r="K114" s="219">
        <v>1035.6333333333334</v>
      </c>
      <c r="L114" s="219">
        <v>1041.0166666666669</v>
      </c>
      <c r="M114" s="220">
        <v>1030.25</v>
      </c>
      <c r="N114" s="220">
        <v>1017.05</v>
      </c>
      <c r="O114" s="220">
        <v>17633875</v>
      </c>
      <c r="P114" s="221">
        <v>1.5008813900780659E-2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431.65</v>
      </c>
      <c r="F115" s="217">
        <v>431.5333333333333</v>
      </c>
      <c r="G115" s="219">
        <v>430.41666666666663</v>
      </c>
      <c r="H115" s="219">
        <v>429.18333333333334</v>
      </c>
      <c r="I115" s="219">
        <v>428.06666666666666</v>
      </c>
      <c r="J115" s="219">
        <v>432.76666666666659</v>
      </c>
      <c r="K115" s="219">
        <v>433.88333333333327</v>
      </c>
      <c r="L115" s="219">
        <v>435.11666666666656</v>
      </c>
      <c r="M115" s="220">
        <v>432.65</v>
      </c>
      <c r="N115" s="220">
        <v>430.3</v>
      </c>
      <c r="O115" s="220">
        <v>104529600</v>
      </c>
      <c r="P115" s="221">
        <v>6.920255232576061E-3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1055</v>
      </c>
      <c r="F116" s="217">
        <v>1051.2</v>
      </c>
      <c r="G116" s="219">
        <v>1040.5</v>
      </c>
      <c r="H116" s="219">
        <v>1026</v>
      </c>
      <c r="I116" s="219">
        <v>1015.3</v>
      </c>
      <c r="J116" s="219">
        <v>1065.7</v>
      </c>
      <c r="K116" s="219">
        <v>1076.4000000000003</v>
      </c>
      <c r="L116" s="219">
        <v>1090.9000000000001</v>
      </c>
      <c r="M116" s="220">
        <v>1061.9000000000001</v>
      </c>
      <c r="N116" s="220">
        <v>1036.7</v>
      </c>
      <c r="O116" s="220">
        <v>11448125</v>
      </c>
      <c r="P116" s="221">
        <v>-7.531426094495015E-3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4328.7</v>
      </c>
      <c r="F117" s="217">
        <v>4300.3499999999995</v>
      </c>
      <c r="G117" s="219">
        <v>4236.2499999999991</v>
      </c>
      <c r="H117" s="219">
        <v>4143.7999999999993</v>
      </c>
      <c r="I117" s="219">
        <v>4079.6999999999989</v>
      </c>
      <c r="J117" s="219">
        <v>4392.7999999999993</v>
      </c>
      <c r="K117" s="219">
        <v>4456.8999999999996</v>
      </c>
      <c r="L117" s="219">
        <v>4549.3499999999995</v>
      </c>
      <c r="M117" s="220">
        <v>4364.45</v>
      </c>
      <c r="N117" s="220">
        <v>4207.8999999999996</v>
      </c>
      <c r="O117" s="220">
        <v>479875</v>
      </c>
      <c r="P117" s="221">
        <v>-0.10030466369814858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920.65</v>
      </c>
      <c r="F118" s="217">
        <v>916.93333333333339</v>
      </c>
      <c r="G118" s="219">
        <v>909.91666666666674</v>
      </c>
      <c r="H118" s="219">
        <v>899.18333333333339</v>
      </c>
      <c r="I118" s="219">
        <v>892.16666666666674</v>
      </c>
      <c r="J118" s="219">
        <v>927.66666666666674</v>
      </c>
      <c r="K118" s="219">
        <v>934.68333333333339</v>
      </c>
      <c r="L118" s="219">
        <v>945.41666666666674</v>
      </c>
      <c r="M118" s="220">
        <v>923.95</v>
      </c>
      <c r="N118" s="220">
        <v>906.2</v>
      </c>
      <c r="O118" s="220">
        <v>14945850</v>
      </c>
      <c r="P118" s="221">
        <v>5.9058695257132475E-3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530.25</v>
      </c>
      <c r="F119" s="217">
        <v>531.51666666666677</v>
      </c>
      <c r="G119" s="219">
        <v>526.13333333333355</v>
      </c>
      <c r="H119" s="219">
        <v>522.01666666666677</v>
      </c>
      <c r="I119" s="219">
        <v>516.63333333333355</v>
      </c>
      <c r="J119" s="219">
        <v>535.63333333333355</v>
      </c>
      <c r="K119" s="219">
        <v>541.01666666666677</v>
      </c>
      <c r="L119" s="219">
        <v>545.13333333333355</v>
      </c>
      <c r="M119" s="220">
        <v>536.9</v>
      </c>
      <c r="N119" s="220">
        <v>527.4</v>
      </c>
      <c r="O119" s="220">
        <v>22453750</v>
      </c>
      <c r="P119" s="221">
        <v>4.080491894913359E-3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1721.35</v>
      </c>
      <c r="F120" s="217">
        <v>1724.5833333333333</v>
      </c>
      <c r="G120" s="219">
        <v>1711.4666666666665</v>
      </c>
      <c r="H120" s="219">
        <v>1701.5833333333333</v>
      </c>
      <c r="I120" s="219">
        <v>1688.4666666666665</v>
      </c>
      <c r="J120" s="219">
        <v>1734.4666666666665</v>
      </c>
      <c r="K120" s="219">
        <v>1747.5833333333333</v>
      </c>
      <c r="L120" s="219">
        <v>1757.4666666666665</v>
      </c>
      <c r="M120" s="220">
        <v>1737.7</v>
      </c>
      <c r="N120" s="220">
        <v>1714.7</v>
      </c>
      <c r="O120" s="220">
        <v>40202000</v>
      </c>
      <c r="P120" s="221">
        <v>2.2088210468510061E-2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179.95</v>
      </c>
      <c r="F121" s="217">
        <v>178.6</v>
      </c>
      <c r="G121" s="219">
        <v>175.54999999999998</v>
      </c>
      <c r="H121" s="219">
        <v>171.14999999999998</v>
      </c>
      <c r="I121" s="219">
        <v>168.09999999999997</v>
      </c>
      <c r="J121" s="219">
        <v>183</v>
      </c>
      <c r="K121" s="219">
        <v>186.05</v>
      </c>
      <c r="L121" s="219">
        <v>190.45000000000002</v>
      </c>
      <c r="M121" s="220">
        <v>181.65</v>
      </c>
      <c r="N121" s="220">
        <v>174.2</v>
      </c>
      <c r="O121" s="220">
        <v>55266332</v>
      </c>
      <c r="P121" s="221">
        <v>5.5654990198585184E-2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2753.75</v>
      </c>
      <c r="F122" s="217">
        <v>2763.1666666666665</v>
      </c>
      <c r="G122" s="219">
        <v>2715.4833333333331</v>
      </c>
      <c r="H122" s="219">
        <v>2677.2166666666667</v>
      </c>
      <c r="I122" s="219">
        <v>2629.5333333333333</v>
      </c>
      <c r="J122" s="219">
        <v>2801.4333333333329</v>
      </c>
      <c r="K122" s="219">
        <v>2849.1166666666663</v>
      </c>
      <c r="L122" s="219">
        <v>2887.3833333333328</v>
      </c>
      <c r="M122" s="220">
        <v>2810.85</v>
      </c>
      <c r="N122" s="220">
        <v>2724.9</v>
      </c>
      <c r="O122" s="220">
        <v>1449900</v>
      </c>
      <c r="P122" s="221">
        <v>6.0366361365528729E-3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436.15</v>
      </c>
      <c r="F123" s="217">
        <v>437.88333333333327</v>
      </c>
      <c r="G123" s="219">
        <v>433.56666666666655</v>
      </c>
      <c r="H123" s="219">
        <v>430.98333333333329</v>
      </c>
      <c r="I123" s="219">
        <v>426.66666666666657</v>
      </c>
      <c r="J123" s="219">
        <v>440.46666666666653</v>
      </c>
      <c r="K123" s="219">
        <v>444.78333333333325</v>
      </c>
      <c r="L123" s="219">
        <v>447.3666666666665</v>
      </c>
      <c r="M123" s="220">
        <v>442.2</v>
      </c>
      <c r="N123" s="220">
        <v>435.3</v>
      </c>
      <c r="O123" s="220">
        <v>17282200</v>
      </c>
      <c r="P123" s="221">
        <v>2.6246719160104987E-2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732.8</v>
      </c>
      <c r="F124" s="217">
        <v>728.85</v>
      </c>
      <c r="G124" s="219">
        <v>721.90000000000009</v>
      </c>
      <c r="H124" s="219">
        <v>711.00000000000011</v>
      </c>
      <c r="I124" s="219">
        <v>704.05000000000018</v>
      </c>
      <c r="J124" s="219">
        <v>739.75</v>
      </c>
      <c r="K124" s="219">
        <v>746.7</v>
      </c>
      <c r="L124" s="219">
        <v>757.59999999999991</v>
      </c>
      <c r="M124" s="220">
        <v>735.8</v>
      </c>
      <c r="N124" s="220">
        <v>717.95</v>
      </c>
      <c r="O124" s="220">
        <v>27439000</v>
      </c>
      <c r="P124" s="221">
        <v>-1.5394000287067604E-2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3659.8</v>
      </c>
      <c r="F125" s="217">
        <v>3667.6</v>
      </c>
      <c r="G125" s="219">
        <v>3639.3999999999996</v>
      </c>
      <c r="H125" s="219">
        <v>3618.9999999999995</v>
      </c>
      <c r="I125" s="219">
        <v>3590.7999999999993</v>
      </c>
      <c r="J125" s="219">
        <v>3688</v>
      </c>
      <c r="K125" s="219">
        <v>3716.2</v>
      </c>
      <c r="L125" s="219">
        <v>3736.6000000000004</v>
      </c>
      <c r="M125" s="220">
        <v>3695.8</v>
      </c>
      <c r="N125" s="220">
        <v>3647.2</v>
      </c>
      <c r="O125" s="220">
        <v>14576400</v>
      </c>
      <c r="P125" s="221">
        <v>2.6310087597115174E-3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5001.3999999999996</v>
      </c>
      <c r="F126" s="217">
        <v>5001.8666666666659</v>
      </c>
      <c r="G126" s="219">
        <v>4960.8333333333321</v>
      </c>
      <c r="H126" s="219">
        <v>4920.2666666666664</v>
      </c>
      <c r="I126" s="219">
        <v>4879.2333333333327</v>
      </c>
      <c r="J126" s="219">
        <v>5042.4333333333316</v>
      </c>
      <c r="K126" s="219">
        <v>5083.4666666666662</v>
      </c>
      <c r="L126" s="219">
        <v>5124.033333333331</v>
      </c>
      <c r="M126" s="220">
        <v>5042.8999999999996</v>
      </c>
      <c r="N126" s="220">
        <v>4961.3</v>
      </c>
      <c r="O126" s="220">
        <v>4125300</v>
      </c>
      <c r="P126" s="221">
        <v>3.0076032810217611E-2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4858.75</v>
      </c>
      <c r="F127" s="217">
        <v>4861.0999999999995</v>
      </c>
      <c r="G127" s="219">
        <v>4833.4499999999989</v>
      </c>
      <c r="H127" s="219">
        <v>4808.1499999999996</v>
      </c>
      <c r="I127" s="219">
        <v>4780.4999999999991</v>
      </c>
      <c r="J127" s="219">
        <v>4886.3999999999987</v>
      </c>
      <c r="K127" s="219">
        <v>4914.0499999999984</v>
      </c>
      <c r="L127" s="219">
        <v>4939.3499999999985</v>
      </c>
      <c r="M127" s="220">
        <v>4888.75</v>
      </c>
      <c r="N127" s="220">
        <v>4835.8</v>
      </c>
      <c r="O127" s="220">
        <v>1492400</v>
      </c>
      <c r="P127" s="221">
        <v>-8.9647386944684236E-3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1605.3</v>
      </c>
      <c r="F128" s="217">
        <v>1607.1666666666667</v>
      </c>
      <c r="G128" s="219">
        <v>1599.3333333333335</v>
      </c>
      <c r="H128" s="219">
        <v>1593.3666666666668</v>
      </c>
      <c r="I128" s="219">
        <v>1585.5333333333335</v>
      </c>
      <c r="J128" s="219">
        <v>1613.1333333333334</v>
      </c>
      <c r="K128" s="219">
        <v>1620.9666666666669</v>
      </c>
      <c r="L128" s="219">
        <v>1626.9333333333334</v>
      </c>
      <c r="M128" s="220">
        <v>1615</v>
      </c>
      <c r="N128" s="220">
        <v>1601.2</v>
      </c>
      <c r="O128" s="220">
        <v>7341875</v>
      </c>
      <c r="P128" s="221">
        <v>2.7051129607609987E-2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2929.25</v>
      </c>
      <c r="F129" s="217">
        <v>2914.5166666666664</v>
      </c>
      <c r="G129" s="219">
        <v>2882.1333333333328</v>
      </c>
      <c r="H129" s="219">
        <v>2835.0166666666664</v>
      </c>
      <c r="I129" s="219">
        <v>2802.6333333333328</v>
      </c>
      <c r="J129" s="219">
        <v>2961.6333333333328</v>
      </c>
      <c r="K129" s="219">
        <v>2994.016666666666</v>
      </c>
      <c r="L129" s="219">
        <v>3041.1333333333328</v>
      </c>
      <c r="M129" s="220">
        <v>2946.9</v>
      </c>
      <c r="N129" s="220">
        <v>2867.4</v>
      </c>
      <c r="O129" s="220">
        <v>15597050</v>
      </c>
      <c r="P129" s="221">
        <v>3.0612015215972267E-3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298.14999999999998</v>
      </c>
      <c r="F130" s="217">
        <v>297.13333333333338</v>
      </c>
      <c r="G130" s="219">
        <v>294.21666666666675</v>
      </c>
      <c r="H130" s="219">
        <v>290.28333333333336</v>
      </c>
      <c r="I130" s="219">
        <v>287.36666666666673</v>
      </c>
      <c r="J130" s="219">
        <v>301.06666666666678</v>
      </c>
      <c r="K130" s="219">
        <v>303.98333333333341</v>
      </c>
      <c r="L130" s="219">
        <v>307.9166666666668</v>
      </c>
      <c r="M130" s="220">
        <v>300.05</v>
      </c>
      <c r="N130" s="220">
        <v>293.2</v>
      </c>
      <c r="O130" s="220">
        <v>29984000</v>
      </c>
      <c r="P130" s="221">
        <v>-1.433267587113741E-2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185.5</v>
      </c>
      <c r="F131" s="217">
        <v>186.25</v>
      </c>
      <c r="G131" s="219">
        <v>184.3</v>
      </c>
      <c r="H131" s="219">
        <v>183.10000000000002</v>
      </c>
      <c r="I131" s="219">
        <v>181.15000000000003</v>
      </c>
      <c r="J131" s="219">
        <v>187.45</v>
      </c>
      <c r="K131" s="219">
        <v>189.39999999999998</v>
      </c>
      <c r="L131" s="219">
        <v>190.59999999999997</v>
      </c>
      <c r="M131" s="220">
        <v>188.2</v>
      </c>
      <c r="N131" s="220">
        <v>185.05</v>
      </c>
      <c r="O131" s="220">
        <v>44334000</v>
      </c>
      <c r="P131" s="221">
        <v>-2.6994196247806723E-3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620.35</v>
      </c>
      <c r="F132" s="217">
        <v>618.36666666666667</v>
      </c>
      <c r="G132" s="219">
        <v>612.98333333333335</v>
      </c>
      <c r="H132" s="219">
        <v>605.61666666666667</v>
      </c>
      <c r="I132" s="219">
        <v>600.23333333333335</v>
      </c>
      <c r="J132" s="219">
        <v>625.73333333333335</v>
      </c>
      <c r="K132" s="219">
        <v>631.11666666666679</v>
      </c>
      <c r="L132" s="219">
        <v>638.48333333333335</v>
      </c>
      <c r="M132" s="220">
        <v>623.75</v>
      </c>
      <c r="N132" s="220">
        <v>611</v>
      </c>
      <c r="O132" s="220">
        <v>17215200</v>
      </c>
      <c r="P132" s="221">
        <v>-4.2834267413931142E-2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12840.7</v>
      </c>
      <c r="F133" s="217">
        <v>12847.366666666667</v>
      </c>
      <c r="G133" s="219">
        <v>12794.733333333334</v>
      </c>
      <c r="H133" s="219">
        <v>12748.766666666666</v>
      </c>
      <c r="I133" s="219">
        <v>12696.133333333333</v>
      </c>
      <c r="J133" s="219">
        <v>12893.333333333334</v>
      </c>
      <c r="K133" s="219">
        <v>12945.966666666669</v>
      </c>
      <c r="L133" s="219">
        <v>12991.933333333334</v>
      </c>
      <c r="M133" s="220">
        <v>12900</v>
      </c>
      <c r="N133" s="220">
        <v>12801.4</v>
      </c>
      <c r="O133" s="220">
        <v>2407950</v>
      </c>
      <c r="P133" s="221">
        <v>5.176264323433032E-3</v>
      </c>
    </row>
    <row r="134" spans="1:16" ht="12.75" customHeight="1">
      <c r="A134" s="213">
        <v>124</v>
      </c>
      <c r="B134" s="225" t="s">
        <v>57</v>
      </c>
      <c r="C134" s="217" t="s">
        <v>1019</v>
      </c>
      <c r="D134" s="218">
        <v>45470</v>
      </c>
      <c r="E134" s="217">
        <v>1268.9000000000001</v>
      </c>
      <c r="F134" s="217">
        <v>1271.9833333333333</v>
      </c>
      <c r="G134" s="219">
        <v>1258.9166666666667</v>
      </c>
      <c r="H134" s="219">
        <v>1248.9333333333334</v>
      </c>
      <c r="I134" s="219">
        <v>1235.8666666666668</v>
      </c>
      <c r="J134" s="219">
        <v>1281.9666666666667</v>
      </c>
      <c r="K134" s="219">
        <v>1295.0333333333333</v>
      </c>
      <c r="L134" s="219">
        <v>1305.0166666666667</v>
      </c>
      <c r="M134" s="220">
        <v>1285.05</v>
      </c>
      <c r="N134" s="220">
        <v>1262</v>
      </c>
      <c r="O134" s="220">
        <v>9757300</v>
      </c>
      <c r="P134" s="221">
        <v>5.112736596033482E-2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3921.1</v>
      </c>
      <c r="F135" s="217">
        <v>3911.3666666666663</v>
      </c>
      <c r="G135" s="219">
        <v>3856.0333333333328</v>
      </c>
      <c r="H135" s="219">
        <v>3790.9666666666667</v>
      </c>
      <c r="I135" s="219">
        <v>3735.6333333333332</v>
      </c>
      <c r="J135" s="219">
        <v>3976.4333333333325</v>
      </c>
      <c r="K135" s="219">
        <v>4031.7666666666655</v>
      </c>
      <c r="L135" s="219">
        <v>4096.8333333333321</v>
      </c>
      <c r="M135" s="220">
        <v>3966.7</v>
      </c>
      <c r="N135" s="220">
        <v>3846.3</v>
      </c>
      <c r="O135" s="220">
        <v>2659400</v>
      </c>
      <c r="P135" s="221">
        <v>2.86597782638208E-3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1965.1</v>
      </c>
      <c r="F136" s="217">
        <v>1974.2</v>
      </c>
      <c r="G136" s="219">
        <v>1950.95</v>
      </c>
      <c r="H136" s="219">
        <v>1936.8</v>
      </c>
      <c r="I136" s="219">
        <v>1913.55</v>
      </c>
      <c r="J136" s="219">
        <v>1988.3500000000001</v>
      </c>
      <c r="K136" s="219">
        <v>2011.6000000000001</v>
      </c>
      <c r="L136" s="219">
        <v>2025.7500000000002</v>
      </c>
      <c r="M136" s="220">
        <v>1997.45</v>
      </c>
      <c r="N136" s="220">
        <v>1960.05</v>
      </c>
      <c r="O136" s="220">
        <v>1846000</v>
      </c>
      <c r="P136" s="221">
        <v>2.0340481980986071E-2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993.6</v>
      </c>
      <c r="F137" s="217">
        <v>992.25</v>
      </c>
      <c r="G137" s="219">
        <v>984.85</v>
      </c>
      <c r="H137" s="219">
        <v>976.1</v>
      </c>
      <c r="I137" s="219">
        <v>968.7</v>
      </c>
      <c r="J137" s="219">
        <v>1001</v>
      </c>
      <c r="K137" s="219">
        <v>1008.4000000000001</v>
      </c>
      <c r="L137" s="219">
        <v>1017.15</v>
      </c>
      <c r="M137" s="220">
        <v>999.65</v>
      </c>
      <c r="N137" s="220">
        <v>983.5</v>
      </c>
      <c r="O137" s="220">
        <v>5343200</v>
      </c>
      <c r="P137" s="221">
        <v>-2.6526745372394696E-2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1466.35</v>
      </c>
      <c r="F138" s="217">
        <v>1467.2166666666665</v>
      </c>
      <c r="G138" s="219">
        <v>1454.4333333333329</v>
      </c>
      <c r="H138" s="219">
        <v>1442.5166666666664</v>
      </c>
      <c r="I138" s="219">
        <v>1429.7333333333329</v>
      </c>
      <c r="J138" s="219">
        <v>1479.133333333333</v>
      </c>
      <c r="K138" s="219">
        <v>1491.9166666666663</v>
      </c>
      <c r="L138" s="219">
        <v>1503.833333333333</v>
      </c>
      <c r="M138" s="220">
        <v>1480</v>
      </c>
      <c r="N138" s="220">
        <v>1455.3</v>
      </c>
      <c r="O138" s="220">
        <v>1789200</v>
      </c>
      <c r="P138" s="221">
        <v>-0.12294117647058823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174.65</v>
      </c>
      <c r="F139" s="217">
        <v>172.98333333333335</v>
      </c>
      <c r="G139" s="219">
        <v>169.66666666666669</v>
      </c>
      <c r="H139" s="219">
        <v>164.68333333333334</v>
      </c>
      <c r="I139" s="219">
        <v>161.36666666666667</v>
      </c>
      <c r="J139" s="219">
        <v>177.9666666666667</v>
      </c>
      <c r="K139" s="219">
        <v>181.28333333333336</v>
      </c>
      <c r="L139" s="219">
        <v>186.26666666666671</v>
      </c>
      <c r="M139" s="220">
        <v>176.3</v>
      </c>
      <c r="N139" s="220">
        <v>168</v>
      </c>
      <c r="O139" s="220">
        <v>110078400</v>
      </c>
      <c r="P139" s="221">
        <v>2.3231256599788808E-2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2414.65</v>
      </c>
      <c r="F140" s="217">
        <v>2425.0833333333335</v>
      </c>
      <c r="G140" s="219">
        <v>2391.666666666667</v>
      </c>
      <c r="H140" s="219">
        <v>2368.6833333333334</v>
      </c>
      <c r="I140" s="219">
        <v>2335.2666666666669</v>
      </c>
      <c r="J140" s="219">
        <v>2448.0666666666671</v>
      </c>
      <c r="K140" s="219">
        <v>2481.483333333334</v>
      </c>
      <c r="L140" s="219">
        <v>2504.4666666666672</v>
      </c>
      <c r="M140" s="220">
        <v>2458.5</v>
      </c>
      <c r="N140" s="220">
        <v>2402.1</v>
      </c>
      <c r="O140" s="220">
        <v>5048450</v>
      </c>
      <c r="P140" s="221">
        <v>4.8669027761910205E-2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125700.5</v>
      </c>
      <c r="F141" s="217">
        <v>125776.78333333333</v>
      </c>
      <c r="G141" s="219">
        <v>124923.71666666665</v>
      </c>
      <c r="H141" s="219">
        <v>124146.93333333332</v>
      </c>
      <c r="I141" s="219">
        <v>123293.86666666664</v>
      </c>
      <c r="J141" s="219">
        <v>126553.56666666665</v>
      </c>
      <c r="K141" s="219">
        <v>127406.63333333333</v>
      </c>
      <c r="L141" s="219">
        <v>128183.41666666666</v>
      </c>
      <c r="M141" s="220">
        <v>126629.85</v>
      </c>
      <c r="N141" s="220">
        <v>125000</v>
      </c>
      <c r="O141" s="220">
        <v>55010</v>
      </c>
      <c r="P141" s="221">
        <v>1.7761332099907493E-2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1769.75</v>
      </c>
      <c r="F142" s="217">
        <v>1780.6000000000001</v>
      </c>
      <c r="G142" s="219">
        <v>1754.9500000000003</v>
      </c>
      <c r="H142" s="219">
        <v>1740.15</v>
      </c>
      <c r="I142" s="219">
        <v>1714.5000000000002</v>
      </c>
      <c r="J142" s="219">
        <v>1795.4000000000003</v>
      </c>
      <c r="K142" s="219">
        <v>1821.0500000000004</v>
      </c>
      <c r="L142" s="219">
        <v>1835.8500000000004</v>
      </c>
      <c r="M142" s="220">
        <v>1806.25</v>
      </c>
      <c r="N142" s="220">
        <v>1765.8</v>
      </c>
      <c r="O142" s="220">
        <v>4215750</v>
      </c>
      <c r="P142" s="221">
        <v>6.978367062107467E-2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192.45</v>
      </c>
      <c r="F143" s="217">
        <v>192.29999999999998</v>
      </c>
      <c r="G143" s="219">
        <v>188.89999999999998</v>
      </c>
      <c r="H143" s="219">
        <v>185.35</v>
      </c>
      <c r="I143" s="219">
        <v>181.95</v>
      </c>
      <c r="J143" s="219">
        <v>195.84999999999997</v>
      </c>
      <c r="K143" s="219">
        <v>199.25</v>
      </c>
      <c r="L143" s="219">
        <v>202.79999999999995</v>
      </c>
      <c r="M143" s="220">
        <v>195.7</v>
      </c>
      <c r="N143" s="220">
        <v>188.75</v>
      </c>
      <c r="O143" s="220">
        <v>70541250</v>
      </c>
      <c r="P143" s="221">
        <v>-1.4408466939117678E-2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6260.05</v>
      </c>
      <c r="F144" s="217">
        <v>6250.6833333333334</v>
      </c>
      <c r="G144" s="219">
        <v>6191.3666666666668</v>
      </c>
      <c r="H144" s="219">
        <v>6122.6833333333334</v>
      </c>
      <c r="I144" s="219">
        <v>6063.3666666666668</v>
      </c>
      <c r="J144" s="219">
        <v>6319.3666666666668</v>
      </c>
      <c r="K144" s="219">
        <v>6378.6833333333343</v>
      </c>
      <c r="L144" s="219">
        <v>6447.3666666666668</v>
      </c>
      <c r="M144" s="220">
        <v>6310</v>
      </c>
      <c r="N144" s="220">
        <v>6182</v>
      </c>
      <c r="O144" s="220">
        <v>1366500</v>
      </c>
      <c r="P144" s="221">
        <v>1.4589597950774028E-2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3552.75</v>
      </c>
      <c r="F145" s="217">
        <v>3570.9</v>
      </c>
      <c r="G145" s="219">
        <v>3526.8500000000004</v>
      </c>
      <c r="H145" s="219">
        <v>3500.9500000000003</v>
      </c>
      <c r="I145" s="219">
        <v>3456.9000000000005</v>
      </c>
      <c r="J145" s="219">
        <v>3596.8</v>
      </c>
      <c r="K145" s="219">
        <v>3640.8500000000004</v>
      </c>
      <c r="L145" s="219">
        <v>3666.75</v>
      </c>
      <c r="M145" s="220">
        <v>3614.95</v>
      </c>
      <c r="N145" s="220">
        <v>3545</v>
      </c>
      <c r="O145" s="220">
        <v>1267750</v>
      </c>
      <c r="P145" s="221">
        <v>-1.0053684724255734E-2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2548.8000000000002</v>
      </c>
      <c r="F146" s="217">
        <v>2550.9500000000003</v>
      </c>
      <c r="G146" s="219">
        <v>2538.0000000000005</v>
      </c>
      <c r="H146" s="219">
        <v>2527.2000000000003</v>
      </c>
      <c r="I146" s="219">
        <v>2514.2500000000005</v>
      </c>
      <c r="J146" s="219">
        <v>2561.7500000000005</v>
      </c>
      <c r="K146" s="219">
        <v>2574.7000000000003</v>
      </c>
      <c r="L146" s="219">
        <v>2585.5000000000005</v>
      </c>
      <c r="M146" s="220">
        <v>2563.9</v>
      </c>
      <c r="N146" s="220">
        <v>2540.15</v>
      </c>
      <c r="O146" s="220">
        <v>5749800</v>
      </c>
      <c r="P146" s="221">
        <v>2.056465667479958E-3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268.10000000000002</v>
      </c>
      <c r="F147" s="217">
        <v>266.9666666666667</v>
      </c>
      <c r="G147" s="219">
        <v>264.58333333333337</v>
      </c>
      <c r="H147" s="219">
        <v>261.06666666666666</v>
      </c>
      <c r="I147" s="219">
        <v>258.68333333333334</v>
      </c>
      <c r="J147" s="219">
        <v>270.48333333333341</v>
      </c>
      <c r="K147" s="219">
        <v>272.86666666666673</v>
      </c>
      <c r="L147" s="219">
        <v>276.38333333333344</v>
      </c>
      <c r="M147" s="220">
        <v>269.35000000000002</v>
      </c>
      <c r="N147" s="220">
        <v>263.45</v>
      </c>
      <c r="O147" s="220">
        <v>75064500</v>
      </c>
      <c r="P147" s="221">
        <v>-1.5579817055178519E-2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368.45</v>
      </c>
      <c r="F148" s="217">
        <v>368.88333333333338</v>
      </c>
      <c r="G148" s="219">
        <v>366.66666666666674</v>
      </c>
      <c r="H148" s="219">
        <v>364.88333333333338</v>
      </c>
      <c r="I148" s="219">
        <v>362.66666666666674</v>
      </c>
      <c r="J148" s="219">
        <v>370.66666666666674</v>
      </c>
      <c r="K148" s="219">
        <v>372.88333333333333</v>
      </c>
      <c r="L148" s="219">
        <v>374.66666666666674</v>
      </c>
      <c r="M148" s="220">
        <v>371.1</v>
      </c>
      <c r="N148" s="220">
        <v>367.1</v>
      </c>
      <c r="O148" s="220">
        <v>93045000</v>
      </c>
      <c r="P148" s="221">
        <v>-2.1074307041392512E-3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1905.35</v>
      </c>
      <c r="F149" s="217">
        <v>1917</v>
      </c>
      <c r="G149" s="219">
        <v>1880.45</v>
      </c>
      <c r="H149" s="219">
        <v>1855.55</v>
      </c>
      <c r="I149" s="219">
        <v>1819</v>
      </c>
      <c r="J149" s="219">
        <v>1941.9</v>
      </c>
      <c r="K149" s="219">
        <v>1978.4500000000003</v>
      </c>
      <c r="L149" s="219">
        <v>2003.3500000000001</v>
      </c>
      <c r="M149" s="220">
        <v>1953.55</v>
      </c>
      <c r="N149" s="220">
        <v>1892.1</v>
      </c>
      <c r="O149" s="220">
        <v>5941600</v>
      </c>
      <c r="P149" s="221">
        <v>-2.4479944833927136E-2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9539</v>
      </c>
      <c r="F150" s="217">
        <v>9611.5333333333328</v>
      </c>
      <c r="G150" s="219">
        <v>9402.4666666666653</v>
      </c>
      <c r="H150" s="219">
        <v>9265.9333333333325</v>
      </c>
      <c r="I150" s="219">
        <v>9056.866666666665</v>
      </c>
      <c r="J150" s="219">
        <v>9748.0666666666657</v>
      </c>
      <c r="K150" s="219">
        <v>9957.1333333333314</v>
      </c>
      <c r="L150" s="219">
        <v>10093.666666666666</v>
      </c>
      <c r="M150" s="220">
        <v>9820.6</v>
      </c>
      <c r="N150" s="220">
        <v>9475</v>
      </c>
      <c r="O150" s="220">
        <v>1100000</v>
      </c>
      <c r="P150" s="221">
        <v>2.0408163265306121E-2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275.89999999999998</v>
      </c>
      <c r="F151" s="217">
        <v>276.56666666666666</v>
      </c>
      <c r="G151" s="219">
        <v>274.43333333333334</v>
      </c>
      <c r="H151" s="219">
        <v>272.9666666666667</v>
      </c>
      <c r="I151" s="219">
        <v>270.83333333333337</v>
      </c>
      <c r="J151" s="219">
        <v>278.0333333333333</v>
      </c>
      <c r="K151" s="219">
        <v>280.16666666666663</v>
      </c>
      <c r="L151" s="219">
        <v>281.63333333333327</v>
      </c>
      <c r="M151" s="220">
        <v>278.7</v>
      </c>
      <c r="N151" s="220">
        <v>275.10000000000002</v>
      </c>
      <c r="O151" s="220">
        <v>77808500</v>
      </c>
      <c r="P151" s="221">
        <v>-3.9919175989354882E-3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38424.1</v>
      </c>
      <c r="F152" s="217">
        <v>38540.866666666669</v>
      </c>
      <c r="G152" s="219">
        <v>38151.733333333337</v>
      </c>
      <c r="H152" s="219">
        <v>37879.366666666669</v>
      </c>
      <c r="I152" s="219">
        <v>37490.233333333337</v>
      </c>
      <c r="J152" s="219">
        <v>38813.233333333337</v>
      </c>
      <c r="K152" s="219">
        <v>39202.366666666669</v>
      </c>
      <c r="L152" s="219">
        <v>39474.733333333337</v>
      </c>
      <c r="M152" s="220">
        <v>38930</v>
      </c>
      <c r="N152" s="220">
        <v>38268.5</v>
      </c>
      <c r="O152" s="220">
        <v>201120</v>
      </c>
      <c r="P152" s="221">
        <v>-1.5637618383378606E-2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883.35</v>
      </c>
      <c r="F153" s="217">
        <v>888.93333333333339</v>
      </c>
      <c r="G153" s="219">
        <v>875.26666666666677</v>
      </c>
      <c r="H153" s="219">
        <v>867.18333333333339</v>
      </c>
      <c r="I153" s="219">
        <v>853.51666666666677</v>
      </c>
      <c r="J153" s="219">
        <v>897.01666666666677</v>
      </c>
      <c r="K153" s="219">
        <v>910.68333333333328</v>
      </c>
      <c r="L153" s="219">
        <v>918.76666666666677</v>
      </c>
      <c r="M153" s="220">
        <v>902.6</v>
      </c>
      <c r="N153" s="220">
        <v>880.85</v>
      </c>
      <c r="O153" s="220">
        <v>13625250</v>
      </c>
      <c r="P153" s="221">
        <v>2.1536212325686008E-2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3771.8</v>
      </c>
      <c r="F154" s="217">
        <v>3775.5499999999997</v>
      </c>
      <c r="G154" s="219">
        <v>3743.6499999999996</v>
      </c>
      <c r="H154" s="219">
        <v>3715.5</v>
      </c>
      <c r="I154" s="219">
        <v>3683.6</v>
      </c>
      <c r="J154" s="219">
        <v>3803.6999999999994</v>
      </c>
      <c r="K154" s="219">
        <v>3835.6</v>
      </c>
      <c r="L154" s="219">
        <v>3863.7499999999991</v>
      </c>
      <c r="M154" s="220">
        <v>3807.45</v>
      </c>
      <c r="N154" s="220">
        <v>3747.4</v>
      </c>
      <c r="O154" s="220">
        <v>2620200</v>
      </c>
      <c r="P154" s="221">
        <v>2.5518590998043052E-2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323.7</v>
      </c>
      <c r="F155" s="217">
        <v>324.83333333333331</v>
      </c>
      <c r="G155" s="219">
        <v>321.16666666666663</v>
      </c>
      <c r="H155" s="219">
        <v>318.63333333333333</v>
      </c>
      <c r="I155" s="219">
        <v>314.96666666666664</v>
      </c>
      <c r="J155" s="219">
        <v>327.36666666666662</v>
      </c>
      <c r="K155" s="219">
        <v>331.03333333333325</v>
      </c>
      <c r="L155" s="219">
        <v>333.56666666666661</v>
      </c>
      <c r="M155" s="220">
        <v>328.5</v>
      </c>
      <c r="N155" s="220">
        <v>322.3</v>
      </c>
      <c r="O155" s="220">
        <v>40101000</v>
      </c>
      <c r="P155" s="221">
        <v>-1.3942165830628505E-2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509.85</v>
      </c>
      <c r="F156" s="217">
        <v>507.68333333333339</v>
      </c>
      <c r="G156" s="219">
        <v>502.51666666666677</v>
      </c>
      <c r="H156" s="219">
        <v>495.18333333333339</v>
      </c>
      <c r="I156" s="219">
        <v>490.01666666666677</v>
      </c>
      <c r="J156" s="219">
        <v>515.01666666666677</v>
      </c>
      <c r="K156" s="219">
        <v>520.18333333333339</v>
      </c>
      <c r="L156" s="219">
        <v>527.51666666666677</v>
      </c>
      <c r="M156" s="220">
        <v>512.85</v>
      </c>
      <c r="N156" s="220">
        <v>500.35</v>
      </c>
      <c r="O156" s="220">
        <v>58211775</v>
      </c>
      <c r="P156" s="221">
        <v>-3.9345847640870533E-2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3114.5</v>
      </c>
      <c r="F157" s="217">
        <v>3112.85</v>
      </c>
      <c r="G157" s="219">
        <v>3096.7</v>
      </c>
      <c r="H157" s="219">
        <v>3078.9</v>
      </c>
      <c r="I157" s="219">
        <v>3062.75</v>
      </c>
      <c r="J157" s="219">
        <v>3130.6499999999996</v>
      </c>
      <c r="K157" s="219">
        <v>3146.8</v>
      </c>
      <c r="L157" s="219">
        <v>3164.5999999999995</v>
      </c>
      <c r="M157" s="220">
        <v>3129</v>
      </c>
      <c r="N157" s="220">
        <v>3095.05</v>
      </c>
      <c r="O157" s="220">
        <v>2303250</v>
      </c>
      <c r="P157" s="221">
        <v>-2.6830041195732544E-2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3638.35</v>
      </c>
      <c r="F158" s="217">
        <v>3642.8000000000006</v>
      </c>
      <c r="G158" s="219">
        <v>3622.6000000000013</v>
      </c>
      <c r="H158" s="219">
        <v>3606.8500000000008</v>
      </c>
      <c r="I158" s="219">
        <v>3586.6500000000015</v>
      </c>
      <c r="J158" s="219">
        <v>3658.5500000000011</v>
      </c>
      <c r="K158" s="219">
        <v>3678.7500000000009</v>
      </c>
      <c r="L158" s="219">
        <v>3694.5000000000009</v>
      </c>
      <c r="M158" s="220">
        <v>3663</v>
      </c>
      <c r="N158" s="220">
        <v>3627.05</v>
      </c>
      <c r="O158" s="220">
        <v>1675500</v>
      </c>
      <c r="P158" s="221">
        <v>3.8945476333133613E-3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127.65</v>
      </c>
      <c r="F159" s="217">
        <v>127.13333333333334</v>
      </c>
      <c r="G159" s="219">
        <v>125.81666666666669</v>
      </c>
      <c r="H159" s="219">
        <v>123.98333333333335</v>
      </c>
      <c r="I159" s="219">
        <v>122.6666666666667</v>
      </c>
      <c r="J159" s="219">
        <v>128.9666666666667</v>
      </c>
      <c r="K159" s="219">
        <v>130.2833333333333</v>
      </c>
      <c r="L159" s="219">
        <v>132.11666666666667</v>
      </c>
      <c r="M159" s="220">
        <v>128.44999999999999</v>
      </c>
      <c r="N159" s="220">
        <v>125.3</v>
      </c>
      <c r="O159" s="220">
        <v>302392000</v>
      </c>
      <c r="P159" s="221">
        <v>1.4139300279029834E-2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7092.25</v>
      </c>
      <c r="F160" s="217">
        <v>7093.333333333333</v>
      </c>
      <c r="G160" s="219">
        <v>7022.8166666666657</v>
      </c>
      <c r="H160" s="219">
        <v>6953.3833333333323</v>
      </c>
      <c r="I160" s="219">
        <v>6882.866666666665</v>
      </c>
      <c r="J160" s="219">
        <v>7162.7666666666664</v>
      </c>
      <c r="K160" s="219">
        <v>7233.2833333333347</v>
      </c>
      <c r="L160" s="219">
        <v>7302.7166666666672</v>
      </c>
      <c r="M160" s="220">
        <v>7163.85</v>
      </c>
      <c r="N160" s="220">
        <v>7023.9</v>
      </c>
      <c r="O160" s="220">
        <v>1714575</v>
      </c>
      <c r="P160" s="221">
        <v>3.8931725569206065E-2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321.55</v>
      </c>
      <c r="F161" s="217">
        <v>322.2166666666667</v>
      </c>
      <c r="G161" s="219">
        <v>319.33333333333337</v>
      </c>
      <c r="H161" s="219">
        <v>317.11666666666667</v>
      </c>
      <c r="I161" s="219">
        <v>314.23333333333335</v>
      </c>
      <c r="J161" s="219">
        <v>324.43333333333339</v>
      </c>
      <c r="K161" s="219">
        <v>327.31666666666672</v>
      </c>
      <c r="L161" s="219">
        <v>329.53333333333342</v>
      </c>
      <c r="M161" s="220">
        <v>325.10000000000002</v>
      </c>
      <c r="N161" s="220">
        <v>320</v>
      </c>
      <c r="O161" s="220">
        <v>68216400</v>
      </c>
      <c r="P161" s="221">
        <v>1.7669172932330827E-2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1395.15</v>
      </c>
      <c r="F162" s="217">
        <v>1393.1000000000001</v>
      </c>
      <c r="G162" s="219">
        <v>1384.2000000000003</v>
      </c>
      <c r="H162" s="219">
        <v>1373.2500000000002</v>
      </c>
      <c r="I162" s="219">
        <v>1364.3500000000004</v>
      </c>
      <c r="J162" s="219">
        <v>1404.0500000000002</v>
      </c>
      <c r="K162" s="219">
        <v>1412.9500000000003</v>
      </c>
      <c r="L162" s="219">
        <v>1423.9</v>
      </c>
      <c r="M162" s="220">
        <v>1402</v>
      </c>
      <c r="N162" s="220">
        <v>1382.15</v>
      </c>
      <c r="O162" s="220">
        <v>4676837</v>
      </c>
      <c r="P162" s="221">
        <v>4.009775524981897E-2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870.35</v>
      </c>
      <c r="F163" s="217">
        <v>865.88333333333321</v>
      </c>
      <c r="G163" s="219">
        <v>852.76666666666642</v>
      </c>
      <c r="H163" s="219">
        <v>835.18333333333317</v>
      </c>
      <c r="I163" s="219">
        <v>822.06666666666638</v>
      </c>
      <c r="J163" s="219">
        <v>883.46666666666647</v>
      </c>
      <c r="K163" s="219">
        <v>896.58333333333326</v>
      </c>
      <c r="L163" s="219">
        <v>914.16666666666652</v>
      </c>
      <c r="M163" s="220">
        <v>879</v>
      </c>
      <c r="N163" s="220">
        <v>848.3</v>
      </c>
      <c r="O163" s="220">
        <v>9946700</v>
      </c>
      <c r="P163" s="221">
        <v>1.8628133704735376E-2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257.95</v>
      </c>
      <c r="F164" s="217">
        <v>258.98333333333335</v>
      </c>
      <c r="G164" s="219">
        <v>255.76666666666671</v>
      </c>
      <c r="H164" s="219">
        <v>253.58333333333337</v>
      </c>
      <c r="I164" s="219">
        <v>250.36666666666673</v>
      </c>
      <c r="J164" s="219">
        <v>261.16666666666669</v>
      </c>
      <c r="K164" s="219">
        <v>264.38333333333338</v>
      </c>
      <c r="L164" s="219">
        <v>266.56666666666666</v>
      </c>
      <c r="M164" s="220">
        <v>262.2</v>
      </c>
      <c r="N164" s="220">
        <v>256.8</v>
      </c>
      <c r="O164" s="220">
        <v>58607500</v>
      </c>
      <c r="P164" s="221">
        <v>4.3070077864293663E-2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532.75</v>
      </c>
      <c r="F165" s="217">
        <v>529.9666666666667</v>
      </c>
      <c r="G165" s="219">
        <v>522.68333333333339</v>
      </c>
      <c r="H165" s="219">
        <v>512.61666666666667</v>
      </c>
      <c r="I165" s="219">
        <v>505.33333333333337</v>
      </c>
      <c r="J165" s="219">
        <v>540.03333333333342</v>
      </c>
      <c r="K165" s="219">
        <v>547.31666666666672</v>
      </c>
      <c r="L165" s="219">
        <v>557.38333333333344</v>
      </c>
      <c r="M165" s="220">
        <v>537.25</v>
      </c>
      <c r="N165" s="220">
        <v>519.9</v>
      </c>
      <c r="O165" s="220">
        <v>59216000</v>
      </c>
      <c r="P165" s="221">
        <v>-1.2704658374737403E-2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2955.4</v>
      </c>
      <c r="F166" s="217">
        <v>2944.7333333333336</v>
      </c>
      <c r="G166" s="219">
        <v>2929.7666666666673</v>
      </c>
      <c r="H166" s="219">
        <v>2904.1333333333337</v>
      </c>
      <c r="I166" s="219">
        <v>2889.1666666666674</v>
      </c>
      <c r="J166" s="219">
        <v>2970.3666666666672</v>
      </c>
      <c r="K166" s="219">
        <v>2985.3333333333335</v>
      </c>
      <c r="L166" s="219">
        <v>3010.9666666666672</v>
      </c>
      <c r="M166" s="220">
        <v>2959.7</v>
      </c>
      <c r="N166" s="220">
        <v>2919.1</v>
      </c>
      <c r="O166" s="220">
        <v>39728750</v>
      </c>
      <c r="P166" s="221">
        <v>-4.2795022494016219E-3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153.75</v>
      </c>
      <c r="F167" s="217">
        <v>152.03333333333333</v>
      </c>
      <c r="G167" s="219">
        <v>149.76666666666665</v>
      </c>
      <c r="H167" s="219">
        <v>145.78333333333333</v>
      </c>
      <c r="I167" s="219">
        <v>143.51666666666665</v>
      </c>
      <c r="J167" s="219">
        <v>156.01666666666665</v>
      </c>
      <c r="K167" s="219">
        <v>158.28333333333336</v>
      </c>
      <c r="L167" s="219">
        <v>162.26666666666665</v>
      </c>
      <c r="M167" s="220">
        <v>154.30000000000001</v>
      </c>
      <c r="N167" s="220">
        <v>148.05000000000001</v>
      </c>
      <c r="O167" s="220">
        <v>167236000</v>
      </c>
      <c r="P167" s="221">
        <v>-2.4794737824220935E-2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728.1</v>
      </c>
      <c r="F168" s="217">
        <v>727.85</v>
      </c>
      <c r="G168" s="219">
        <v>722.7</v>
      </c>
      <c r="H168" s="219">
        <v>717.30000000000007</v>
      </c>
      <c r="I168" s="219">
        <v>712.15000000000009</v>
      </c>
      <c r="J168" s="219">
        <v>733.25</v>
      </c>
      <c r="K168" s="219">
        <v>738.39999999999986</v>
      </c>
      <c r="L168" s="219">
        <v>743.8</v>
      </c>
      <c r="M168" s="220">
        <v>733</v>
      </c>
      <c r="N168" s="220">
        <v>722.45</v>
      </c>
      <c r="O168" s="220">
        <v>18052800</v>
      </c>
      <c r="P168" s="221">
        <v>2.2149748607147711E-2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1469.6</v>
      </c>
      <c r="F169" s="217">
        <v>1461.5166666666667</v>
      </c>
      <c r="G169" s="219">
        <v>1449.1333333333332</v>
      </c>
      <c r="H169" s="219">
        <v>1428.6666666666665</v>
      </c>
      <c r="I169" s="219">
        <v>1416.2833333333331</v>
      </c>
      <c r="J169" s="219">
        <v>1481.9833333333333</v>
      </c>
      <c r="K169" s="219">
        <v>1494.366666666667</v>
      </c>
      <c r="L169" s="219">
        <v>1514.8333333333335</v>
      </c>
      <c r="M169" s="220">
        <v>1473.9</v>
      </c>
      <c r="N169" s="220">
        <v>1441.05</v>
      </c>
      <c r="O169" s="220">
        <v>9198000</v>
      </c>
      <c r="P169" s="221">
        <v>-6.3601377354668828E-3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840.5</v>
      </c>
      <c r="F170" s="217">
        <v>843.31666666666661</v>
      </c>
      <c r="G170" s="219">
        <v>836.13333333333321</v>
      </c>
      <c r="H170" s="219">
        <v>831.76666666666665</v>
      </c>
      <c r="I170" s="219">
        <v>824.58333333333326</v>
      </c>
      <c r="J170" s="219">
        <v>847.68333333333317</v>
      </c>
      <c r="K170" s="219">
        <v>854.86666666666656</v>
      </c>
      <c r="L170" s="219">
        <v>859.23333333333312</v>
      </c>
      <c r="M170" s="220">
        <v>850.5</v>
      </c>
      <c r="N170" s="220">
        <v>838.95</v>
      </c>
      <c r="O170" s="220">
        <v>90089250</v>
      </c>
      <c r="P170" s="221">
        <v>2.0786416595140772E-2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27559.05</v>
      </c>
      <c r="F171" s="217">
        <v>27678.55</v>
      </c>
      <c r="G171" s="219">
        <v>27357.1</v>
      </c>
      <c r="H171" s="219">
        <v>27155.149999999998</v>
      </c>
      <c r="I171" s="219">
        <v>26833.699999999997</v>
      </c>
      <c r="J171" s="219">
        <v>27880.5</v>
      </c>
      <c r="K171" s="219">
        <v>28201.950000000004</v>
      </c>
      <c r="L171" s="219">
        <v>28403.9</v>
      </c>
      <c r="M171" s="220">
        <v>28000</v>
      </c>
      <c r="N171" s="220">
        <v>27476.6</v>
      </c>
      <c r="O171" s="220">
        <v>264475</v>
      </c>
      <c r="P171" s="221">
        <v>-1.3216274898517888E-3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7788.55</v>
      </c>
      <c r="F172" s="217">
        <v>7711.166666666667</v>
      </c>
      <c r="G172" s="219">
        <v>7502.3833333333341</v>
      </c>
      <c r="H172" s="219">
        <v>7216.2166666666672</v>
      </c>
      <c r="I172" s="219">
        <v>7007.4333333333343</v>
      </c>
      <c r="J172" s="219">
        <v>7997.3333333333339</v>
      </c>
      <c r="K172" s="219">
        <v>8206.1166666666668</v>
      </c>
      <c r="L172" s="219">
        <v>8492.2833333333328</v>
      </c>
      <c r="M172" s="220">
        <v>7919.95</v>
      </c>
      <c r="N172" s="220">
        <v>7425</v>
      </c>
      <c r="O172" s="220">
        <v>1727250</v>
      </c>
      <c r="P172" s="221">
        <v>-9.5436404650355716E-4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2403.0500000000002</v>
      </c>
      <c r="F173" s="217">
        <v>2405.4500000000003</v>
      </c>
      <c r="G173" s="219">
        <v>2393.3500000000004</v>
      </c>
      <c r="H173" s="219">
        <v>2383.65</v>
      </c>
      <c r="I173" s="219">
        <v>2371.5500000000002</v>
      </c>
      <c r="J173" s="219">
        <v>2415.1500000000005</v>
      </c>
      <c r="K173" s="219">
        <v>2427.25</v>
      </c>
      <c r="L173" s="219">
        <v>2436.9500000000007</v>
      </c>
      <c r="M173" s="220">
        <v>2417.5500000000002</v>
      </c>
      <c r="N173" s="220">
        <v>2395.75</v>
      </c>
      <c r="O173" s="220">
        <v>4047000</v>
      </c>
      <c r="P173" s="221">
        <v>-1.262580054894785E-2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2733.55</v>
      </c>
      <c r="F174" s="217">
        <v>2726.2666666666669</v>
      </c>
      <c r="G174" s="219">
        <v>2702.7333333333336</v>
      </c>
      <c r="H174" s="219">
        <v>2671.9166666666665</v>
      </c>
      <c r="I174" s="219">
        <v>2648.3833333333332</v>
      </c>
      <c r="J174" s="219">
        <v>2757.0833333333339</v>
      </c>
      <c r="K174" s="219">
        <v>2780.6166666666677</v>
      </c>
      <c r="L174" s="219">
        <v>2811.4333333333343</v>
      </c>
      <c r="M174" s="220">
        <v>2749.8</v>
      </c>
      <c r="N174" s="220">
        <v>2695.45</v>
      </c>
      <c r="O174" s="220">
        <v>5458800</v>
      </c>
      <c r="P174" s="221">
        <v>-6.9353518821603927E-2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1516</v>
      </c>
      <c r="F175" s="217">
        <v>1514.45</v>
      </c>
      <c r="G175" s="219">
        <v>1510.25</v>
      </c>
      <c r="H175" s="219">
        <v>1504.5</v>
      </c>
      <c r="I175" s="219">
        <v>1500.3</v>
      </c>
      <c r="J175" s="219">
        <v>1520.2</v>
      </c>
      <c r="K175" s="219">
        <v>1524.4000000000003</v>
      </c>
      <c r="L175" s="219">
        <v>1530.15</v>
      </c>
      <c r="M175" s="220">
        <v>1518.65</v>
      </c>
      <c r="N175" s="220">
        <v>1508.7</v>
      </c>
      <c r="O175" s="220">
        <v>16604700</v>
      </c>
      <c r="P175" s="221">
        <v>-2.2083412202662626E-3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757.3</v>
      </c>
      <c r="F176" s="217">
        <v>760.23333333333323</v>
      </c>
      <c r="G176" s="219">
        <v>750.96666666666647</v>
      </c>
      <c r="H176" s="219">
        <v>744.63333333333321</v>
      </c>
      <c r="I176" s="219">
        <v>735.36666666666645</v>
      </c>
      <c r="J176" s="219">
        <v>766.56666666666649</v>
      </c>
      <c r="K176" s="219">
        <v>775.83333333333314</v>
      </c>
      <c r="L176" s="219">
        <v>782.16666666666652</v>
      </c>
      <c r="M176" s="220">
        <v>769.5</v>
      </c>
      <c r="N176" s="220">
        <v>753.9</v>
      </c>
      <c r="O176" s="220">
        <v>7723500</v>
      </c>
      <c r="P176" s="221">
        <v>-7.6743769051461352E-2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708.8</v>
      </c>
      <c r="F177" s="217">
        <v>706.51666666666677</v>
      </c>
      <c r="G177" s="219">
        <v>702.08333333333348</v>
      </c>
      <c r="H177" s="219">
        <v>695.36666666666667</v>
      </c>
      <c r="I177" s="219">
        <v>690.93333333333339</v>
      </c>
      <c r="J177" s="219">
        <v>713.23333333333358</v>
      </c>
      <c r="K177" s="219">
        <v>717.66666666666674</v>
      </c>
      <c r="L177" s="219">
        <v>724.38333333333367</v>
      </c>
      <c r="M177" s="220">
        <v>710.95</v>
      </c>
      <c r="N177" s="220">
        <v>699.8</v>
      </c>
      <c r="O177" s="220">
        <v>5327000</v>
      </c>
      <c r="P177" s="221">
        <v>-2.1671258034894399E-2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1107.05</v>
      </c>
      <c r="F178" s="217">
        <v>1112.1833333333332</v>
      </c>
      <c r="G178" s="219">
        <v>1097.9666666666662</v>
      </c>
      <c r="H178" s="219">
        <v>1088.883333333333</v>
      </c>
      <c r="I178" s="219">
        <v>1074.6666666666661</v>
      </c>
      <c r="J178" s="219">
        <v>1121.2666666666664</v>
      </c>
      <c r="K178" s="219">
        <v>1135.4833333333331</v>
      </c>
      <c r="L178" s="219">
        <v>1144.5666666666666</v>
      </c>
      <c r="M178" s="220">
        <v>1126.4000000000001</v>
      </c>
      <c r="N178" s="220">
        <v>1103.0999999999999</v>
      </c>
      <c r="O178" s="220">
        <v>7970600</v>
      </c>
      <c r="P178" s="221">
        <v>3.6772070396337099E-2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1873.9</v>
      </c>
      <c r="F179" s="217">
        <v>1883.8333333333333</v>
      </c>
      <c r="G179" s="219">
        <v>1859.0666666666666</v>
      </c>
      <c r="H179" s="219">
        <v>1844.2333333333333</v>
      </c>
      <c r="I179" s="219">
        <v>1819.4666666666667</v>
      </c>
      <c r="J179" s="219">
        <v>1898.6666666666665</v>
      </c>
      <c r="K179" s="219">
        <v>1923.4333333333334</v>
      </c>
      <c r="L179" s="219">
        <v>1938.2666666666664</v>
      </c>
      <c r="M179" s="220">
        <v>1908.6</v>
      </c>
      <c r="N179" s="220">
        <v>1869</v>
      </c>
      <c r="O179" s="220">
        <v>6996500</v>
      </c>
      <c r="P179" s="221">
        <v>-1.3559805880673707E-3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1114.9000000000001</v>
      </c>
      <c r="F180" s="217">
        <v>1116.1666666666667</v>
      </c>
      <c r="G180" s="219">
        <v>1107.5333333333335</v>
      </c>
      <c r="H180" s="219">
        <v>1100.1666666666667</v>
      </c>
      <c r="I180" s="219">
        <v>1091.5333333333335</v>
      </c>
      <c r="J180" s="219">
        <v>1123.5333333333335</v>
      </c>
      <c r="K180" s="219">
        <v>1132.1666666666667</v>
      </c>
      <c r="L180" s="219">
        <v>1139.5333333333335</v>
      </c>
      <c r="M180" s="220">
        <v>1124.8</v>
      </c>
      <c r="N180" s="220">
        <v>1108.8</v>
      </c>
      <c r="O180" s="220">
        <v>11405250</v>
      </c>
      <c r="P180" s="221">
        <v>1.8689710610932476E-2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994.2</v>
      </c>
      <c r="F181" s="217">
        <v>992.30000000000007</v>
      </c>
      <c r="G181" s="219">
        <v>986.30000000000018</v>
      </c>
      <c r="H181" s="219">
        <v>978.40000000000009</v>
      </c>
      <c r="I181" s="219">
        <v>972.4000000000002</v>
      </c>
      <c r="J181" s="219">
        <v>1000.2000000000002</v>
      </c>
      <c r="K181" s="219">
        <v>1006.1999999999999</v>
      </c>
      <c r="L181" s="219">
        <v>1014.1000000000001</v>
      </c>
      <c r="M181" s="220">
        <v>998.3</v>
      </c>
      <c r="N181" s="220">
        <v>984.4</v>
      </c>
      <c r="O181" s="220">
        <v>79855775</v>
      </c>
      <c r="P181" s="221">
        <v>-1.6937066363336434E-2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449.95</v>
      </c>
      <c r="F182" s="217">
        <v>451.15000000000003</v>
      </c>
      <c r="G182" s="219">
        <v>447.50000000000006</v>
      </c>
      <c r="H182" s="219">
        <v>445.05</v>
      </c>
      <c r="I182" s="219">
        <v>441.40000000000003</v>
      </c>
      <c r="J182" s="219">
        <v>453.60000000000008</v>
      </c>
      <c r="K182" s="219">
        <v>457.25000000000006</v>
      </c>
      <c r="L182" s="219">
        <v>459.7000000000001</v>
      </c>
      <c r="M182" s="220">
        <v>454.8</v>
      </c>
      <c r="N182" s="220">
        <v>448.7</v>
      </c>
      <c r="O182" s="220">
        <v>88501275</v>
      </c>
      <c r="P182" s="221">
        <v>3.4577175276767326E-2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183.3</v>
      </c>
      <c r="F183" s="217">
        <v>182.98333333333335</v>
      </c>
      <c r="G183" s="219">
        <v>182.26666666666671</v>
      </c>
      <c r="H183" s="219">
        <v>181.23333333333335</v>
      </c>
      <c r="I183" s="219">
        <v>180.51666666666671</v>
      </c>
      <c r="J183" s="219">
        <v>184.01666666666671</v>
      </c>
      <c r="K183" s="219">
        <v>184.73333333333335</v>
      </c>
      <c r="L183" s="219">
        <v>185.76666666666671</v>
      </c>
      <c r="M183" s="220">
        <v>183.7</v>
      </c>
      <c r="N183" s="220">
        <v>181.95</v>
      </c>
      <c r="O183" s="220">
        <v>206585500</v>
      </c>
      <c r="P183" s="221">
        <v>-1.807116851364639E-3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3832.55</v>
      </c>
      <c r="F184" s="217">
        <v>3850.0666666666671</v>
      </c>
      <c r="G184" s="219">
        <v>3811.4333333333343</v>
      </c>
      <c r="H184" s="219">
        <v>3790.3166666666671</v>
      </c>
      <c r="I184" s="219">
        <v>3751.6833333333343</v>
      </c>
      <c r="J184" s="219">
        <v>3871.1833333333343</v>
      </c>
      <c r="K184" s="219">
        <v>3909.8166666666666</v>
      </c>
      <c r="L184" s="219">
        <v>3930.9333333333343</v>
      </c>
      <c r="M184" s="220">
        <v>3888.7</v>
      </c>
      <c r="N184" s="220">
        <v>3828.95</v>
      </c>
      <c r="O184" s="220">
        <v>19283075</v>
      </c>
      <c r="P184" s="221">
        <v>1.472511280965098E-2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1371.8</v>
      </c>
      <c r="F185" s="217">
        <v>1377.1333333333332</v>
      </c>
      <c r="G185" s="219">
        <v>1360.2166666666665</v>
      </c>
      <c r="H185" s="219">
        <v>1348.6333333333332</v>
      </c>
      <c r="I185" s="219">
        <v>1331.7166666666665</v>
      </c>
      <c r="J185" s="219">
        <v>1388.7166666666665</v>
      </c>
      <c r="K185" s="219">
        <v>1405.6333333333334</v>
      </c>
      <c r="L185" s="219">
        <v>1417.2166666666665</v>
      </c>
      <c r="M185" s="220">
        <v>1394.05</v>
      </c>
      <c r="N185" s="220">
        <v>1365.55</v>
      </c>
      <c r="O185" s="220">
        <v>16159200</v>
      </c>
      <c r="P185" s="221">
        <v>-8.4312065093332354E-3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3519.05</v>
      </c>
      <c r="F186" s="217">
        <v>3504.4500000000003</v>
      </c>
      <c r="G186" s="219">
        <v>3483.9000000000005</v>
      </c>
      <c r="H186" s="219">
        <v>3448.7500000000005</v>
      </c>
      <c r="I186" s="219">
        <v>3428.2000000000007</v>
      </c>
      <c r="J186" s="219">
        <v>3539.6000000000004</v>
      </c>
      <c r="K186" s="219">
        <v>3560.1500000000005</v>
      </c>
      <c r="L186" s="219">
        <v>3595.3</v>
      </c>
      <c r="M186" s="220">
        <v>3525</v>
      </c>
      <c r="N186" s="220">
        <v>3469.3</v>
      </c>
      <c r="O186" s="220">
        <v>7743050</v>
      </c>
      <c r="P186" s="221">
        <v>-7.0501239443720859E-2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2879</v>
      </c>
      <c r="F187" s="217">
        <v>2887.3666666666668</v>
      </c>
      <c r="G187" s="219">
        <v>2856.6333333333337</v>
      </c>
      <c r="H187" s="219">
        <v>2834.2666666666669</v>
      </c>
      <c r="I187" s="219">
        <v>2803.5333333333338</v>
      </c>
      <c r="J187" s="219">
        <v>2909.7333333333336</v>
      </c>
      <c r="K187" s="219">
        <v>2940.4666666666672</v>
      </c>
      <c r="L187" s="219">
        <v>2962.8333333333335</v>
      </c>
      <c r="M187" s="220">
        <v>2918.1</v>
      </c>
      <c r="N187" s="220">
        <v>2865</v>
      </c>
      <c r="O187" s="220">
        <v>1364500</v>
      </c>
      <c r="P187" s="221">
        <v>-2.4834732892621048E-2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5258.75</v>
      </c>
      <c r="F188" s="217">
        <v>5199.2</v>
      </c>
      <c r="G188" s="219">
        <v>5104.0999999999995</v>
      </c>
      <c r="H188" s="219">
        <v>4949.45</v>
      </c>
      <c r="I188" s="219">
        <v>4854.3499999999995</v>
      </c>
      <c r="J188" s="219">
        <v>5353.8499999999995</v>
      </c>
      <c r="K188" s="219">
        <v>5448.95</v>
      </c>
      <c r="L188" s="219">
        <v>5603.5999999999995</v>
      </c>
      <c r="M188" s="220">
        <v>5294.3</v>
      </c>
      <c r="N188" s="220">
        <v>5044.55</v>
      </c>
      <c r="O188" s="220">
        <v>3195600</v>
      </c>
      <c r="P188" s="221">
        <v>2.5611399961486616E-2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2502.35</v>
      </c>
      <c r="F189" s="217">
        <v>2488.9</v>
      </c>
      <c r="G189" s="219">
        <v>2455.5500000000002</v>
      </c>
      <c r="H189" s="219">
        <v>2408.75</v>
      </c>
      <c r="I189" s="219">
        <v>2375.4</v>
      </c>
      <c r="J189" s="219">
        <v>2535.7000000000003</v>
      </c>
      <c r="K189" s="219">
        <v>2569.0499999999997</v>
      </c>
      <c r="L189" s="219">
        <v>2615.8500000000004</v>
      </c>
      <c r="M189" s="220">
        <v>2522.25</v>
      </c>
      <c r="N189" s="220">
        <v>2442.1</v>
      </c>
      <c r="O189" s="220">
        <v>7227850</v>
      </c>
      <c r="P189" s="221">
        <v>3.1930841495102939E-2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2115.6</v>
      </c>
      <c r="F190" s="217">
        <v>2119.3666666666668</v>
      </c>
      <c r="G190" s="219">
        <v>2101.7333333333336</v>
      </c>
      <c r="H190" s="219">
        <v>2087.8666666666668</v>
      </c>
      <c r="I190" s="219">
        <v>2070.2333333333336</v>
      </c>
      <c r="J190" s="219">
        <v>2133.2333333333336</v>
      </c>
      <c r="K190" s="219">
        <v>2150.8666666666668</v>
      </c>
      <c r="L190" s="219">
        <v>2164.7333333333336</v>
      </c>
      <c r="M190" s="220">
        <v>2137</v>
      </c>
      <c r="N190" s="220">
        <v>2105.5</v>
      </c>
      <c r="O190" s="220">
        <v>1970800</v>
      </c>
      <c r="P190" s="221">
        <v>1.2952302631578948E-2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11221.4</v>
      </c>
      <c r="F191" s="217">
        <v>11211.883333333333</v>
      </c>
      <c r="G191" s="219">
        <v>11141.766666666666</v>
      </c>
      <c r="H191" s="219">
        <v>11062.133333333333</v>
      </c>
      <c r="I191" s="219">
        <v>10992.016666666666</v>
      </c>
      <c r="J191" s="219">
        <v>11291.516666666666</v>
      </c>
      <c r="K191" s="219">
        <v>11361.633333333331</v>
      </c>
      <c r="L191" s="219">
        <v>11441.266666666666</v>
      </c>
      <c r="M191" s="220">
        <v>11282</v>
      </c>
      <c r="N191" s="220">
        <v>11132.25</v>
      </c>
      <c r="O191" s="220">
        <v>2135500</v>
      </c>
      <c r="P191" s="221">
        <v>-9.3567251461988308E-4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551.95000000000005</v>
      </c>
      <c r="F192" s="217">
        <v>553.43333333333339</v>
      </c>
      <c r="G192" s="219">
        <v>548.66666666666674</v>
      </c>
      <c r="H192" s="219">
        <v>545.38333333333333</v>
      </c>
      <c r="I192" s="219">
        <v>540.61666666666667</v>
      </c>
      <c r="J192" s="219">
        <v>556.71666666666681</v>
      </c>
      <c r="K192" s="219">
        <v>561.48333333333346</v>
      </c>
      <c r="L192" s="219">
        <v>564.76666666666688</v>
      </c>
      <c r="M192" s="220">
        <v>558.20000000000005</v>
      </c>
      <c r="N192" s="220">
        <v>550.15</v>
      </c>
      <c r="O192" s="220">
        <v>38694500</v>
      </c>
      <c r="P192" s="221">
        <v>1.2897298033076975E-2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447.7</v>
      </c>
      <c r="F193" s="217">
        <v>447.13333333333338</v>
      </c>
      <c r="G193" s="219">
        <v>440.91666666666674</v>
      </c>
      <c r="H193" s="219">
        <v>434.13333333333338</v>
      </c>
      <c r="I193" s="219">
        <v>427.91666666666674</v>
      </c>
      <c r="J193" s="219">
        <v>453.91666666666674</v>
      </c>
      <c r="K193" s="219">
        <v>460.13333333333333</v>
      </c>
      <c r="L193" s="219">
        <v>466.91666666666674</v>
      </c>
      <c r="M193" s="220">
        <v>453.35</v>
      </c>
      <c r="N193" s="220">
        <v>440.35</v>
      </c>
      <c r="O193" s="220">
        <v>80955400</v>
      </c>
      <c r="P193" s="221">
        <v>-1.0652949939567698E-2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1495.65</v>
      </c>
      <c r="F194" s="217">
        <v>1492.05</v>
      </c>
      <c r="G194" s="219">
        <v>1472.8</v>
      </c>
      <c r="H194" s="219">
        <v>1449.95</v>
      </c>
      <c r="I194" s="219">
        <v>1430.7</v>
      </c>
      <c r="J194" s="219">
        <v>1514.8999999999999</v>
      </c>
      <c r="K194" s="219">
        <v>1534.1499999999999</v>
      </c>
      <c r="L194" s="219">
        <v>1556.9999999999998</v>
      </c>
      <c r="M194" s="220">
        <v>1511.3</v>
      </c>
      <c r="N194" s="220">
        <v>1469.2</v>
      </c>
      <c r="O194" s="220">
        <v>7137600</v>
      </c>
      <c r="P194" s="221">
        <v>-1.1056613184803391E-2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477.05</v>
      </c>
      <c r="F195" s="217">
        <v>480.08333333333331</v>
      </c>
      <c r="G195" s="219">
        <v>473.26666666666665</v>
      </c>
      <c r="H195" s="219">
        <v>469.48333333333335</v>
      </c>
      <c r="I195" s="219">
        <v>462.66666666666669</v>
      </c>
      <c r="J195" s="219">
        <v>483.86666666666662</v>
      </c>
      <c r="K195" s="219">
        <v>490.68333333333334</v>
      </c>
      <c r="L195" s="219">
        <v>494.46666666666658</v>
      </c>
      <c r="M195" s="220">
        <v>486.9</v>
      </c>
      <c r="N195" s="220">
        <v>476.3</v>
      </c>
      <c r="O195" s="220">
        <v>64869000</v>
      </c>
      <c r="P195" s="221">
        <v>9.3976878905163042E-2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164.75</v>
      </c>
      <c r="F196" s="217">
        <v>164.76666666666665</v>
      </c>
      <c r="G196" s="219">
        <v>163.3833333333333</v>
      </c>
      <c r="H196" s="219">
        <v>162.01666666666665</v>
      </c>
      <c r="I196" s="219">
        <v>160.6333333333333</v>
      </c>
      <c r="J196" s="219">
        <v>166.1333333333333</v>
      </c>
      <c r="K196" s="219">
        <v>167.51666666666662</v>
      </c>
      <c r="L196" s="219">
        <v>168.8833333333333</v>
      </c>
      <c r="M196" s="220">
        <v>166.15</v>
      </c>
      <c r="N196" s="220">
        <v>163.4</v>
      </c>
      <c r="O196" s="220">
        <v>126891000</v>
      </c>
      <c r="P196" s="221">
        <v>9.0173906820296291E-3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1112.3</v>
      </c>
      <c r="F197" s="217">
        <v>1107.8333333333333</v>
      </c>
      <c r="G197" s="219">
        <v>1101.4166666666665</v>
      </c>
      <c r="H197" s="219">
        <v>1090.5333333333333</v>
      </c>
      <c r="I197" s="219">
        <v>1084.1166666666666</v>
      </c>
      <c r="J197" s="219">
        <v>1118.7166666666665</v>
      </c>
      <c r="K197" s="219">
        <v>1125.133333333333</v>
      </c>
      <c r="L197" s="219">
        <v>1136.0166666666664</v>
      </c>
      <c r="M197" s="220">
        <v>1114.25</v>
      </c>
      <c r="N197" s="220">
        <v>1096.95</v>
      </c>
      <c r="O197" s="220">
        <v>10701000</v>
      </c>
      <c r="P197" s="221">
        <v>-1.4277315864617453E-3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6" t="s">
        <v>16</v>
      </c>
      <c r="B8" s="348"/>
      <c r="C8" s="351" t="s">
        <v>20</v>
      </c>
      <c r="D8" s="351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6"/>
      <c r="L8" s="48"/>
      <c r="M8" s="48"/>
      <c r="N8" s="1"/>
      <c r="O8" s="1"/>
    </row>
    <row r="9" spans="1:15" ht="36" customHeight="1">
      <c r="A9" s="347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23465.599999999999</v>
      </c>
      <c r="D10" s="34">
        <v>23430.083333333332</v>
      </c>
      <c r="E10" s="34">
        <v>23369.766666666663</v>
      </c>
      <c r="F10" s="34">
        <v>23273.933333333331</v>
      </c>
      <c r="G10" s="34">
        <v>23213.616666666661</v>
      </c>
      <c r="H10" s="34">
        <v>23525.916666666664</v>
      </c>
      <c r="I10" s="34">
        <v>23586.233333333337</v>
      </c>
      <c r="J10" s="34">
        <v>23682.066666666666</v>
      </c>
      <c r="K10" s="34">
        <v>23490.400000000001</v>
      </c>
      <c r="L10" s="34">
        <v>23334.25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50002</v>
      </c>
      <c r="D11" s="34">
        <v>49932.65</v>
      </c>
      <c r="E11" s="34">
        <v>49762.700000000004</v>
      </c>
      <c r="F11" s="34">
        <v>49523.4</v>
      </c>
      <c r="G11" s="34">
        <v>49353.450000000004</v>
      </c>
      <c r="H11" s="34">
        <v>50171.950000000004</v>
      </c>
      <c r="I11" s="34">
        <v>50341.9</v>
      </c>
      <c r="J11" s="34">
        <v>50581.200000000004</v>
      </c>
      <c r="K11" s="34">
        <v>50102.6</v>
      </c>
      <c r="L11" s="34">
        <v>49693.35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6774.85</v>
      </c>
      <c r="D12" s="36">
        <v>6753.8666666666659</v>
      </c>
      <c r="E12" s="36">
        <v>6724.8833333333314</v>
      </c>
      <c r="F12" s="36">
        <v>6674.9166666666652</v>
      </c>
      <c r="G12" s="36">
        <v>6645.9333333333307</v>
      </c>
      <c r="H12" s="36">
        <v>6803.8333333333321</v>
      </c>
      <c r="I12" s="36">
        <v>6832.8166666666675</v>
      </c>
      <c r="J12" s="36">
        <v>6882.7833333333328</v>
      </c>
      <c r="K12" s="36">
        <v>6782.85</v>
      </c>
      <c r="L12" s="36">
        <v>6703.9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9028.7000000000007</v>
      </c>
      <c r="D13" s="36">
        <v>9007.1999999999989</v>
      </c>
      <c r="E13" s="36">
        <v>8976.1499999999978</v>
      </c>
      <c r="F13" s="36">
        <v>8923.5999999999985</v>
      </c>
      <c r="G13" s="36">
        <v>8892.5499999999975</v>
      </c>
      <c r="H13" s="36">
        <v>9059.7499999999982</v>
      </c>
      <c r="I13" s="36">
        <v>9090.7999999999975</v>
      </c>
      <c r="J13" s="36">
        <v>9143.3499999999985</v>
      </c>
      <c r="K13" s="36">
        <v>9038.25</v>
      </c>
      <c r="L13" s="36">
        <v>8954.65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34598.550000000003</v>
      </c>
      <c r="D14" s="36">
        <v>34734.366666666669</v>
      </c>
      <c r="E14" s="36">
        <v>34433.03333333334</v>
      </c>
      <c r="F14" s="36">
        <v>34267.51666666667</v>
      </c>
      <c r="G14" s="36">
        <v>33966.183333333342</v>
      </c>
      <c r="H14" s="36">
        <v>34899.883333333339</v>
      </c>
      <c r="I14" s="36">
        <v>35201.216666666667</v>
      </c>
      <c r="J14" s="36">
        <v>35366.733333333337</v>
      </c>
      <c r="K14" s="36">
        <v>35035.699999999997</v>
      </c>
      <c r="L14" s="36">
        <v>34568.85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10804.9</v>
      </c>
      <c r="D15" s="36">
        <v>10767.25</v>
      </c>
      <c r="E15" s="36">
        <v>10714.15</v>
      </c>
      <c r="F15" s="36">
        <v>10623.4</v>
      </c>
      <c r="G15" s="36">
        <v>10570.3</v>
      </c>
      <c r="H15" s="36">
        <v>10858</v>
      </c>
      <c r="I15" s="36">
        <v>10911.099999999999</v>
      </c>
      <c r="J15" s="36">
        <v>11001.85</v>
      </c>
      <c r="K15" s="36">
        <v>10820.35</v>
      </c>
      <c r="L15" s="36">
        <v>10676.5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15523.6</v>
      </c>
      <c r="D16" s="36">
        <v>15482.033333333335</v>
      </c>
      <c r="E16" s="36">
        <v>15425.01666666667</v>
      </c>
      <c r="F16" s="36">
        <v>15326.433333333336</v>
      </c>
      <c r="G16" s="36">
        <v>15269.416666666672</v>
      </c>
      <c r="H16" s="36">
        <v>15580.616666666669</v>
      </c>
      <c r="I16" s="36">
        <v>15637.633333333335</v>
      </c>
      <c r="J16" s="36">
        <v>15736.216666666667</v>
      </c>
      <c r="K16" s="36">
        <v>15539.05</v>
      </c>
      <c r="L16" s="36">
        <v>15383.45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9020</v>
      </c>
      <c r="D17" s="36">
        <v>8872.6833333333325</v>
      </c>
      <c r="E17" s="36">
        <v>8600.366666666665</v>
      </c>
      <c r="F17" s="36">
        <v>8180.7333333333318</v>
      </c>
      <c r="G17" s="36">
        <v>7908.4166666666642</v>
      </c>
      <c r="H17" s="36">
        <v>9292.3166666666657</v>
      </c>
      <c r="I17" s="36">
        <v>9564.633333333335</v>
      </c>
      <c r="J17" s="36">
        <v>9984.2666666666664</v>
      </c>
      <c r="K17" s="31">
        <v>9145</v>
      </c>
      <c r="L17" s="31">
        <v>8453.0499999999993</v>
      </c>
      <c r="M17" s="31">
        <v>12.42412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2661.7</v>
      </c>
      <c r="D18" s="36">
        <v>2675.6166666666668</v>
      </c>
      <c r="E18" s="36">
        <v>2637.2333333333336</v>
      </c>
      <c r="F18" s="36">
        <v>2612.7666666666669</v>
      </c>
      <c r="G18" s="36">
        <v>2574.3833333333337</v>
      </c>
      <c r="H18" s="36">
        <v>2700.0833333333335</v>
      </c>
      <c r="I18" s="36">
        <v>2738.4666666666667</v>
      </c>
      <c r="J18" s="36">
        <v>2762.9333333333334</v>
      </c>
      <c r="K18" s="31">
        <v>2714</v>
      </c>
      <c r="L18" s="31">
        <v>2651.15</v>
      </c>
      <c r="M18" s="31">
        <v>7.0668499999999996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1558.8</v>
      </c>
      <c r="D19" s="36">
        <v>1552.6499999999999</v>
      </c>
      <c r="E19" s="36">
        <v>1539.3999999999996</v>
      </c>
      <c r="F19" s="36">
        <v>1519.9999999999998</v>
      </c>
      <c r="G19" s="36">
        <v>1506.7499999999995</v>
      </c>
      <c r="H19" s="36">
        <v>1572.0499999999997</v>
      </c>
      <c r="I19" s="36">
        <v>1585.3000000000002</v>
      </c>
      <c r="J19" s="36">
        <v>1604.6999999999998</v>
      </c>
      <c r="K19" s="31">
        <v>1565.9</v>
      </c>
      <c r="L19" s="31">
        <v>1533.25</v>
      </c>
      <c r="M19" s="31">
        <v>4.2532100000000002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661.25</v>
      </c>
      <c r="D20" s="36">
        <v>664.13333333333333</v>
      </c>
      <c r="E20" s="36">
        <v>655.11666666666667</v>
      </c>
      <c r="F20" s="36">
        <v>648.98333333333335</v>
      </c>
      <c r="G20" s="36">
        <v>639.9666666666667</v>
      </c>
      <c r="H20" s="36">
        <v>670.26666666666665</v>
      </c>
      <c r="I20" s="36">
        <v>679.2833333333333</v>
      </c>
      <c r="J20" s="36">
        <v>685.41666666666663</v>
      </c>
      <c r="K20" s="31">
        <v>673.15</v>
      </c>
      <c r="L20" s="31">
        <v>658</v>
      </c>
      <c r="M20" s="31">
        <v>28.52074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1019.8</v>
      </c>
      <c r="D21" s="36">
        <v>1024.6666666666667</v>
      </c>
      <c r="E21" s="36">
        <v>1010.6333333333334</v>
      </c>
      <c r="F21" s="36">
        <v>1001.4666666666667</v>
      </c>
      <c r="G21" s="36">
        <v>987.43333333333339</v>
      </c>
      <c r="H21" s="36">
        <v>1033.8333333333335</v>
      </c>
      <c r="I21" s="36">
        <v>1047.8666666666668</v>
      </c>
      <c r="J21" s="36">
        <v>1057.0333333333335</v>
      </c>
      <c r="K21" s="31">
        <v>1038.7</v>
      </c>
      <c r="L21" s="31">
        <v>1015.5</v>
      </c>
      <c r="M21" s="31">
        <v>7.0249899999999998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3261.75</v>
      </c>
      <c r="D22" s="36">
        <v>3252.6166666666668</v>
      </c>
      <c r="E22" s="36">
        <v>3230.2333333333336</v>
      </c>
      <c r="F22" s="36">
        <v>3198.7166666666667</v>
      </c>
      <c r="G22" s="36">
        <v>3176.3333333333335</v>
      </c>
      <c r="H22" s="36">
        <v>3284.1333333333337</v>
      </c>
      <c r="I22" s="36">
        <v>3306.5166666666669</v>
      </c>
      <c r="J22" s="36">
        <v>3338.0333333333338</v>
      </c>
      <c r="K22" s="31">
        <v>3275</v>
      </c>
      <c r="L22" s="31">
        <v>3221.1</v>
      </c>
      <c r="M22" s="31">
        <v>42.248550000000002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1806.3</v>
      </c>
      <c r="D23" s="36">
        <v>1806.1166666666668</v>
      </c>
      <c r="E23" s="36">
        <v>1787.2333333333336</v>
      </c>
      <c r="F23" s="36">
        <v>1768.1666666666667</v>
      </c>
      <c r="G23" s="36">
        <v>1749.2833333333335</v>
      </c>
      <c r="H23" s="36">
        <v>1825.1833333333336</v>
      </c>
      <c r="I23" s="36">
        <v>1844.0666666666668</v>
      </c>
      <c r="J23" s="36">
        <v>1863.1333333333337</v>
      </c>
      <c r="K23" s="31">
        <v>1825</v>
      </c>
      <c r="L23" s="31">
        <v>1787.05</v>
      </c>
      <c r="M23" s="31">
        <v>11.54364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1430.7</v>
      </c>
      <c r="D24" s="36">
        <v>1422.7166666666665</v>
      </c>
      <c r="E24" s="36">
        <v>1403.4333333333329</v>
      </c>
      <c r="F24" s="36">
        <v>1376.1666666666665</v>
      </c>
      <c r="G24" s="36">
        <v>1356.883333333333</v>
      </c>
      <c r="H24" s="36">
        <v>1449.9833333333329</v>
      </c>
      <c r="I24" s="36">
        <v>1469.2666666666662</v>
      </c>
      <c r="J24" s="36">
        <v>1496.5333333333328</v>
      </c>
      <c r="K24" s="31">
        <v>1442</v>
      </c>
      <c r="L24" s="31">
        <v>1395.45</v>
      </c>
      <c r="M24" s="31">
        <v>56.51491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746.75</v>
      </c>
      <c r="D25" s="36">
        <v>749.98333333333323</v>
      </c>
      <c r="E25" s="36">
        <v>741.96666666666647</v>
      </c>
      <c r="F25" s="36">
        <v>737.18333333333328</v>
      </c>
      <c r="G25" s="36">
        <v>729.16666666666652</v>
      </c>
      <c r="H25" s="36">
        <v>754.76666666666642</v>
      </c>
      <c r="I25" s="36">
        <v>762.78333333333308</v>
      </c>
      <c r="J25" s="36">
        <v>767.56666666666638</v>
      </c>
      <c r="K25" s="31">
        <v>758</v>
      </c>
      <c r="L25" s="31">
        <v>745.2</v>
      </c>
      <c r="M25" s="31">
        <v>106.38477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946.5</v>
      </c>
      <c r="D26" s="36">
        <v>949.56666666666661</v>
      </c>
      <c r="E26" s="36">
        <v>939.13333333333321</v>
      </c>
      <c r="F26" s="36">
        <v>931.76666666666665</v>
      </c>
      <c r="G26" s="36">
        <v>921.33333333333326</v>
      </c>
      <c r="H26" s="36">
        <v>956.93333333333317</v>
      </c>
      <c r="I26" s="36">
        <v>967.36666666666656</v>
      </c>
      <c r="J26" s="36">
        <v>974.73333333333312</v>
      </c>
      <c r="K26" s="31">
        <v>960</v>
      </c>
      <c r="L26" s="31">
        <v>942.2</v>
      </c>
      <c r="M26" s="31">
        <v>7.8467500000000001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344.4</v>
      </c>
      <c r="D27" s="36">
        <v>345.36666666666662</v>
      </c>
      <c r="E27" s="36">
        <v>342.03333333333325</v>
      </c>
      <c r="F27" s="36">
        <v>339.66666666666663</v>
      </c>
      <c r="G27" s="36">
        <v>336.33333333333326</v>
      </c>
      <c r="H27" s="36">
        <v>347.73333333333323</v>
      </c>
      <c r="I27" s="36">
        <v>351.06666666666661</v>
      </c>
      <c r="J27" s="36">
        <v>353.43333333333322</v>
      </c>
      <c r="K27" s="31">
        <v>348.7</v>
      </c>
      <c r="L27" s="31">
        <v>343</v>
      </c>
      <c r="M27" s="31">
        <v>10.71246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239.96</v>
      </c>
      <c r="D28" s="36">
        <v>240.65</v>
      </c>
      <c r="E28" s="36">
        <v>238</v>
      </c>
      <c r="F28" s="36">
        <v>236.04</v>
      </c>
      <c r="G28" s="36">
        <v>233.39</v>
      </c>
      <c r="H28" s="36">
        <v>242.61</v>
      </c>
      <c r="I28" s="36">
        <v>245.26000000000005</v>
      </c>
      <c r="J28" s="36">
        <v>247.22000000000003</v>
      </c>
      <c r="K28" s="31">
        <v>243.3</v>
      </c>
      <c r="L28" s="31">
        <v>238.69</v>
      </c>
      <c r="M28" s="31">
        <v>75.682500000000005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328.6</v>
      </c>
      <c r="D29" s="36">
        <v>329.38333333333338</v>
      </c>
      <c r="E29" s="36">
        <v>325.91666666666674</v>
      </c>
      <c r="F29" s="36">
        <v>323.23333333333335</v>
      </c>
      <c r="G29" s="36">
        <v>319.76666666666671</v>
      </c>
      <c r="H29" s="36">
        <v>332.06666666666678</v>
      </c>
      <c r="I29" s="36">
        <v>335.53333333333336</v>
      </c>
      <c r="J29" s="36">
        <v>338.21666666666681</v>
      </c>
      <c r="K29" s="31">
        <v>332.85</v>
      </c>
      <c r="L29" s="31">
        <v>326.7</v>
      </c>
      <c r="M29" s="31">
        <v>29.170860000000001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5101.95</v>
      </c>
      <c r="D30" s="36">
        <v>5089.8499999999995</v>
      </c>
      <c r="E30" s="36">
        <v>5045.0999999999985</v>
      </c>
      <c r="F30" s="36">
        <v>4988.2499999999991</v>
      </c>
      <c r="G30" s="36">
        <v>4943.4999999999982</v>
      </c>
      <c r="H30" s="36">
        <v>5146.6999999999989</v>
      </c>
      <c r="I30" s="36">
        <v>5191.4500000000007</v>
      </c>
      <c r="J30" s="36">
        <v>5248.2999999999993</v>
      </c>
      <c r="K30" s="31">
        <v>5134.6000000000004</v>
      </c>
      <c r="L30" s="31">
        <v>5033</v>
      </c>
      <c r="M30" s="31">
        <v>0.77861999999999998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677.2</v>
      </c>
      <c r="D31" s="36">
        <v>679.4666666666667</v>
      </c>
      <c r="E31" s="36">
        <v>669.93333333333339</v>
      </c>
      <c r="F31" s="36">
        <v>662.66666666666674</v>
      </c>
      <c r="G31" s="36">
        <v>653.13333333333344</v>
      </c>
      <c r="H31" s="36">
        <v>686.73333333333335</v>
      </c>
      <c r="I31" s="36">
        <v>696.26666666666665</v>
      </c>
      <c r="J31" s="36">
        <v>703.5333333333333</v>
      </c>
      <c r="K31" s="31">
        <v>689</v>
      </c>
      <c r="L31" s="31">
        <v>672.2</v>
      </c>
      <c r="M31" s="31">
        <v>156.99653000000001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6207.6</v>
      </c>
      <c r="D32" s="36">
        <v>6200.8499999999995</v>
      </c>
      <c r="E32" s="36">
        <v>6181.7499999999991</v>
      </c>
      <c r="F32" s="36">
        <v>6155.9</v>
      </c>
      <c r="G32" s="36">
        <v>6136.7999999999993</v>
      </c>
      <c r="H32" s="36">
        <v>6226.6999999999989</v>
      </c>
      <c r="I32" s="36">
        <v>6245.7999999999993</v>
      </c>
      <c r="J32" s="36">
        <v>6271.6499999999987</v>
      </c>
      <c r="K32" s="31">
        <v>6219.95</v>
      </c>
      <c r="L32" s="31">
        <v>6175</v>
      </c>
      <c r="M32" s="31">
        <v>2.1657299999999999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476.45</v>
      </c>
      <c r="D33" s="36">
        <v>475.89999999999992</v>
      </c>
      <c r="E33" s="36">
        <v>472.64999999999986</v>
      </c>
      <c r="F33" s="36">
        <v>468.84999999999997</v>
      </c>
      <c r="G33" s="36">
        <v>465.59999999999991</v>
      </c>
      <c r="H33" s="36">
        <v>479.69999999999982</v>
      </c>
      <c r="I33" s="36">
        <v>482.94999999999993</v>
      </c>
      <c r="J33" s="36">
        <v>486.74999999999977</v>
      </c>
      <c r="K33" s="31">
        <v>479.15</v>
      </c>
      <c r="L33" s="31">
        <v>472.1</v>
      </c>
      <c r="M33" s="31">
        <v>17.485910000000001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239.84</v>
      </c>
      <c r="D34" s="36">
        <v>239.47333333333333</v>
      </c>
      <c r="E34" s="36">
        <v>236.25666666666666</v>
      </c>
      <c r="F34" s="36">
        <v>232.67333333333332</v>
      </c>
      <c r="G34" s="36">
        <v>229.45666666666665</v>
      </c>
      <c r="H34" s="36">
        <v>243.05666666666667</v>
      </c>
      <c r="I34" s="36">
        <v>246.27333333333331</v>
      </c>
      <c r="J34" s="36">
        <v>249.85666666666668</v>
      </c>
      <c r="K34" s="31">
        <v>242.69</v>
      </c>
      <c r="L34" s="31">
        <v>235.89</v>
      </c>
      <c r="M34" s="31">
        <v>170.09594999999999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2921.6</v>
      </c>
      <c r="D35" s="36">
        <v>2919.35</v>
      </c>
      <c r="E35" s="36">
        <v>2907.35</v>
      </c>
      <c r="F35" s="36">
        <v>2893.1</v>
      </c>
      <c r="G35" s="36">
        <v>2881.1</v>
      </c>
      <c r="H35" s="36">
        <v>2933.6</v>
      </c>
      <c r="I35" s="36">
        <v>2945.6</v>
      </c>
      <c r="J35" s="36">
        <v>2959.85</v>
      </c>
      <c r="K35" s="31">
        <v>2931.35</v>
      </c>
      <c r="L35" s="31">
        <v>2905.1</v>
      </c>
      <c r="M35" s="31">
        <v>9.8281500000000008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2269.4499999999998</v>
      </c>
      <c r="D36" s="36">
        <v>2267.9499999999998</v>
      </c>
      <c r="E36" s="36">
        <v>2243.9499999999998</v>
      </c>
      <c r="F36" s="36">
        <v>2218.4499999999998</v>
      </c>
      <c r="G36" s="36">
        <v>2194.4499999999998</v>
      </c>
      <c r="H36" s="36">
        <v>2293.4499999999998</v>
      </c>
      <c r="I36" s="36">
        <v>2317.4499999999998</v>
      </c>
      <c r="J36" s="36">
        <v>2342.9499999999998</v>
      </c>
      <c r="K36" s="31">
        <v>2291.9499999999998</v>
      </c>
      <c r="L36" s="31">
        <v>2242.4499999999998</v>
      </c>
      <c r="M36" s="31">
        <v>6.5849200000000003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1259</v>
      </c>
      <c r="D37" s="36">
        <v>1249.9666666666667</v>
      </c>
      <c r="E37" s="36">
        <v>1235.2833333333333</v>
      </c>
      <c r="F37" s="36">
        <v>1211.5666666666666</v>
      </c>
      <c r="G37" s="36">
        <v>1196.8833333333332</v>
      </c>
      <c r="H37" s="36">
        <v>1273.6833333333334</v>
      </c>
      <c r="I37" s="36">
        <v>1288.3666666666668</v>
      </c>
      <c r="J37" s="36">
        <v>1312.0833333333335</v>
      </c>
      <c r="K37" s="31">
        <v>1264.6500000000001</v>
      </c>
      <c r="L37" s="31">
        <v>1226.25</v>
      </c>
      <c r="M37" s="31">
        <v>15.25146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4739.95</v>
      </c>
      <c r="D38" s="36">
        <v>4723.6500000000005</v>
      </c>
      <c r="E38" s="36">
        <v>4687.3500000000013</v>
      </c>
      <c r="F38" s="36">
        <v>4634.7500000000009</v>
      </c>
      <c r="G38" s="36">
        <v>4598.4500000000016</v>
      </c>
      <c r="H38" s="36">
        <v>4776.2500000000009</v>
      </c>
      <c r="I38" s="36">
        <v>4812.55</v>
      </c>
      <c r="J38" s="36">
        <v>4865.1500000000005</v>
      </c>
      <c r="K38" s="31">
        <v>4759.95</v>
      </c>
      <c r="L38" s="31">
        <v>4671.05</v>
      </c>
      <c r="M38" s="31">
        <v>2.58982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1181.05</v>
      </c>
      <c r="D39" s="36">
        <v>1178.5666666666666</v>
      </c>
      <c r="E39" s="36">
        <v>1172.4833333333331</v>
      </c>
      <c r="F39" s="36">
        <v>1163.9166666666665</v>
      </c>
      <c r="G39" s="36">
        <v>1157.833333333333</v>
      </c>
      <c r="H39" s="36">
        <v>1187.1333333333332</v>
      </c>
      <c r="I39" s="36">
        <v>1193.2166666666667</v>
      </c>
      <c r="J39" s="36">
        <v>1201.7833333333333</v>
      </c>
      <c r="K39" s="31">
        <v>1184.6500000000001</v>
      </c>
      <c r="L39" s="31">
        <v>1170</v>
      </c>
      <c r="M39" s="31">
        <v>44.510309999999997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9961.75</v>
      </c>
      <c r="D40" s="36">
        <v>9923.2666666666664</v>
      </c>
      <c r="E40" s="36">
        <v>9851.5333333333328</v>
      </c>
      <c r="F40" s="36">
        <v>9741.3166666666657</v>
      </c>
      <c r="G40" s="36">
        <v>9669.5833333333321</v>
      </c>
      <c r="H40" s="36">
        <v>10033.483333333334</v>
      </c>
      <c r="I40" s="36">
        <v>10105.216666666667</v>
      </c>
      <c r="J40" s="36">
        <v>10215.433333333334</v>
      </c>
      <c r="K40" s="31">
        <v>9995</v>
      </c>
      <c r="L40" s="31">
        <v>9813.0499999999993</v>
      </c>
      <c r="M40" s="31">
        <v>3.20933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7341.55</v>
      </c>
      <c r="D41" s="36">
        <v>7319.5166666666664</v>
      </c>
      <c r="E41" s="36">
        <v>7269.0333333333328</v>
      </c>
      <c r="F41" s="36">
        <v>7196.5166666666664</v>
      </c>
      <c r="G41" s="36">
        <v>7146.0333333333328</v>
      </c>
      <c r="H41" s="36">
        <v>7392.0333333333328</v>
      </c>
      <c r="I41" s="36">
        <v>7442.5166666666664</v>
      </c>
      <c r="J41" s="36">
        <v>7515.0333333333328</v>
      </c>
      <c r="K41" s="31">
        <v>7370</v>
      </c>
      <c r="L41" s="31">
        <v>7247</v>
      </c>
      <c r="M41" s="31">
        <v>11.874879999999999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1591.75</v>
      </c>
      <c r="D42" s="36">
        <v>1587.7</v>
      </c>
      <c r="E42" s="36">
        <v>1579.4</v>
      </c>
      <c r="F42" s="36">
        <v>1567.05</v>
      </c>
      <c r="G42" s="36">
        <v>1558.75</v>
      </c>
      <c r="H42" s="36">
        <v>1600.0500000000002</v>
      </c>
      <c r="I42" s="36">
        <v>1608.35</v>
      </c>
      <c r="J42" s="36">
        <v>1620.7000000000003</v>
      </c>
      <c r="K42" s="31">
        <v>1596</v>
      </c>
      <c r="L42" s="31">
        <v>1575.35</v>
      </c>
      <c r="M42" s="31">
        <v>6.8138500000000004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8302.85</v>
      </c>
      <c r="D43" s="36">
        <v>8301.0499999999993</v>
      </c>
      <c r="E43" s="36">
        <v>8262.0999999999985</v>
      </c>
      <c r="F43" s="36">
        <v>8221.3499999999985</v>
      </c>
      <c r="G43" s="36">
        <v>8182.3999999999978</v>
      </c>
      <c r="H43" s="36">
        <v>8341.7999999999993</v>
      </c>
      <c r="I43" s="36">
        <v>8380.75</v>
      </c>
      <c r="J43" s="36">
        <v>8421.5</v>
      </c>
      <c r="K43" s="31">
        <v>8340</v>
      </c>
      <c r="L43" s="31">
        <v>8260.2999999999993</v>
      </c>
      <c r="M43" s="31">
        <v>0.37519000000000002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3240.6</v>
      </c>
      <c r="D44" s="36">
        <v>3224.0833333333335</v>
      </c>
      <c r="E44" s="36">
        <v>3191.5166666666669</v>
      </c>
      <c r="F44" s="36">
        <v>3142.4333333333334</v>
      </c>
      <c r="G44" s="36">
        <v>3109.8666666666668</v>
      </c>
      <c r="H44" s="36">
        <v>3273.166666666667</v>
      </c>
      <c r="I44" s="36">
        <v>3305.7333333333336</v>
      </c>
      <c r="J44" s="36">
        <v>3354.8166666666671</v>
      </c>
      <c r="K44" s="31">
        <v>3256.65</v>
      </c>
      <c r="L44" s="31">
        <v>3175</v>
      </c>
      <c r="M44" s="31">
        <v>1.4233199999999999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194.34</v>
      </c>
      <c r="D45" s="36">
        <v>194.59</v>
      </c>
      <c r="E45" s="36">
        <v>193.28</v>
      </c>
      <c r="F45" s="36">
        <v>192.22</v>
      </c>
      <c r="G45" s="36">
        <v>190.91</v>
      </c>
      <c r="H45" s="36">
        <v>195.65</v>
      </c>
      <c r="I45" s="36">
        <v>196.96</v>
      </c>
      <c r="J45" s="36">
        <v>198.02</v>
      </c>
      <c r="K45" s="31">
        <v>195.9</v>
      </c>
      <c r="L45" s="31">
        <v>193.53</v>
      </c>
      <c r="M45" s="31">
        <v>51.28519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286.25</v>
      </c>
      <c r="D46" s="36">
        <v>285.11666666666667</v>
      </c>
      <c r="E46" s="36">
        <v>282.73333333333335</v>
      </c>
      <c r="F46" s="36">
        <v>279.2166666666667</v>
      </c>
      <c r="G46" s="36">
        <v>276.83333333333337</v>
      </c>
      <c r="H46" s="36">
        <v>288.63333333333333</v>
      </c>
      <c r="I46" s="36">
        <v>291.01666666666665</v>
      </c>
      <c r="J46" s="36">
        <v>294.5333333333333</v>
      </c>
      <c r="K46" s="31">
        <v>287.5</v>
      </c>
      <c r="L46" s="31">
        <v>281.60000000000002</v>
      </c>
      <c r="M46" s="31">
        <v>139.11039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125.76</v>
      </c>
      <c r="D47" s="36">
        <v>125.42</v>
      </c>
      <c r="E47" s="36">
        <v>124.45</v>
      </c>
      <c r="F47" s="36">
        <v>123.14</v>
      </c>
      <c r="G47" s="36">
        <v>122.17</v>
      </c>
      <c r="H47" s="36">
        <v>126.73</v>
      </c>
      <c r="I47" s="36">
        <v>127.7</v>
      </c>
      <c r="J47" s="36">
        <v>129.01</v>
      </c>
      <c r="K47" s="31">
        <v>126.39</v>
      </c>
      <c r="L47" s="31">
        <v>124.11</v>
      </c>
      <c r="M47" s="31">
        <v>117.37542999999999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1451.8</v>
      </c>
      <c r="D48" s="36">
        <v>1458</v>
      </c>
      <c r="E48" s="36">
        <v>1441.8</v>
      </c>
      <c r="F48" s="36">
        <v>1431.8</v>
      </c>
      <c r="G48" s="36">
        <v>1415.6</v>
      </c>
      <c r="H48" s="36">
        <v>1468</v>
      </c>
      <c r="I48" s="36">
        <v>1484.1999999999998</v>
      </c>
      <c r="J48" s="36">
        <v>1494.2</v>
      </c>
      <c r="K48" s="31">
        <v>1474.2</v>
      </c>
      <c r="L48" s="31">
        <v>1448</v>
      </c>
      <c r="M48" s="31">
        <v>4.39642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502.7</v>
      </c>
      <c r="D49" s="36">
        <v>502.5</v>
      </c>
      <c r="E49" s="36">
        <v>500.7</v>
      </c>
      <c r="F49" s="36">
        <v>498.7</v>
      </c>
      <c r="G49" s="36">
        <v>496.9</v>
      </c>
      <c r="H49" s="36">
        <v>504.5</v>
      </c>
      <c r="I49" s="36">
        <v>506.29999999999995</v>
      </c>
      <c r="J49" s="36">
        <v>508.3</v>
      </c>
      <c r="K49" s="31">
        <v>504.3</v>
      </c>
      <c r="L49" s="31">
        <v>500.5</v>
      </c>
      <c r="M49" s="31">
        <v>8.5113400000000006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1582.8</v>
      </c>
      <c r="D50" s="36">
        <v>1557.7</v>
      </c>
      <c r="E50" s="36">
        <v>1498.1000000000001</v>
      </c>
      <c r="F50" s="36">
        <v>1413.4</v>
      </c>
      <c r="G50" s="36">
        <v>1353.8000000000002</v>
      </c>
      <c r="H50" s="36">
        <v>1642.4</v>
      </c>
      <c r="I50" s="36">
        <v>1702</v>
      </c>
      <c r="J50" s="36">
        <v>1786.7</v>
      </c>
      <c r="K50" s="31">
        <v>1617.3</v>
      </c>
      <c r="L50" s="31">
        <v>1473</v>
      </c>
      <c r="M50" s="31">
        <v>99.559129999999996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309.60000000000002</v>
      </c>
      <c r="D51" s="36">
        <v>307.2</v>
      </c>
      <c r="E51" s="36">
        <v>303.89999999999998</v>
      </c>
      <c r="F51" s="36">
        <v>298.2</v>
      </c>
      <c r="G51" s="36">
        <v>294.89999999999998</v>
      </c>
      <c r="H51" s="36">
        <v>312.89999999999998</v>
      </c>
      <c r="I51" s="36">
        <v>316.20000000000005</v>
      </c>
      <c r="J51" s="36">
        <v>321.89999999999998</v>
      </c>
      <c r="K51" s="31">
        <v>310.5</v>
      </c>
      <c r="L51" s="31">
        <v>301.5</v>
      </c>
      <c r="M51" s="31">
        <v>673.66844000000003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1717.3</v>
      </c>
      <c r="D52" s="36">
        <v>1694.5833333333333</v>
      </c>
      <c r="E52" s="36">
        <v>1649.7166666666665</v>
      </c>
      <c r="F52" s="36">
        <v>1582.1333333333332</v>
      </c>
      <c r="G52" s="36">
        <v>1537.2666666666664</v>
      </c>
      <c r="H52" s="36">
        <v>1762.1666666666665</v>
      </c>
      <c r="I52" s="36">
        <v>1807.0333333333333</v>
      </c>
      <c r="J52" s="36">
        <v>1874.6166666666666</v>
      </c>
      <c r="K52" s="31">
        <v>1739.45</v>
      </c>
      <c r="L52" s="31">
        <v>1627</v>
      </c>
      <c r="M52" s="31">
        <v>30.525189999999998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305.7</v>
      </c>
      <c r="D53" s="36">
        <v>304.98333333333335</v>
      </c>
      <c r="E53" s="36">
        <v>300.51666666666671</v>
      </c>
      <c r="F53" s="36">
        <v>295.33333333333337</v>
      </c>
      <c r="G53" s="36">
        <v>290.86666666666673</v>
      </c>
      <c r="H53" s="36">
        <v>310.16666666666669</v>
      </c>
      <c r="I53" s="36">
        <v>314.63333333333338</v>
      </c>
      <c r="J53" s="36">
        <v>319.81666666666666</v>
      </c>
      <c r="K53" s="31">
        <v>309.45</v>
      </c>
      <c r="L53" s="31">
        <v>299.8</v>
      </c>
      <c r="M53" s="31">
        <v>249.01598000000001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626.65</v>
      </c>
      <c r="D54" s="36">
        <v>624.73333333333323</v>
      </c>
      <c r="E54" s="36">
        <v>620.16666666666652</v>
      </c>
      <c r="F54" s="36">
        <v>613.68333333333328</v>
      </c>
      <c r="G54" s="36">
        <v>609.11666666666656</v>
      </c>
      <c r="H54" s="36">
        <v>631.21666666666647</v>
      </c>
      <c r="I54" s="36">
        <v>635.7833333333333</v>
      </c>
      <c r="J54" s="36">
        <v>642.26666666666642</v>
      </c>
      <c r="K54" s="31">
        <v>629.29999999999995</v>
      </c>
      <c r="L54" s="31">
        <v>618.25</v>
      </c>
      <c r="M54" s="31">
        <v>73.143219999999999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1427.4</v>
      </c>
      <c r="D55" s="36">
        <v>1427.45</v>
      </c>
      <c r="E55" s="36">
        <v>1420.9</v>
      </c>
      <c r="F55" s="36">
        <v>1414.4</v>
      </c>
      <c r="G55" s="36">
        <v>1407.8500000000001</v>
      </c>
      <c r="H55" s="36">
        <v>1433.95</v>
      </c>
      <c r="I55" s="36">
        <v>1440.4999999999998</v>
      </c>
      <c r="J55" s="36">
        <v>1447</v>
      </c>
      <c r="K55" s="31">
        <v>1434</v>
      </c>
      <c r="L55" s="31">
        <v>1420.95</v>
      </c>
      <c r="M55" s="31">
        <v>39.784419999999997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334.8</v>
      </c>
      <c r="D56" s="36">
        <v>336.21666666666664</v>
      </c>
      <c r="E56" s="36">
        <v>332.73333333333329</v>
      </c>
      <c r="F56" s="36">
        <v>330.66666666666663</v>
      </c>
      <c r="G56" s="36">
        <v>327.18333333333328</v>
      </c>
      <c r="H56" s="36">
        <v>338.2833333333333</v>
      </c>
      <c r="I56" s="36">
        <v>341.76666666666665</v>
      </c>
      <c r="J56" s="36">
        <v>343.83333333333331</v>
      </c>
      <c r="K56" s="31">
        <v>339.7</v>
      </c>
      <c r="L56" s="31">
        <v>334.15</v>
      </c>
      <c r="M56" s="31">
        <v>50.331890000000001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32327.8</v>
      </c>
      <c r="D57" s="36">
        <v>32411.916666666668</v>
      </c>
      <c r="E57" s="36">
        <v>31895.883333333339</v>
      </c>
      <c r="F57" s="36">
        <v>31463.966666666671</v>
      </c>
      <c r="G57" s="36">
        <v>30947.933333333342</v>
      </c>
      <c r="H57" s="36">
        <v>32843.833333333336</v>
      </c>
      <c r="I57" s="36">
        <v>33359.866666666669</v>
      </c>
      <c r="J57" s="36">
        <v>33791.783333333333</v>
      </c>
      <c r="K57" s="31">
        <v>32927.949999999997</v>
      </c>
      <c r="L57" s="31">
        <v>31980</v>
      </c>
      <c r="M57" s="31">
        <v>0.57426999999999995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5393.65</v>
      </c>
      <c r="D58" s="36">
        <v>5406.416666666667</v>
      </c>
      <c r="E58" s="36">
        <v>5362.8333333333339</v>
      </c>
      <c r="F58" s="36">
        <v>5332.0166666666673</v>
      </c>
      <c r="G58" s="36">
        <v>5288.4333333333343</v>
      </c>
      <c r="H58" s="36">
        <v>5437.2333333333336</v>
      </c>
      <c r="I58" s="36">
        <v>5480.8166666666675</v>
      </c>
      <c r="J58" s="36">
        <v>5511.6333333333332</v>
      </c>
      <c r="K58" s="31">
        <v>5450</v>
      </c>
      <c r="L58" s="31">
        <v>5375.6</v>
      </c>
      <c r="M58" s="31">
        <v>1.49569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688.8</v>
      </c>
      <c r="D59" s="36">
        <v>682.35</v>
      </c>
      <c r="E59" s="36">
        <v>670</v>
      </c>
      <c r="F59" s="36">
        <v>651.19999999999993</v>
      </c>
      <c r="G59" s="36">
        <v>638.84999999999991</v>
      </c>
      <c r="H59" s="36">
        <v>701.15000000000009</v>
      </c>
      <c r="I59" s="36">
        <v>713.50000000000023</v>
      </c>
      <c r="J59" s="36">
        <v>732.30000000000018</v>
      </c>
      <c r="K59" s="31">
        <v>694.7</v>
      </c>
      <c r="L59" s="31">
        <v>663.55</v>
      </c>
      <c r="M59" s="31">
        <v>42.893920000000001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120.81</v>
      </c>
      <c r="D60" s="36">
        <v>120.36666666666667</v>
      </c>
      <c r="E60" s="36">
        <v>119.74333333333335</v>
      </c>
      <c r="F60" s="36">
        <v>118.67666666666668</v>
      </c>
      <c r="G60" s="36">
        <v>118.05333333333336</v>
      </c>
      <c r="H60" s="36">
        <v>121.43333333333335</v>
      </c>
      <c r="I60" s="36">
        <v>122.05666666666669</v>
      </c>
      <c r="J60" s="36">
        <v>123.12333333333335</v>
      </c>
      <c r="K60" s="31">
        <v>120.99</v>
      </c>
      <c r="L60" s="31">
        <v>119.3</v>
      </c>
      <c r="M60" s="31">
        <v>325.76803000000001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1447</v>
      </c>
      <c r="D61" s="36">
        <v>1444.6333333333332</v>
      </c>
      <c r="E61" s="36">
        <v>1433.4166666666665</v>
      </c>
      <c r="F61" s="36">
        <v>1419.8333333333333</v>
      </c>
      <c r="G61" s="36">
        <v>1408.6166666666666</v>
      </c>
      <c r="H61" s="36">
        <v>1458.2166666666665</v>
      </c>
      <c r="I61" s="36">
        <v>1469.4333333333332</v>
      </c>
      <c r="J61" s="36">
        <v>1483.0166666666664</v>
      </c>
      <c r="K61" s="31">
        <v>1455.85</v>
      </c>
      <c r="L61" s="31">
        <v>1431.05</v>
      </c>
      <c r="M61" s="31">
        <v>16.36769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1564.75</v>
      </c>
      <c r="D62" s="36">
        <v>1555.8500000000001</v>
      </c>
      <c r="E62" s="36">
        <v>1544.7000000000003</v>
      </c>
      <c r="F62" s="36">
        <v>1524.65</v>
      </c>
      <c r="G62" s="36">
        <v>1513.5000000000002</v>
      </c>
      <c r="H62" s="36">
        <v>1575.9000000000003</v>
      </c>
      <c r="I62" s="36">
        <v>1587.0500000000004</v>
      </c>
      <c r="J62" s="36">
        <v>1607.1000000000004</v>
      </c>
      <c r="K62" s="31">
        <v>1567</v>
      </c>
      <c r="L62" s="31">
        <v>1535.8</v>
      </c>
      <c r="M62" s="31">
        <v>18.450430000000001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486.95</v>
      </c>
      <c r="D63" s="36">
        <v>488.2</v>
      </c>
      <c r="E63" s="36">
        <v>484</v>
      </c>
      <c r="F63" s="36">
        <v>481.05</v>
      </c>
      <c r="G63" s="36">
        <v>476.85</v>
      </c>
      <c r="H63" s="36">
        <v>491.15</v>
      </c>
      <c r="I63" s="36">
        <v>495.34999999999991</v>
      </c>
      <c r="J63" s="36">
        <v>498.29999999999995</v>
      </c>
      <c r="K63" s="31">
        <v>492.4</v>
      </c>
      <c r="L63" s="31">
        <v>485.25</v>
      </c>
      <c r="M63" s="31">
        <v>59.746360000000003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5201.75</v>
      </c>
      <c r="D64" s="36">
        <v>5226.8166666666666</v>
      </c>
      <c r="E64" s="36">
        <v>5153.6333333333332</v>
      </c>
      <c r="F64" s="36">
        <v>5105.5166666666664</v>
      </c>
      <c r="G64" s="36">
        <v>5032.333333333333</v>
      </c>
      <c r="H64" s="36">
        <v>5274.9333333333334</v>
      </c>
      <c r="I64" s="36">
        <v>5348.1166666666659</v>
      </c>
      <c r="J64" s="36">
        <v>5396.2333333333336</v>
      </c>
      <c r="K64" s="31">
        <v>5300</v>
      </c>
      <c r="L64" s="31">
        <v>5178.7</v>
      </c>
      <c r="M64" s="31">
        <v>3.5446900000000001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2952.6</v>
      </c>
      <c r="D65" s="36">
        <v>2954.4</v>
      </c>
      <c r="E65" s="36">
        <v>2934.4</v>
      </c>
      <c r="F65" s="36">
        <v>2916.2</v>
      </c>
      <c r="G65" s="36">
        <v>2896.2</v>
      </c>
      <c r="H65" s="36">
        <v>2972.6000000000004</v>
      </c>
      <c r="I65" s="36">
        <v>2992.6000000000004</v>
      </c>
      <c r="J65" s="36">
        <v>3010.8000000000006</v>
      </c>
      <c r="K65" s="31">
        <v>2974.4</v>
      </c>
      <c r="L65" s="31">
        <v>2936.2</v>
      </c>
      <c r="M65" s="31">
        <v>2.51796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1139.8499999999999</v>
      </c>
      <c r="D66" s="36">
        <v>1137</v>
      </c>
      <c r="E66" s="36">
        <v>1127.3499999999999</v>
      </c>
      <c r="F66" s="36">
        <v>1114.8499999999999</v>
      </c>
      <c r="G66" s="36">
        <v>1105.1999999999998</v>
      </c>
      <c r="H66" s="36">
        <v>1149.5</v>
      </c>
      <c r="I66" s="36">
        <v>1159.1500000000001</v>
      </c>
      <c r="J66" s="36">
        <v>1171.6500000000001</v>
      </c>
      <c r="K66" s="31">
        <v>1146.6500000000001</v>
      </c>
      <c r="L66" s="31">
        <v>1124.5</v>
      </c>
      <c r="M66" s="31">
        <v>24.235810000000001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1508.8</v>
      </c>
      <c r="D67" s="36">
        <v>1508.55</v>
      </c>
      <c r="E67" s="36">
        <v>1482.35</v>
      </c>
      <c r="F67" s="36">
        <v>1455.8999999999999</v>
      </c>
      <c r="G67" s="36">
        <v>1429.6999999999998</v>
      </c>
      <c r="H67" s="36">
        <v>1535</v>
      </c>
      <c r="I67" s="36">
        <v>1561.2000000000003</v>
      </c>
      <c r="J67" s="36">
        <v>1587.65</v>
      </c>
      <c r="K67" s="31">
        <v>1534.75</v>
      </c>
      <c r="L67" s="31">
        <v>1482.1</v>
      </c>
      <c r="M67" s="31">
        <v>5.8150500000000003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426.55</v>
      </c>
      <c r="D68" s="36">
        <v>425.58333333333331</v>
      </c>
      <c r="E68" s="36">
        <v>422.16666666666663</v>
      </c>
      <c r="F68" s="36">
        <v>417.7833333333333</v>
      </c>
      <c r="G68" s="36">
        <v>414.36666666666662</v>
      </c>
      <c r="H68" s="36">
        <v>429.96666666666664</v>
      </c>
      <c r="I68" s="36">
        <v>433.38333333333327</v>
      </c>
      <c r="J68" s="36">
        <v>437.76666666666665</v>
      </c>
      <c r="K68" s="31">
        <v>429</v>
      </c>
      <c r="L68" s="31">
        <v>421.2</v>
      </c>
      <c r="M68" s="31">
        <v>24.52871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3825.6</v>
      </c>
      <c r="D69" s="36">
        <v>3804.7999999999997</v>
      </c>
      <c r="E69" s="36">
        <v>3737.7999999999993</v>
      </c>
      <c r="F69" s="36">
        <v>3649.9999999999995</v>
      </c>
      <c r="G69" s="36">
        <v>3582.9999999999991</v>
      </c>
      <c r="H69" s="36">
        <v>3892.5999999999995</v>
      </c>
      <c r="I69" s="36">
        <v>3959.6000000000004</v>
      </c>
      <c r="J69" s="36">
        <v>4047.3999999999996</v>
      </c>
      <c r="K69" s="31">
        <v>3871.8</v>
      </c>
      <c r="L69" s="31">
        <v>3717</v>
      </c>
      <c r="M69" s="31">
        <v>13.97955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878.6</v>
      </c>
      <c r="D70" s="36">
        <v>878.05000000000007</v>
      </c>
      <c r="E70" s="36">
        <v>872.45000000000016</v>
      </c>
      <c r="F70" s="36">
        <v>866.30000000000007</v>
      </c>
      <c r="G70" s="36">
        <v>860.70000000000016</v>
      </c>
      <c r="H70" s="36">
        <v>884.20000000000016</v>
      </c>
      <c r="I70" s="36">
        <v>889.80000000000007</v>
      </c>
      <c r="J70" s="36">
        <v>895.95000000000016</v>
      </c>
      <c r="K70" s="31">
        <v>883.65</v>
      </c>
      <c r="L70" s="31">
        <v>871.9</v>
      </c>
      <c r="M70" s="31">
        <v>30.339680000000001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608.65</v>
      </c>
      <c r="D71" s="36">
        <v>611.15</v>
      </c>
      <c r="E71" s="36">
        <v>603.5</v>
      </c>
      <c r="F71" s="36">
        <v>598.35</v>
      </c>
      <c r="G71" s="36">
        <v>590.70000000000005</v>
      </c>
      <c r="H71" s="36">
        <v>616.29999999999995</v>
      </c>
      <c r="I71" s="36">
        <v>623.94999999999982</v>
      </c>
      <c r="J71" s="36">
        <v>629.09999999999991</v>
      </c>
      <c r="K71" s="31">
        <v>618.79999999999995</v>
      </c>
      <c r="L71" s="31">
        <v>606</v>
      </c>
      <c r="M71" s="31">
        <v>19.7544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1882.35</v>
      </c>
      <c r="D72" s="36">
        <v>1880.0166666666667</v>
      </c>
      <c r="E72" s="36">
        <v>1860.0333333333333</v>
      </c>
      <c r="F72" s="36">
        <v>1837.7166666666667</v>
      </c>
      <c r="G72" s="36">
        <v>1817.7333333333333</v>
      </c>
      <c r="H72" s="36">
        <v>1902.3333333333333</v>
      </c>
      <c r="I72" s="36">
        <v>1922.3166666666664</v>
      </c>
      <c r="J72" s="36">
        <v>1944.6333333333332</v>
      </c>
      <c r="K72" s="31">
        <v>1900</v>
      </c>
      <c r="L72" s="31">
        <v>1857.7</v>
      </c>
      <c r="M72" s="31">
        <v>3.24946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2413.6999999999998</v>
      </c>
      <c r="D73" s="36">
        <v>2414.3666666666668</v>
      </c>
      <c r="E73" s="36">
        <v>2387.3333333333335</v>
      </c>
      <c r="F73" s="36">
        <v>2360.9666666666667</v>
      </c>
      <c r="G73" s="36">
        <v>2333.9333333333334</v>
      </c>
      <c r="H73" s="36">
        <v>2440.7333333333336</v>
      </c>
      <c r="I73" s="36">
        <v>2467.7666666666664</v>
      </c>
      <c r="J73" s="36">
        <v>2494.1333333333337</v>
      </c>
      <c r="K73" s="31">
        <v>2441.4</v>
      </c>
      <c r="L73" s="31">
        <v>2388</v>
      </c>
      <c r="M73" s="31">
        <v>4.5009699999999997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406.45</v>
      </c>
      <c r="D74" s="36">
        <v>403.5</v>
      </c>
      <c r="E74" s="36">
        <v>396</v>
      </c>
      <c r="F74" s="36">
        <v>385.55</v>
      </c>
      <c r="G74" s="36">
        <v>378.05</v>
      </c>
      <c r="H74" s="36">
        <v>413.95</v>
      </c>
      <c r="I74" s="36">
        <v>421.45</v>
      </c>
      <c r="J74" s="36">
        <v>431.9</v>
      </c>
      <c r="K74" s="31">
        <v>411</v>
      </c>
      <c r="L74" s="31">
        <v>393.05</v>
      </c>
      <c r="M74" s="31">
        <v>40.591459999999998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178.39</v>
      </c>
      <c r="D75" s="36">
        <v>178.46666666666667</v>
      </c>
      <c r="E75" s="36">
        <v>176.93333333333334</v>
      </c>
      <c r="F75" s="36">
        <v>175.47666666666666</v>
      </c>
      <c r="G75" s="36">
        <v>173.94333333333333</v>
      </c>
      <c r="H75" s="36">
        <v>179.92333333333335</v>
      </c>
      <c r="I75" s="36">
        <v>181.45666666666671</v>
      </c>
      <c r="J75" s="36">
        <v>182.91333333333336</v>
      </c>
      <c r="K75" s="31">
        <v>180</v>
      </c>
      <c r="L75" s="31">
        <v>177.01</v>
      </c>
      <c r="M75" s="31">
        <v>16.608180000000001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4588.6000000000004</v>
      </c>
      <c r="D76" s="36">
        <v>4591.8833333333332</v>
      </c>
      <c r="E76" s="36">
        <v>4555.8166666666666</v>
      </c>
      <c r="F76" s="36">
        <v>4523.0333333333338</v>
      </c>
      <c r="G76" s="36">
        <v>4486.9666666666672</v>
      </c>
      <c r="H76" s="36">
        <v>4624.6666666666661</v>
      </c>
      <c r="I76" s="36">
        <v>4660.7333333333318</v>
      </c>
      <c r="J76" s="36">
        <v>4693.5166666666655</v>
      </c>
      <c r="K76" s="31">
        <v>4627.95</v>
      </c>
      <c r="L76" s="31">
        <v>4559.1000000000004</v>
      </c>
      <c r="M76" s="31">
        <v>2.81968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11242.85</v>
      </c>
      <c r="D77" s="36">
        <v>11188.866666666667</v>
      </c>
      <c r="E77" s="36">
        <v>10918.833333333334</v>
      </c>
      <c r="F77" s="36">
        <v>10594.816666666668</v>
      </c>
      <c r="G77" s="36">
        <v>10324.783333333335</v>
      </c>
      <c r="H77" s="36">
        <v>11512.883333333333</v>
      </c>
      <c r="I77" s="36">
        <v>11782.916666666666</v>
      </c>
      <c r="J77" s="36">
        <v>12106.933333333332</v>
      </c>
      <c r="K77" s="31">
        <v>11458.9</v>
      </c>
      <c r="L77" s="31">
        <v>10864.85</v>
      </c>
      <c r="M77" s="31">
        <v>12.64875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2750.2</v>
      </c>
      <c r="D78" s="36">
        <v>2755.5666666666671</v>
      </c>
      <c r="E78" s="36">
        <v>2711.233333333334</v>
      </c>
      <c r="F78" s="36">
        <v>2672.2666666666669</v>
      </c>
      <c r="G78" s="36">
        <v>2627.9333333333338</v>
      </c>
      <c r="H78" s="36">
        <v>2794.5333333333342</v>
      </c>
      <c r="I78" s="36">
        <v>2838.8666666666672</v>
      </c>
      <c r="J78" s="36">
        <v>2877.8333333333344</v>
      </c>
      <c r="K78" s="31">
        <v>2799.9</v>
      </c>
      <c r="L78" s="31">
        <v>2716.6</v>
      </c>
      <c r="M78" s="31">
        <v>2.3647200000000002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6085.25</v>
      </c>
      <c r="D79" s="36">
        <v>6079.6166666666659</v>
      </c>
      <c r="E79" s="36">
        <v>6040.7333333333318</v>
      </c>
      <c r="F79" s="36">
        <v>5996.2166666666662</v>
      </c>
      <c r="G79" s="36">
        <v>5957.3333333333321</v>
      </c>
      <c r="H79" s="36">
        <v>6124.1333333333314</v>
      </c>
      <c r="I79" s="36">
        <v>6163.0166666666646</v>
      </c>
      <c r="J79" s="36">
        <v>6207.533333333331</v>
      </c>
      <c r="K79" s="31">
        <v>6118.5</v>
      </c>
      <c r="L79" s="31">
        <v>6035.1</v>
      </c>
      <c r="M79" s="31">
        <v>3.97004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4935.1000000000004</v>
      </c>
      <c r="D80" s="36">
        <v>4893.8666666666668</v>
      </c>
      <c r="E80" s="36">
        <v>4842.7333333333336</v>
      </c>
      <c r="F80" s="36">
        <v>4750.3666666666668</v>
      </c>
      <c r="G80" s="36">
        <v>4699.2333333333336</v>
      </c>
      <c r="H80" s="36">
        <v>4986.2333333333336</v>
      </c>
      <c r="I80" s="36">
        <v>5037.3666666666668</v>
      </c>
      <c r="J80" s="36">
        <v>5129.7333333333336</v>
      </c>
      <c r="K80" s="31">
        <v>4945</v>
      </c>
      <c r="L80" s="31">
        <v>4801.5</v>
      </c>
      <c r="M80" s="31">
        <v>5.4913100000000004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4292.1000000000004</v>
      </c>
      <c r="D81" s="36">
        <v>4247.3499999999995</v>
      </c>
      <c r="E81" s="36">
        <v>4184.7499999999991</v>
      </c>
      <c r="F81" s="36">
        <v>4077.3999999999996</v>
      </c>
      <c r="G81" s="36">
        <v>4014.7999999999993</v>
      </c>
      <c r="H81" s="36">
        <v>4354.6999999999989</v>
      </c>
      <c r="I81" s="36">
        <v>4417.2999999999993</v>
      </c>
      <c r="J81" s="36">
        <v>4524.6499999999987</v>
      </c>
      <c r="K81" s="31">
        <v>4309.95</v>
      </c>
      <c r="L81" s="31">
        <v>4140</v>
      </c>
      <c r="M81" s="31">
        <v>2.8839100000000002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171.06</v>
      </c>
      <c r="D82" s="36">
        <v>170.03666666666666</v>
      </c>
      <c r="E82" s="36">
        <v>164.62333333333333</v>
      </c>
      <c r="F82" s="36">
        <v>158.18666666666667</v>
      </c>
      <c r="G82" s="36">
        <v>152.77333333333334</v>
      </c>
      <c r="H82" s="36">
        <v>176.47333333333333</v>
      </c>
      <c r="I82" s="36">
        <v>181.88666666666668</v>
      </c>
      <c r="J82" s="36">
        <v>188.32333333333332</v>
      </c>
      <c r="K82" s="31">
        <v>175.45</v>
      </c>
      <c r="L82" s="31">
        <v>163.6</v>
      </c>
      <c r="M82" s="31">
        <v>178.62791000000001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174.4</v>
      </c>
      <c r="D83" s="36">
        <v>173.89666666666665</v>
      </c>
      <c r="E83" s="36">
        <v>172.90333333333331</v>
      </c>
      <c r="F83" s="36">
        <v>171.40666666666667</v>
      </c>
      <c r="G83" s="36">
        <v>170.41333333333333</v>
      </c>
      <c r="H83" s="36">
        <v>175.39333333333329</v>
      </c>
      <c r="I83" s="36">
        <v>176.38666666666663</v>
      </c>
      <c r="J83" s="36">
        <v>177.88333333333327</v>
      </c>
      <c r="K83" s="31">
        <v>174.89</v>
      </c>
      <c r="L83" s="31">
        <v>172.4</v>
      </c>
      <c r="M83" s="31">
        <v>111.08163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779.9</v>
      </c>
      <c r="D84" s="36">
        <v>783.65</v>
      </c>
      <c r="E84" s="36">
        <v>764.25</v>
      </c>
      <c r="F84" s="36">
        <v>748.6</v>
      </c>
      <c r="G84" s="36">
        <v>729.2</v>
      </c>
      <c r="H84" s="36">
        <v>799.3</v>
      </c>
      <c r="I84" s="36">
        <v>818.69999999999982</v>
      </c>
      <c r="J84" s="36">
        <v>834.34999999999991</v>
      </c>
      <c r="K84" s="31">
        <v>803.05</v>
      </c>
      <c r="L84" s="31">
        <v>768</v>
      </c>
      <c r="M84" s="31">
        <v>11.08189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502.25</v>
      </c>
      <c r="D85" s="36">
        <v>496.93333333333334</v>
      </c>
      <c r="E85" s="36">
        <v>484.26666666666665</v>
      </c>
      <c r="F85" s="36">
        <v>466.2833333333333</v>
      </c>
      <c r="G85" s="36">
        <v>453.61666666666662</v>
      </c>
      <c r="H85" s="36">
        <v>514.91666666666674</v>
      </c>
      <c r="I85" s="36">
        <v>527.58333333333326</v>
      </c>
      <c r="J85" s="36">
        <v>545.56666666666672</v>
      </c>
      <c r="K85" s="31">
        <v>509.6</v>
      </c>
      <c r="L85" s="31">
        <v>478.95</v>
      </c>
      <c r="M85" s="31">
        <v>15.421239999999999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221.83</v>
      </c>
      <c r="D86" s="36">
        <v>222.14666666666668</v>
      </c>
      <c r="E86" s="36">
        <v>218.79333333333335</v>
      </c>
      <c r="F86" s="36">
        <v>215.75666666666669</v>
      </c>
      <c r="G86" s="36">
        <v>212.40333333333336</v>
      </c>
      <c r="H86" s="36">
        <v>225.18333333333334</v>
      </c>
      <c r="I86" s="36">
        <v>228.53666666666663</v>
      </c>
      <c r="J86" s="36">
        <v>231.57333333333332</v>
      </c>
      <c r="K86" s="31">
        <v>225.5</v>
      </c>
      <c r="L86" s="31">
        <v>219.11</v>
      </c>
      <c r="M86" s="31">
        <v>323.11984000000001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1845.95</v>
      </c>
      <c r="D87" s="36">
        <v>1852.8333333333333</v>
      </c>
      <c r="E87" s="36">
        <v>1824.7666666666664</v>
      </c>
      <c r="F87" s="36">
        <v>1803.5833333333333</v>
      </c>
      <c r="G87" s="36">
        <v>1775.5166666666664</v>
      </c>
      <c r="H87" s="36">
        <v>1874.0166666666664</v>
      </c>
      <c r="I87" s="36">
        <v>1902.0833333333335</v>
      </c>
      <c r="J87" s="36">
        <v>1923.2666666666664</v>
      </c>
      <c r="K87" s="31">
        <v>1880.9</v>
      </c>
      <c r="L87" s="31">
        <v>1831.65</v>
      </c>
      <c r="M87" s="31">
        <v>0.80642000000000003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1392.95</v>
      </c>
      <c r="D88" s="36">
        <v>1400.6499999999999</v>
      </c>
      <c r="E88" s="36">
        <v>1382.0999999999997</v>
      </c>
      <c r="F88" s="36">
        <v>1371.2499999999998</v>
      </c>
      <c r="G88" s="36">
        <v>1352.6999999999996</v>
      </c>
      <c r="H88" s="36">
        <v>1411.4999999999998</v>
      </c>
      <c r="I88" s="36">
        <v>1430.05</v>
      </c>
      <c r="J88" s="36">
        <v>1440.8999999999999</v>
      </c>
      <c r="K88" s="31">
        <v>1419.2</v>
      </c>
      <c r="L88" s="31">
        <v>1389.8</v>
      </c>
      <c r="M88" s="31">
        <v>5.14175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2998.5</v>
      </c>
      <c r="D89" s="36">
        <v>3010.6666666666665</v>
      </c>
      <c r="E89" s="36">
        <v>2963.4833333333331</v>
      </c>
      <c r="F89" s="36">
        <v>2928.4666666666667</v>
      </c>
      <c r="G89" s="36">
        <v>2881.2833333333333</v>
      </c>
      <c r="H89" s="36">
        <v>3045.6833333333329</v>
      </c>
      <c r="I89" s="36">
        <v>3092.8666666666663</v>
      </c>
      <c r="J89" s="36">
        <v>3127.8833333333328</v>
      </c>
      <c r="K89" s="31">
        <v>3057.85</v>
      </c>
      <c r="L89" s="31">
        <v>2975.65</v>
      </c>
      <c r="M89" s="31">
        <v>6.8092300000000003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2471.1999999999998</v>
      </c>
      <c r="D90" s="36">
        <v>2481.6333333333332</v>
      </c>
      <c r="E90" s="36">
        <v>2439.5666666666666</v>
      </c>
      <c r="F90" s="36">
        <v>2407.9333333333334</v>
      </c>
      <c r="G90" s="36">
        <v>2365.8666666666668</v>
      </c>
      <c r="H90" s="36">
        <v>2513.2666666666664</v>
      </c>
      <c r="I90" s="36">
        <v>2555.333333333333</v>
      </c>
      <c r="J90" s="36">
        <v>2586.9666666666662</v>
      </c>
      <c r="K90" s="31">
        <v>2523.6999999999998</v>
      </c>
      <c r="L90" s="31">
        <v>2450</v>
      </c>
      <c r="M90" s="31">
        <v>15.42911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3266.85</v>
      </c>
      <c r="D91" s="36">
        <v>3275.7666666666664</v>
      </c>
      <c r="E91" s="36">
        <v>3237.5333333333328</v>
      </c>
      <c r="F91" s="36">
        <v>3208.2166666666662</v>
      </c>
      <c r="G91" s="36">
        <v>3169.9833333333327</v>
      </c>
      <c r="H91" s="36">
        <v>3305.083333333333</v>
      </c>
      <c r="I91" s="36">
        <v>3343.3166666666666</v>
      </c>
      <c r="J91" s="36">
        <v>3372.6333333333332</v>
      </c>
      <c r="K91" s="31">
        <v>3314</v>
      </c>
      <c r="L91" s="31">
        <v>3246.45</v>
      </c>
      <c r="M91" s="31">
        <v>0.50463999999999998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632.04999999999995</v>
      </c>
      <c r="D92" s="36">
        <v>635.94999999999993</v>
      </c>
      <c r="E92" s="36">
        <v>622.94999999999982</v>
      </c>
      <c r="F92" s="36">
        <v>613.84999999999991</v>
      </c>
      <c r="G92" s="36">
        <v>600.8499999999998</v>
      </c>
      <c r="H92" s="36">
        <v>645.04999999999984</v>
      </c>
      <c r="I92" s="36">
        <v>658.05000000000007</v>
      </c>
      <c r="J92" s="36">
        <v>667.14999999999986</v>
      </c>
      <c r="K92" s="31">
        <v>648.95000000000005</v>
      </c>
      <c r="L92" s="31">
        <v>626.85</v>
      </c>
      <c r="M92" s="31">
        <v>17.451560000000001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1431.05</v>
      </c>
      <c r="D93" s="36">
        <v>1433.8166666666668</v>
      </c>
      <c r="E93" s="36">
        <v>1421.6333333333337</v>
      </c>
      <c r="F93" s="36">
        <v>1412.2166666666669</v>
      </c>
      <c r="G93" s="36">
        <v>1400.0333333333338</v>
      </c>
      <c r="H93" s="36">
        <v>1443.2333333333336</v>
      </c>
      <c r="I93" s="36">
        <v>1455.4166666666665</v>
      </c>
      <c r="J93" s="36">
        <v>1464.8333333333335</v>
      </c>
      <c r="K93" s="31">
        <v>1446</v>
      </c>
      <c r="L93" s="31">
        <v>1424.4</v>
      </c>
      <c r="M93" s="31">
        <v>30.651140000000002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4014.4</v>
      </c>
      <c r="D94" s="36">
        <v>3998.15</v>
      </c>
      <c r="E94" s="36">
        <v>3971.3</v>
      </c>
      <c r="F94" s="36">
        <v>3928.2000000000003</v>
      </c>
      <c r="G94" s="36">
        <v>3901.3500000000004</v>
      </c>
      <c r="H94" s="36">
        <v>4041.25</v>
      </c>
      <c r="I94" s="36">
        <v>4068.0999999999995</v>
      </c>
      <c r="J94" s="36">
        <v>4111.2</v>
      </c>
      <c r="K94" s="31">
        <v>4025</v>
      </c>
      <c r="L94" s="31">
        <v>3955.05</v>
      </c>
      <c r="M94" s="31">
        <v>3.9419599999999999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1596.9</v>
      </c>
      <c r="D95" s="36">
        <v>1591.2</v>
      </c>
      <c r="E95" s="36">
        <v>1583.4</v>
      </c>
      <c r="F95" s="36">
        <v>1569.9</v>
      </c>
      <c r="G95" s="36">
        <v>1562.1000000000001</v>
      </c>
      <c r="H95" s="36">
        <v>1604.7</v>
      </c>
      <c r="I95" s="36">
        <v>1612.4999999999998</v>
      </c>
      <c r="J95" s="36">
        <v>1626</v>
      </c>
      <c r="K95" s="31">
        <v>1599</v>
      </c>
      <c r="L95" s="31">
        <v>1577.7</v>
      </c>
      <c r="M95" s="31">
        <v>127.70277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598.35</v>
      </c>
      <c r="D96" s="36">
        <v>598.06666666666672</v>
      </c>
      <c r="E96" s="36">
        <v>594.33333333333348</v>
      </c>
      <c r="F96" s="36">
        <v>590.31666666666672</v>
      </c>
      <c r="G96" s="36">
        <v>586.58333333333348</v>
      </c>
      <c r="H96" s="36">
        <v>602.08333333333348</v>
      </c>
      <c r="I96" s="36">
        <v>605.81666666666683</v>
      </c>
      <c r="J96" s="36">
        <v>609.83333333333348</v>
      </c>
      <c r="K96" s="31">
        <v>601.79999999999995</v>
      </c>
      <c r="L96" s="31">
        <v>594.04999999999995</v>
      </c>
      <c r="M96" s="31">
        <v>73.089420000000004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1839.5</v>
      </c>
      <c r="D97" s="36">
        <v>1849.2666666666667</v>
      </c>
      <c r="E97" s="36">
        <v>1825.5333333333333</v>
      </c>
      <c r="F97" s="36">
        <v>1811.5666666666666</v>
      </c>
      <c r="G97" s="36">
        <v>1787.8333333333333</v>
      </c>
      <c r="H97" s="36">
        <v>1863.2333333333333</v>
      </c>
      <c r="I97" s="36">
        <v>1886.9666666666665</v>
      </c>
      <c r="J97" s="36">
        <v>1900.9333333333334</v>
      </c>
      <c r="K97" s="31">
        <v>1873</v>
      </c>
      <c r="L97" s="31">
        <v>1835.3</v>
      </c>
      <c r="M97" s="31">
        <v>27.91525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5804.2</v>
      </c>
      <c r="D98" s="36">
        <v>5810.1833333333343</v>
      </c>
      <c r="E98" s="36">
        <v>5755.6166666666686</v>
      </c>
      <c r="F98" s="36">
        <v>5707.0333333333347</v>
      </c>
      <c r="G98" s="36">
        <v>5652.466666666669</v>
      </c>
      <c r="H98" s="36">
        <v>5858.7666666666682</v>
      </c>
      <c r="I98" s="36">
        <v>5913.3333333333339</v>
      </c>
      <c r="J98" s="36">
        <v>5961.9166666666679</v>
      </c>
      <c r="K98" s="31">
        <v>5864.75</v>
      </c>
      <c r="L98" s="31">
        <v>5761.6</v>
      </c>
      <c r="M98" s="31">
        <v>5.7327300000000001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683.6</v>
      </c>
      <c r="D99" s="36">
        <v>683.66666666666663</v>
      </c>
      <c r="E99" s="36">
        <v>677.33333333333326</v>
      </c>
      <c r="F99" s="36">
        <v>671.06666666666661</v>
      </c>
      <c r="G99" s="36">
        <v>664.73333333333323</v>
      </c>
      <c r="H99" s="36">
        <v>689.93333333333328</v>
      </c>
      <c r="I99" s="36">
        <v>696.26666666666654</v>
      </c>
      <c r="J99" s="36">
        <v>702.5333333333333</v>
      </c>
      <c r="K99" s="31">
        <v>690</v>
      </c>
      <c r="L99" s="31">
        <v>677.4</v>
      </c>
      <c r="M99" s="31">
        <v>83.268649999999994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5200.55</v>
      </c>
      <c r="D100" s="36">
        <v>5188.0999999999995</v>
      </c>
      <c r="E100" s="36">
        <v>5116.1999999999989</v>
      </c>
      <c r="F100" s="36">
        <v>5031.8499999999995</v>
      </c>
      <c r="G100" s="36">
        <v>4959.9499999999989</v>
      </c>
      <c r="H100" s="36">
        <v>5272.4499999999989</v>
      </c>
      <c r="I100" s="36">
        <v>5344.3499999999985</v>
      </c>
      <c r="J100" s="36">
        <v>5428.6999999999989</v>
      </c>
      <c r="K100" s="31">
        <v>5260</v>
      </c>
      <c r="L100" s="31">
        <v>5103.75</v>
      </c>
      <c r="M100" s="31">
        <v>63.196800000000003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536.29999999999995</v>
      </c>
      <c r="D101" s="36">
        <v>536.68333333333328</v>
      </c>
      <c r="E101" s="36">
        <v>529.61666666666656</v>
      </c>
      <c r="F101" s="36">
        <v>522.93333333333328</v>
      </c>
      <c r="G101" s="36">
        <v>515.86666666666656</v>
      </c>
      <c r="H101" s="36">
        <v>543.36666666666656</v>
      </c>
      <c r="I101" s="36">
        <v>550.43333333333339</v>
      </c>
      <c r="J101" s="36">
        <v>557.11666666666656</v>
      </c>
      <c r="K101" s="31">
        <v>543.75</v>
      </c>
      <c r="L101" s="31">
        <v>530</v>
      </c>
      <c r="M101" s="31">
        <v>76.309349999999995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2479.75</v>
      </c>
      <c r="D102" s="36">
        <v>2486.85</v>
      </c>
      <c r="E102" s="36">
        <v>2463.2999999999997</v>
      </c>
      <c r="F102" s="36">
        <v>2446.85</v>
      </c>
      <c r="G102" s="36">
        <v>2423.2999999999997</v>
      </c>
      <c r="H102" s="36">
        <v>2503.2999999999997</v>
      </c>
      <c r="I102" s="36">
        <v>2526.85</v>
      </c>
      <c r="J102" s="36">
        <v>2543.2999999999997</v>
      </c>
      <c r="K102" s="31">
        <v>2510.4</v>
      </c>
      <c r="L102" s="31">
        <v>2470.4</v>
      </c>
      <c r="M102" s="31">
        <v>17.29552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1105.6500000000001</v>
      </c>
      <c r="D103" s="36">
        <v>1106.3666666666668</v>
      </c>
      <c r="E103" s="36">
        <v>1098.7333333333336</v>
      </c>
      <c r="F103" s="36">
        <v>1091.8166666666668</v>
      </c>
      <c r="G103" s="36">
        <v>1084.1833333333336</v>
      </c>
      <c r="H103" s="36">
        <v>1113.2833333333335</v>
      </c>
      <c r="I103" s="36">
        <v>1120.9166666666667</v>
      </c>
      <c r="J103" s="36">
        <v>1127.8333333333335</v>
      </c>
      <c r="K103" s="31">
        <v>1114</v>
      </c>
      <c r="L103" s="31">
        <v>1099.45</v>
      </c>
      <c r="M103" s="31">
        <v>113.77979000000001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1730.9</v>
      </c>
      <c r="D104" s="36">
        <v>1712.95</v>
      </c>
      <c r="E104" s="36">
        <v>1658.95</v>
      </c>
      <c r="F104" s="36">
        <v>1587</v>
      </c>
      <c r="G104" s="36">
        <v>1533</v>
      </c>
      <c r="H104" s="36">
        <v>1784.9</v>
      </c>
      <c r="I104" s="36">
        <v>1838.9</v>
      </c>
      <c r="J104" s="36">
        <v>1910.8500000000001</v>
      </c>
      <c r="K104" s="31">
        <v>1766.95</v>
      </c>
      <c r="L104" s="31">
        <v>1641</v>
      </c>
      <c r="M104" s="31">
        <v>55.304859999999998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613.70000000000005</v>
      </c>
      <c r="D105" s="36">
        <v>609.9</v>
      </c>
      <c r="E105" s="36">
        <v>597.79999999999995</v>
      </c>
      <c r="F105" s="36">
        <v>581.9</v>
      </c>
      <c r="G105" s="36">
        <v>569.79999999999995</v>
      </c>
      <c r="H105" s="36">
        <v>625.79999999999995</v>
      </c>
      <c r="I105" s="36">
        <v>637.90000000000009</v>
      </c>
      <c r="J105" s="36">
        <v>653.79999999999995</v>
      </c>
      <c r="K105" s="31">
        <v>622</v>
      </c>
      <c r="L105" s="31">
        <v>594</v>
      </c>
      <c r="M105" s="31">
        <v>29.47635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78</v>
      </c>
      <c r="D106" s="36">
        <v>77.893333333333331</v>
      </c>
      <c r="E106" s="36">
        <v>77.486666666666665</v>
      </c>
      <c r="F106" s="36">
        <v>76.973333333333329</v>
      </c>
      <c r="G106" s="36">
        <v>76.566666666666663</v>
      </c>
      <c r="H106" s="36">
        <v>78.406666666666666</v>
      </c>
      <c r="I106" s="36">
        <v>78.813333333333333</v>
      </c>
      <c r="J106" s="36">
        <v>79.326666666666668</v>
      </c>
      <c r="K106" s="31">
        <v>78.3</v>
      </c>
      <c r="L106" s="31">
        <v>77.38</v>
      </c>
      <c r="M106" s="31">
        <v>359.80148000000003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431.15</v>
      </c>
      <c r="D107" s="36">
        <v>430.7</v>
      </c>
      <c r="E107" s="36">
        <v>429.5</v>
      </c>
      <c r="F107" s="36">
        <v>427.85</v>
      </c>
      <c r="G107" s="36">
        <v>426.65000000000003</v>
      </c>
      <c r="H107" s="36">
        <v>432.34999999999997</v>
      </c>
      <c r="I107" s="36">
        <v>433.5499999999999</v>
      </c>
      <c r="J107" s="36">
        <v>435.19999999999993</v>
      </c>
      <c r="K107" s="31">
        <v>431.9</v>
      </c>
      <c r="L107" s="31">
        <v>429.05</v>
      </c>
      <c r="M107" s="31">
        <v>92.178039999999996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540.70000000000005</v>
      </c>
      <c r="D108" s="36">
        <v>540.96666666666658</v>
      </c>
      <c r="E108" s="36">
        <v>537.78333333333319</v>
      </c>
      <c r="F108" s="36">
        <v>534.86666666666656</v>
      </c>
      <c r="G108" s="36">
        <v>531.68333333333317</v>
      </c>
      <c r="H108" s="36">
        <v>543.88333333333321</v>
      </c>
      <c r="I108" s="36">
        <v>547.06666666666661</v>
      </c>
      <c r="J108" s="36">
        <v>549.98333333333323</v>
      </c>
      <c r="K108" s="31">
        <v>544.15</v>
      </c>
      <c r="L108" s="31">
        <v>538.04999999999995</v>
      </c>
      <c r="M108" s="31">
        <v>8.32775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613.85</v>
      </c>
      <c r="D109" s="36">
        <v>606.4666666666667</v>
      </c>
      <c r="E109" s="36">
        <v>597.33333333333337</v>
      </c>
      <c r="F109" s="36">
        <v>580.81666666666672</v>
      </c>
      <c r="G109" s="36">
        <v>571.68333333333339</v>
      </c>
      <c r="H109" s="36">
        <v>622.98333333333335</v>
      </c>
      <c r="I109" s="36">
        <v>632.11666666666656</v>
      </c>
      <c r="J109" s="36">
        <v>648.63333333333333</v>
      </c>
      <c r="K109" s="31">
        <v>615.6</v>
      </c>
      <c r="L109" s="31">
        <v>589.95000000000005</v>
      </c>
      <c r="M109" s="31">
        <v>95.978449999999995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170.36</v>
      </c>
      <c r="D110" s="36">
        <v>170.54</v>
      </c>
      <c r="E110" s="36">
        <v>168.98</v>
      </c>
      <c r="F110" s="36">
        <v>167.6</v>
      </c>
      <c r="G110" s="36">
        <v>166.04</v>
      </c>
      <c r="H110" s="36">
        <v>171.92</v>
      </c>
      <c r="I110" s="36">
        <v>173.48</v>
      </c>
      <c r="J110" s="36">
        <v>174.85999999999999</v>
      </c>
      <c r="K110" s="31">
        <v>172.1</v>
      </c>
      <c r="L110" s="31">
        <v>169.16</v>
      </c>
      <c r="M110" s="31">
        <v>220.00972999999999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1018.2</v>
      </c>
      <c r="D111" s="36">
        <v>1020.1833333333334</v>
      </c>
      <c r="E111" s="36">
        <v>1012.6666666666667</v>
      </c>
      <c r="F111" s="36">
        <v>1007.1333333333333</v>
      </c>
      <c r="G111" s="36">
        <v>999.61666666666667</v>
      </c>
      <c r="H111" s="36">
        <v>1025.7166666666667</v>
      </c>
      <c r="I111" s="36">
        <v>1033.2333333333336</v>
      </c>
      <c r="J111" s="36">
        <v>1038.7666666666669</v>
      </c>
      <c r="K111" s="31">
        <v>1027.7</v>
      </c>
      <c r="L111" s="31">
        <v>1014.65</v>
      </c>
      <c r="M111" s="31">
        <v>15.115220000000001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174.8</v>
      </c>
      <c r="D112" s="36">
        <v>174.86666666666665</v>
      </c>
      <c r="E112" s="36">
        <v>173.1333333333333</v>
      </c>
      <c r="F112" s="36">
        <v>171.46666666666664</v>
      </c>
      <c r="G112" s="36">
        <v>169.73333333333329</v>
      </c>
      <c r="H112" s="36">
        <v>176.5333333333333</v>
      </c>
      <c r="I112" s="36">
        <v>178.26666666666665</v>
      </c>
      <c r="J112" s="36">
        <v>179.93333333333331</v>
      </c>
      <c r="K112" s="31">
        <v>176.6</v>
      </c>
      <c r="L112" s="31">
        <v>173.2</v>
      </c>
      <c r="M112" s="31">
        <v>283.98761000000002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482.6</v>
      </c>
      <c r="D113" s="36">
        <v>484.65000000000003</v>
      </c>
      <c r="E113" s="36">
        <v>478.95000000000005</v>
      </c>
      <c r="F113" s="36">
        <v>475.3</v>
      </c>
      <c r="G113" s="36">
        <v>469.6</v>
      </c>
      <c r="H113" s="36">
        <v>488.30000000000007</v>
      </c>
      <c r="I113" s="36">
        <v>494</v>
      </c>
      <c r="J113" s="36">
        <v>497.65000000000009</v>
      </c>
      <c r="K113" s="31">
        <v>490.35</v>
      </c>
      <c r="L113" s="31">
        <v>481</v>
      </c>
      <c r="M113" s="31">
        <v>16.092580000000002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340.75</v>
      </c>
      <c r="D114" s="36">
        <v>342.01666666666665</v>
      </c>
      <c r="E114" s="36">
        <v>337.23333333333329</v>
      </c>
      <c r="F114" s="36">
        <v>333.71666666666664</v>
      </c>
      <c r="G114" s="36">
        <v>328.93333333333328</v>
      </c>
      <c r="H114" s="36">
        <v>345.5333333333333</v>
      </c>
      <c r="I114" s="36">
        <v>350.31666666666661</v>
      </c>
      <c r="J114" s="36">
        <v>353.83333333333331</v>
      </c>
      <c r="K114" s="31">
        <v>346.8</v>
      </c>
      <c r="L114" s="31">
        <v>338.5</v>
      </c>
      <c r="M114" s="31">
        <v>123.32822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1502.35</v>
      </c>
      <c r="D115" s="36">
        <v>1504.7333333333333</v>
      </c>
      <c r="E115" s="36">
        <v>1493.5666666666666</v>
      </c>
      <c r="F115" s="36">
        <v>1484.7833333333333</v>
      </c>
      <c r="G115" s="36">
        <v>1473.6166666666666</v>
      </c>
      <c r="H115" s="36">
        <v>1513.5166666666667</v>
      </c>
      <c r="I115" s="36">
        <v>1524.6833333333332</v>
      </c>
      <c r="J115" s="36">
        <v>1533.4666666666667</v>
      </c>
      <c r="K115" s="31">
        <v>1515.9</v>
      </c>
      <c r="L115" s="31">
        <v>1495.95</v>
      </c>
      <c r="M115" s="31">
        <v>27.067419999999998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6242.95</v>
      </c>
      <c r="D116" s="36">
        <v>6239.4833333333336</v>
      </c>
      <c r="E116" s="36">
        <v>6175.4666666666672</v>
      </c>
      <c r="F116" s="36">
        <v>6107.9833333333336</v>
      </c>
      <c r="G116" s="36">
        <v>6043.9666666666672</v>
      </c>
      <c r="H116" s="36">
        <v>6306.9666666666672</v>
      </c>
      <c r="I116" s="36">
        <v>6370.9833333333336</v>
      </c>
      <c r="J116" s="36">
        <v>6438.4666666666672</v>
      </c>
      <c r="K116" s="31">
        <v>6303.5</v>
      </c>
      <c r="L116" s="31">
        <v>6172</v>
      </c>
      <c r="M116" s="31">
        <v>2.5606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1488.9</v>
      </c>
      <c r="D117" s="36">
        <v>1492.8833333333334</v>
      </c>
      <c r="E117" s="36">
        <v>1482.0666666666668</v>
      </c>
      <c r="F117" s="36">
        <v>1475.2333333333333</v>
      </c>
      <c r="G117" s="36">
        <v>1464.4166666666667</v>
      </c>
      <c r="H117" s="36">
        <v>1499.7166666666669</v>
      </c>
      <c r="I117" s="36">
        <v>1510.5333333333335</v>
      </c>
      <c r="J117" s="36">
        <v>1517.366666666667</v>
      </c>
      <c r="K117" s="31">
        <v>1503.7</v>
      </c>
      <c r="L117" s="31">
        <v>1486.05</v>
      </c>
      <c r="M117" s="31">
        <v>42.377270000000003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4270.3999999999996</v>
      </c>
      <c r="D118" s="36">
        <v>4288.2166666666662</v>
      </c>
      <c r="E118" s="36">
        <v>4242.4333333333325</v>
      </c>
      <c r="F118" s="36">
        <v>4214.4666666666662</v>
      </c>
      <c r="G118" s="36">
        <v>4168.6833333333325</v>
      </c>
      <c r="H118" s="36">
        <v>4316.1833333333325</v>
      </c>
      <c r="I118" s="36">
        <v>4361.9666666666672</v>
      </c>
      <c r="J118" s="36">
        <v>4389.9333333333325</v>
      </c>
      <c r="K118" s="31">
        <v>4334</v>
      </c>
      <c r="L118" s="31">
        <v>4260.25</v>
      </c>
      <c r="M118" s="31">
        <v>12.43397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1181.3499999999999</v>
      </c>
      <c r="D119" s="36">
        <v>1190.2666666666667</v>
      </c>
      <c r="E119" s="36">
        <v>1166.8333333333333</v>
      </c>
      <c r="F119" s="36">
        <v>1152.3166666666666</v>
      </c>
      <c r="G119" s="36">
        <v>1128.8833333333332</v>
      </c>
      <c r="H119" s="36">
        <v>1204.7833333333333</v>
      </c>
      <c r="I119" s="36">
        <v>1228.2166666666667</v>
      </c>
      <c r="J119" s="36">
        <v>1242.7333333333333</v>
      </c>
      <c r="K119" s="31">
        <v>1213.7</v>
      </c>
      <c r="L119" s="31">
        <v>1175.75</v>
      </c>
      <c r="M119" s="31">
        <v>2.85975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683.6</v>
      </c>
      <c r="D120" s="36">
        <v>676</v>
      </c>
      <c r="E120" s="36">
        <v>664.65</v>
      </c>
      <c r="F120" s="36">
        <v>645.69999999999993</v>
      </c>
      <c r="G120" s="36">
        <v>634.34999999999991</v>
      </c>
      <c r="H120" s="36">
        <v>694.95</v>
      </c>
      <c r="I120" s="36">
        <v>706.3</v>
      </c>
      <c r="J120" s="36">
        <v>725.25000000000011</v>
      </c>
      <c r="K120" s="31">
        <v>687.35</v>
      </c>
      <c r="L120" s="31">
        <v>657.05</v>
      </c>
      <c r="M120" s="31">
        <v>45.216949999999997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921.15</v>
      </c>
      <c r="D121" s="36">
        <v>916.08333333333337</v>
      </c>
      <c r="E121" s="36">
        <v>908.66666666666674</v>
      </c>
      <c r="F121" s="36">
        <v>896.18333333333339</v>
      </c>
      <c r="G121" s="36">
        <v>888.76666666666677</v>
      </c>
      <c r="H121" s="36">
        <v>928.56666666666672</v>
      </c>
      <c r="I121" s="36">
        <v>935.98333333333346</v>
      </c>
      <c r="J121" s="36">
        <v>948.4666666666667</v>
      </c>
      <c r="K121" s="31">
        <v>923.5</v>
      </c>
      <c r="L121" s="31">
        <v>903.6</v>
      </c>
      <c r="M121" s="31">
        <v>26.25892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1052.45</v>
      </c>
      <c r="D122" s="36">
        <v>1049.2333333333333</v>
      </c>
      <c r="E122" s="36">
        <v>1039.2166666666667</v>
      </c>
      <c r="F122" s="36">
        <v>1025.9833333333333</v>
      </c>
      <c r="G122" s="36">
        <v>1015.9666666666667</v>
      </c>
      <c r="H122" s="36">
        <v>1062.4666666666667</v>
      </c>
      <c r="I122" s="36">
        <v>1072.4833333333336</v>
      </c>
      <c r="J122" s="36">
        <v>1085.7166666666667</v>
      </c>
      <c r="K122" s="31">
        <v>1059.25</v>
      </c>
      <c r="L122" s="31">
        <v>1036</v>
      </c>
      <c r="M122" s="31">
        <v>27.221060000000001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530.65</v>
      </c>
      <c r="D123" s="36">
        <v>532.35</v>
      </c>
      <c r="E123" s="36">
        <v>526.80000000000007</v>
      </c>
      <c r="F123" s="36">
        <v>522.95000000000005</v>
      </c>
      <c r="G123" s="36">
        <v>517.40000000000009</v>
      </c>
      <c r="H123" s="36">
        <v>536.20000000000005</v>
      </c>
      <c r="I123" s="36">
        <v>541.75</v>
      </c>
      <c r="J123" s="36">
        <v>545.6</v>
      </c>
      <c r="K123" s="31">
        <v>537.9</v>
      </c>
      <c r="L123" s="31">
        <v>528.5</v>
      </c>
      <c r="M123" s="31">
        <v>11.705120000000001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1479.95</v>
      </c>
      <c r="D124" s="36">
        <v>1483.8000000000002</v>
      </c>
      <c r="E124" s="36">
        <v>1468.7000000000003</v>
      </c>
      <c r="F124" s="36">
        <v>1457.45</v>
      </c>
      <c r="G124" s="36">
        <v>1442.3500000000001</v>
      </c>
      <c r="H124" s="36">
        <v>1495.0500000000004</v>
      </c>
      <c r="I124" s="36">
        <v>1510.1500000000003</v>
      </c>
      <c r="J124" s="36">
        <v>1521.4000000000005</v>
      </c>
      <c r="K124" s="31">
        <v>1498.9</v>
      </c>
      <c r="L124" s="31">
        <v>1472.55</v>
      </c>
      <c r="M124" s="31">
        <v>6.1916099999999998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1717.2</v>
      </c>
      <c r="D125" s="36">
        <v>1720.8333333333333</v>
      </c>
      <c r="E125" s="36">
        <v>1706.7666666666664</v>
      </c>
      <c r="F125" s="36">
        <v>1696.3333333333333</v>
      </c>
      <c r="G125" s="36">
        <v>1682.2666666666664</v>
      </c>
      <c r="H125" s="36">
        <v>1731.2666666666664</v>
      </c>
      <c r="I125" s="36">
        <v>1745.3333333333335</v>
      </c>
      <c r="J125" s="36">
        <v>1755.7666666666664</v>
      </c>
      <c r="K125" s="31">
        <v>1734.9</v>
      </c>
      <c r="L125" s="31">
        <v>1710.4</v>
      </c>
      <c r="M125" s="31">
        <v>31.536660000000001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181.87</v>
      </c>
      <c r="D126" s="36">
        <v>180.78</v>
      </c>
      <c r="E126" s="36">
        <v>177.8</v>
      </c>
      <c r="F126" s="36">
        <v>173.73000000000002</v>
      </c>
      <c r="G126" s="36">
        <v>170.75000000000003</v>
      </c>
      <c r="H126" s="36">
        <v>184.85</v>
      </c>
      <c r="I126" s="36">
        <v>187.82999999999996</v>
      </c>
      <c r="J126" s="36">
        <v>191.89999999999998</v>
      </c>
      <c r="K126" s="31">
        <v>183.76</v>
      </c>
      <c r="L126" s="31">
        <v>176.71</v>
      </c>
      <c r="M126" s="31">
        <v>372.92621000000003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4845.8</v>
      </c>
      <c r="D127" s="36">
        <v>4857.7000000000007</v>
      </c>
      <c r="E127" s="36">
        <v>4818.3000000000011</v>
      </c>
      <c r="F127" s="36">
        <v>4790.8</v>
      </c>
      <c r="G127" s="36">
        <v>4751.4000000000005</v>
      </c>
      <c r="H127" s="36">
        <v>4885.2000000000016</v>
      </c>
      <c r="I127" s="36">
        <v>4924.6000000000013</v>
      </c>
      <c r="J127" s="36">
        <v>4952.1000000000022</v>
      </c>
      <c r="K127" s="31">
        <v>4897.1000000000004</v>
      </c>
      <c r="L127" s="31">
        <v>4830.2</v>
      </c>
      <c r="M127" s="31">
        <v>1.8815299999999999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731.65</v>
      </c>
      <c r="D128" s="36">
        <v>727.85</v>
      </c>
      <c r="E128" s="36">
        <v>721</v>
      </c>
      <c r="F128" s="36">
        <v>710.35</v>
      </c>
      <c r="G128" s="36">
        <v>703.5</v>
      </c>
      <c r="H128" s="36">
        <v>738.5</v>
      </c>
      <c r="I128" s="36">
        <v>745.35000000000014</v>
      </c>
      <c r="J128" s="36">
        <v>756</v>
      </c>
      <c r="K128" s="31">
        <v>734.7</v>
      </c>
      <c r="L128" s="31">
        <v>717.2</v>
      </c>
      <c r="M128" s="31">
        <v>25.615480000000002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5032.55</v>
      </c>
      <c r="D129" s="36">
        <v>5032.666666666667</v>
      </c>
      <c r="E129" s="36">
        <v>4995.1333333333341</v>
      </c>
      <c r="F129" s="36">
        <v>4957.7166666666672</v>
      </c>
      <c r="G129" s="36">
        <v>4920.1833333333343</v>
      </c>
      <c r="H129" s="36">
        <v>5070.0833333333339</v>
      </c>
      <c r="I129" s="36">
        <v>5107.6166666666668</v>
      </c>
      <c r="J129" s="36">
        <v>5145.0333333333338</v>
      </c>
      <c r="K129" s="31">
        <v>5070.2</v>
      </c>
      <c r="L129" s="31">
        <v>4995.25</v>
      </c>
      <c r="M129" s="31">
        <v>2.7804799999999998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3687.8</v>
      </c>
      <c r="D130" s="36">
        <v>3694.2666666666664</v>
      </c>
      <c r="E130" s="36">
        <v>3668.5333333333328</v>
      </c>
      <c r="F130" s="36">
        <v>3649.2666666666664</v>
      </c>
      <c r="G130" s="36">
        <v>3623.5333333333328</v>
      </c>
      <c r="H130" s="36">
        <v>3713.5333333333328</v>
      </c>
      <c r="I130" s="36">
        <v>3739.2666666666664</v>
      </c>
      <c r="J130" s="36">
        <v>3758.5333333333328</v>
      </c>
      <c r="K130" s="31">
        <v>3720</v>
      </c>
      <c r="L130" s="31">
        <v>3675</v>
      </c>
      <c r="M130" s="31">
        <v>17.46508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434.9</v>
      </c>
      <c r="D131" s="36">
        <v>436.90000000000003</v>
      </c>
      <c r="E131" s="36">
        <v>432.05000000000007</v>
      </c>
      <c r="F131" s="36">
        <v>429.20000000000005</v>
      </c>
      <c r="G131" s="36">
        <v>424.35000000000008</v>
      </c>
      <c r="H131" s="36">
        <v>439.75000000000006</v>
      </c>
      <c r="I131" s="36">
        <v>444.60000000000008</v>
      </c>
      <c r="J131" s="36">
        <v>447.45000000000005</v>
      </c>
      <c r="K131" s="31">
        <v>441.75</v>
      </c>
      <c r="L131" s="31">
        <v>434.05</v>
      </c>
      <c r="M131" s="31">
        <v>11.79968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1066.8499999999999</v>
      </c>
      <c r="D132" s="36">
        <v>1047</v>
      </c>
      <c r="E132" s="36">
        <v>1022.3</v>
      </c>
      <c r="F132" s="36">
        <v>977.75</v>
      </c>
      <c r="G132" s="36">
        <v>953.05</v>
      </c>
      <c r="H132" s="36">
        <v>1091.55</v>
      </c>
      <c r="I132" s="36">
        <v>1116.2499999999998</v>
      </c>
      <c r="J132" s="36">
        <v>1160.8</v>
      </c>
      <c r="K132" s="31">
        <v>1071.7</v>
      </c>
      <c r="L132" s="31">
        <v>1002.45</v>
      </c>
      <c r="M132" s="31">
        <v>124.99063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1604.1</v>
      </c>
      <c r="D133" s="36">
        <v>1605.2166666666665</v>
      </c>
      <c r="E133" s="36">
        <v>1595.4333333333329</v>
      </c>
      <c r="F133" s="36">
        <v>1586.7666666666664</v>
      </c>
      <c r="G133" s="36">
        <v>1576.9833333333329</v>
      </c>
      <c r="H133" s="36">
        <v>1613.883333333333</v>
      </c>
      <c r="I133" s="36">
        <v>1623.6666666666663</v>
      </c>
      <c r="J133" s="36">
        <v>1632.333333333333</v>
      </c>
      <c r="K133" s="31">
        <v>1615</v>
      </c>
      <c r="L133" s="31">
        <v>1596.55</v>
      </c>
      <c r="M133" s="31">
        <v>9.2392800000000008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125580.7</v>
      </c>
      <c r="D134" s="36">
        <v>125764.56666666667</v>
      </c>
      <c r="E134" s="36">
        <v>125203.13333333333</v>
      </c>
      <c r="F134" s="36">
        <v>124825.56666666667</v>
      </c>
      <c r="G134" s="36">
        <v>124264.13333333333</v>
      </c>
      <c r="H134" s="36">
        <v>126142.13333333333</v>
      </c>
      <c r="I134" s="36">
        <v>126703.56666666665</v>
      </c>
      <c r="J134" s="36">
        <v>127081.13333333333</v>
      </c>
      <c r="K134" s="31">
        <v>126326</v>
      </c>
      <c r="L134" s="31">
        <v>125387</v>
      </c>
      <c r="M134" s="31">
        <v>5.9580000000000001E-2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1557.1</v>
      </c>
      <c r="D135" s="36">
        <v>1556.4666666666665</v>
      </c>
      <c r="E135" s="36">
        <v>1524.0333333333328</v>
      </c>
      <c r="F135" s="36">
        <v>1490.9666666666665</v>
      </c>
      <c r="G135" s="36">
        <v>1458.5333333333328</v>
      </c>
      <c r="H135" s="36">
        <v>1589.5333333333328</v>
      </c>
      <c r="I135" s="36">
        <v>1621.9666666666667</v>
      </c>
      <c r="J135" s="36">
        <v>1655.0333333333328</v>
      </c>
      <c r="K135" s="31">
        <v>1588.9</v>
      </c>
      <c r="L135" s="31">
        <v>1523.4</v>
      </c>
      <c r="M135" s="31">
        <v>11.367610000000001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298.95</v>
      </c>
      <c r="D136" s="36">
        <v>297.38333333333338</v>
      </c>
      <c r="E136" s="36">
        <v>294.76666666666677</v>
      </c>
      <c r="F136" s="36">
        <v>290.58333333333337</v>
      </c>
      <c r="G136" s="36">
        <v>287.96666666666675</v>
      </c>
      <c r="H136" s="36">
        <v>301.56666666666678</v>
      </c>
      <c r="I136" s="36">
        <v>304.18333333333345</v>
      </c>
      <c r="J136" s="36">
        <v>308.36666666666679</v>
      </c>
      <c r="K136" s="31">
        <v>300</v>
      </c>
      <c r="L136" s="31">
        <v>293.2</v>
      </c>
      <c r="M136" s="31">
        <v>46.66536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2928.6</v>
      </c>
      <c r="D137" s="36">
        <v>2913.2000000000003</v>
      </c>
      <c r="E137" s="36">
        <v>2880.4000000000005</v>
      </c>
      <c r="F137" s="36">
        <v>2832.2000000000003</v>
      </c>
      <c r="G137" s="36">
        <v>2799.4000000000005</v>
      </c>
      <c r="H137" s="36">
        <v>2961.4000000000005</v>
      </c>
      <c r="I137" s="36">
        <v>2994.2000000000007</v>
      </c>
      <c r="J137" s="36">
        <v>3042.4000000000005</v>
      </c>
      <c r="K137" s="31">
        <v>2946</v>
      </c>
      <c r="L137" s="31">
        <v>2865</v>
      </c>
      <c r="M137" s="31">
        <v>35.150190000000002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2240.6</v>
      </c>
      <c r="D138" s="36">
        <v>2247.8833333333332</v>
      </c>
      <c r="E138" s="36">
        <v>2220.3666666666663</v>
      </c>
      <c r="F138" s="36">
        <v>2200.1333333333332</v>
      </c>
      <c r="G138" s="36">
        <v>2172.6166666666663</v>
      </c>
      <c r="H138" s="36">
        <v>2268.1166666666663</v>
      </c>
      <c r="I138" s="36">
        <v>2295.6333333333328</v>
      </c>
      <c r="J138" s="36">
        <v>2315.8666666666663</v>
      </c>
      <c r="K138" s="31">
        <v>2275.4</v>
      </c>
      <c r="L138" s="31">
        <v>2227.65</v>
      </c>
      <c r="M138" s="31">
        <v>3.7390400000000001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619.35</v>
      </c>
      <c r="D139" s="36">
        <v>617.36666666666667</v>
      </c>
      <c r="E139" s="36">
        <v>612.7833333333333</v>
      </c>
      <c r="F139" s="36">
        <v>606.21666666666658</v>
      </c>
      <c r="G139" s="36">
        <v>601.63333333333321</v>
      </c>
      <c r="H139" s="36">
        <v>623.93333333333339</v>
      </c>
      <c r="I139" s="36">
        <v>628.51666666666665</v>
      </c>
      <c r="J139" s="36">
        <v>635.08333333333348</v>
      </c>
      <c r="K139" s="31">
        <v>621.95000000000005</v>
      </c>
      <c r="L139" s="31">
        <v>610.79999999999995</v>
      </c>
      <c r="M139" s="31">
        <v>25.04833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12845.2</v>
      </c>
      <c r="D140" s="36">
        <v>12839.666666666666</v>
      </c>
      <c r="E140" s="36">
        <v>12784.333333333332</v>
      </c>
      <c r="F140" s="36">
        <v>12723.466666666665</v>
      </c>
      <c r="G140" s="36">
        <v>12668.133333333331</v>
      </c>
      <c r="H140" s="36">
        <v>12900.533333333333</v>
      </c>
      <c r="I140" s="36">
        <v>12955.866666666665</v>
      </c>
      <c r="J140" s="36">
        <v>13016.733333333334</v>
      </c>
      <c r="K140" s="31">
        <v>12895</v>
      </c>
      <c r="L140" s="31">
        <v>12778.8</v>
      </c>
      <c r="M140" s="31">
        <v>2.16967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993.5</v>
      </c>
      <c r="D141" s="36">
        <v>992.15</v>
      </c>
      <c r="E141" s="36">
        <v>984.65</v>
      </c>
      <c r="F141" s="36">
        <v>975.8</v>
      </c>
      <c r="G141" s="36">
        <v>968.3</v>
      </c>
      <c r="H141" s="36">
        <v>1001</v>
      </c>
      <c r="I141" s="36">
        <v>1008.5</v>
      </c>
      <c r="J141" s="36">
        <v>1017.35</v>
      </c>
      <c r="K141" s="31">
        <v>999.65</v>
      </c>
      <c r="L141" s="31">
        <v>983.3</v>
      </c>
      <c r="M141" s="31">
        <v>10.17821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927.9</v>
      </c>
      <c r="D142" s="36">
        <v>919.11666666666667</v>
      </c>
      <c r="E142" s="36">
        <v>901.83333333333337</v>
      </c>
      <c r="F142" s="36">
        <v>875.76666666666665</v>
      </c>
      <c r="G142" s="36">
        <v>858.48333333333335</v>
      </c>
      <c r="H142" s="36">
        <v>945.18333333333339</v>
      </c>
      <c r="I142" s="36">
        <v>962.4666666666667</v>
      </c>
      <c r="J142" s="36">
        <v>988.53333333333342</v>
      </c>
      <c r="K142" s="31">
        <v>936.4</v>
      </c>
      <c r="L142" s="31">
        <v>893.05</v>
      </c>
      <c r="M142" s="31">
        <v>34.581229999999998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3877.55</v>
      </c>
      <c r="D143" s="36">
        <v>3740.85</v>
      </c>
      <c r="E143" s="36">
        <v>3491.7</v>
      </c>
      <c r="F143" s="36">
        <v>3105.85</v>
      </c>
      <c r="G143" s="36">
        <v>2856.7</v>
      </c>
      <c r="H143" s="36">
        <v>4126.7</v>
      </c>
      <c r="I143" s="36">
        <v>4375.8500000000004</v>
      </c>
      <c r="J143" s="36">
        <v>4761.7</v>
      </c>
      <c r="K143" s="31">
        <v>3990</v>
      </c>
      <c r="L143" s="31">
        <v>3355</v>
      </c>
      <c r="M143" s="31">
        <v>139.89472000000001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73.91</v>
      </c>
      <c r="D144" s="36">
        <v>74.403333333333336</v>
      </c>
      <c r="E144" s="36">
        <v>72.166666666666671</v>
      </c>
      <c r="F144" s="36">
        <v>70.423333333333332</v>
      </c>
      <c r="G144" s="36">
        <v>68.186666666666667</v>
      </c>
      <c r="H144" s="36">
        <v>76.146666666666675</v>
      </c>
      <c r="I144" s="36">
        <v>78.383333333333354</v>
      </c>
      <c r="J144" s="36">
        <v>80.126666666666679</v>
      </c>
      <c r="K144" s="31">
        <v>76.64</v>
      </c>
      <c r="L144" s="31">
        <v>72.66</v>
      </c>
      <c r="M144" s="31">
        <v>339.30446000000001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2408.85</v>
      </c>
      <c r="D145" s="36">
        <v>2424.1333333333337</v>
      </c>
      <c r="E145" s="36">
        <v>2380.2666666666673</v>
      </c>
      <c r="F145" s="36">
        <v>2351.6833333333338</v>
      </c>
      <c r="G145" s="36">
        <v>2307.8166666666675</v>
      </c>
      <c r="H145" s="36">
        <v>2452.7166666666672</v>
      </c>
      <c r="I145" s="36">
        <v>2496.583333333333</v>
      </c>
      <c r="J145" s="36">
        <v>2525.166666666667</v>
      </c>
      <c r="K145" s="31">
        <v>2468</v>
      </c>
      <c r="L145" s="31">
        <v>2395.5500000000002</v>
      </c>
      <c r="M145" s="31">
        <v>12.512499999999999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1770</v>
      </c>
      <c r="D146" s="36">
        <v>1778.75</v>
      </c>
      <c r="E146" s="36">
        <v>1755.5</v>
      </c>
      <c r="F146" s="36">
        <v>1741</v>
      </c>
      <c r="G146" s="36">
        <v>1717.75</v>
      </c>
      <c r="H146" s="36">
        <v>1793.25</v>
      </c>
      <c r="I146" s="36">
        <v>1816.5</v>
      </c>
      <c r="J146" s="36">
        <v>1831</v>
      </c>
      <c r="K146" s="31">
        <v>1802</v>
      </c>
      <c r="L146" s="31">
        <v>1764.25</v>
      </c>
      <c r="M146" s="31">
        <v>5.1787200000000002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102.59</v>
      </c>
      <c r="D147" s="36">
        <v>102.83</v>
      </c>
      <c r="E147" s="36">
        <v>101.36</v>
      </c>
      <c r="F147" s="36">
        <v>100.13</v>
      </c>
      <c r="G147" s="36">
        <v>98.66</v>
      </c>
      <c r="H147" s="36">
        <v>104.06</v>
      </c>
      <c r="I147" s="36">
        <v>105.53</v>
      </c>
      <c r="J147" s="36">
        <v>106.76</v>
      </c>
      <c r="K147" s="31">
        <v>104.3</v>
      </c>
      <c r="L147" s="31">
        <v>101.6</v>
      </c>
      <c r="M147" s="31">
        <v>479.10764999999998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267.39999999999998</v>
      </c>
      <c r="D148" s="36">
        <v>266.39999999999998</v>
      </c>
      <c r="E148" s="36">
        <v>264.09999999999997</v>
      </c>
      <c r="F148" s="36">
        <v>260.8</v>
      </c>
      <c r="G148" s="36">
        <v>258.5</v>
      </c>
      <c r="H148" s="36">
        <v>269.69999999999993</v>
      </c>
      <c r="I148" s="36">
        <v>271.99999999999989</v>
      </c>
      <c r="J148" s="36">
        <v>275.2999999999999</v>
      </c>
      <c r="K148" s="31">
        <v>268.7</v>
      </c>
      <c r="L148" s="31">
        <v>263.10000000000002</v>
      </c>
      <c r="M148" s="31">
        <v>63.734050000000003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368.45</v>
      </c>
      <c r="D149" s="36">
        <v>368.4666666666667</v>
      </c>
      <c r="E149" s="36">
        <v>366.08333333333337</v>
      </c>
      <c r="F149" s="36">
        <v>363.7166666666667</v>
      </c>
      <c r="G149" s="36">
        <v>361.33333333333337</v>
      </c>
      <c r="H149" s="36">
        <v>370.83333333333337</v>
      </c>
      <c r="I149" s="36">
        <v>373.2166666666667</v>
      </c>
      <c r="J149" s="36">
        <v>375.58333333333337</v>
      </c>
      <c r="K149" s="31">
        <v>370.85</v>
      </c>
      <c r="L149" s="31">
        <v>366.1</v>
      </c>
      <c r="M149" s="31">
        <v>102.98434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3545.25</v>
      </c>
      <c r="D150" s="36">
        <v>3562.0666666666671</v>
      </c>
      <c r="E150" s="36">
        <v>3516.1833333333343</v>
      </c>
      <c r="F150" s="36">
        <v>3487.1166666666672</v>
      </c>
      <c r="G150" s="36">
        <v>3441.2333333333345</v>
      </c>
      <c r="H150" s="36">
        <v>3591.1333333333341</v>
      </c>
      <c r="I150" s="36">
        <v>3637.0166666666664</v>
      </c>
      <c r="J150" s="36">
        <v>3666.0833333333339</v>
      </c>
      <c r="K150" s="31">
        <v>3607.95</v>
      </c>
      <c r="L150" s="31">
        <v>3533</v>
      </c>
      <c r="M150" s="31">
        <v>1.38042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2542.5</v>
      </c>
      <c r="D151" s="36">
        <v>2547.0666666666671</v>
      </c>
      <c r="E151" s="36">
        <v>2529.5333333333342</v>
      </c>
      <c r="F151" s="36">
        <v>2516.5666666666671</v>
      </c>
      <c r="G151" s="36">
        <v>2499.0333333333342</v>
      </c>
      <c r="H151" s="36">
        <v>2560.0333333333342</v>
      </c>
      <c r="I151" s="36">
        <v>2577.5666666666671</v>
      </c>
      <c r="J151" s="36">
        <v>2590.5333333333342</v>
      </c>
      <c r="K151" s="31">
        <v>2564.6</v>
      </c>
      <c r="L151" s="31">
        <v>2534.1</v>
      </c>
      <c r="M151" s="31">
        <v>4.2947199999999999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1907.8</v>
      </c>
      <c r="D152" s="36">
        <v>1917.95</v>
      </c>
      <c r="E152" s="36">
        <v>1882.8500000000001</v>
      </c>
      <c r="F152" s="36">
        <v>1857.9</v>
      </c>
      <c r="G152" s="36">
        <v>1822.8000000000002</v>
      </c>
      <c r="H152" s="36">
        <v>1942.9</v>
      </c>
      <c r="I152" s="36">
        <v>1978</v>
      </c>
      <c r="J152" s="36">
        <v>2002.95</v>
      </c>
      <c r="K152" s="31">
        <v>1953.05</v>
      </c>
      <c r="L152" s="31">
        <v>1893</v>
      </c>
      <c r="M152" s="31">
        <v>6.1538300000000001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275.39999999999998</v>
      </c>
      <c r="D153" s="36">
        <v>276.06666666666666</v>
      </c>
      <c r="E153" s="36">
        <v>273.93333333333334</v>
      </c>
      <c r="F153" s="36">
        <v>272.4666666666667</v>
      </c>
      <c r="G153" s="36">
        <v>270.33333333333337</v>
      </c>
      <c r="H153" s="36">
        <v>277.5333333333333</v>
      </c>
      <c r="I153" s="36">
        <v>279.66666666666663</v>
      </c>
      <c r="J153" s="36">
        <v>281.13333333333327</v>
      </c>
      <c r="K153" s="31">
        <v>278.2</v>
      </c>
      <c r="L153" s="31">
        <v>274.60000000000002</v>
      </c>
      <c r="M153" s="31">
        <v>106.42648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699.45</v>
      </c>
      <c r="D154" s="36">
        <v>692.81666666666661</v>
      </c>
      <c r="E154" s="36">
        <v>676.63333333333321</v>
      </c>
      <c r="F154" s="36">
        <v>653.81666666666661</v>
      </c>
      <c r="G154" s="36">
        <v>637.63333333333321</v>
      </c>
      <c r="H154" s="36">
        <v>715.63333333333321</v>
      </c>
      <c r="I154" s="36">
        <v>731.81666666666661</v>
      </c>
      <c r="J154" s="36">
        <v>754.63333333333321</v>
      </c>
      <c r="K154" s="31">
        <v>709</v>
      </c>
      <c r="L154" s="31">
        <v>670</v>
      </c>
      <c r="M154" s="31">
        <v>69.513099999999994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425.05</v>
      </c>
      <c r="D155" s="36">
        <v>429.23333333333329</v>
      </c>
      <c r="E155" s="36">
        <v>417.96666666666658</v>
      </c>
      <c r="F155" s="36">
        <v>410.88333333333327</v>
      </c>
      <c r="G155" s="36">
        <v>399.61666666666656</v>
      </c>
      <c r="H155" s="36">
        <v>436.31666666666661</v>
      </c>
      <c r="I155" s="36">
        <v>447.58333333333337</v>
      </c>
      <c r="J155" s="36">
        <v>454.66666666666663</v>
      </c>
      <c r="K155" s="31">
        <v>440.5</v>
      </c>
      <c r="L155" s="31">
        <v>422.15</v>
      </c>
      <c r="M155" s="31">
        <v>54.904249999999998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1372.05</v>
      </c>
      <c r="D156" s="36">
        <v>1351.8833333333334</v>
      </c>
      <c r="E156" s="36">
        <v>1325.0666666666668</v>
      </c>
      <c r="F156" s="36">
        <v>1278.0833333333335</v>
      </c>
      <c r="G156" s="36">
        <v>1251.2666666666669</v>
      </c>
      <c r="H156" s="36">
        <v>1398.8666666666668</v>
      </c>
      <c r="I156" s="36">
        <v>1425.6833333333334</v>
      </c>
      <c r="J156" s="36">
        <v>1472.6666666666667</v>
      </c>
      <c r="K156" s="31">
        <v>1378.7</v>
      </c>
      <c r="L156" s="31">
        <v>1304.9000000000001</v>
      </c>
      <c r="M156" s="31">
        <v>14.7502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3639</v>
      </c>
      <c r="D157" s="36">
        <v>3640.4</v>
      </c>
      <c r="E157" s="36">
        <v>3623.7000000000003</v>
      </c>
      <c r="F157" s="36">
        <v>3608.4</v>
      </c>
      <c r="G157" s="36">
        <v>3591.7000000000003</v>
      </c>
      <c r="H157" s="36">
        <v>3655.7000000000003</v>
      </c>
      <c r="I157" s="36">
        <v>3672.4</v>
      </c>
      <c r="J157" s="36">
        <v>3687.7000000000003</v>
      </c>
      <c r="K157" s="31">
        <v>3657.1</v>
      </c>
      <c r="L157" s="31">
        <v>3625.1</v>
      </c>
      <c r="M157" s="31">
        <v>2.96027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38512.699999999997</v>
      </c>
      <c r="D158" s="36">
        <v>38630.616666666669</v>
      </c>
      <c r="E158" s="36">
        <v>38190.583333333336</v>
      </c>
      <c r="F158" s="36">
        <v>37868.466666666667</v>
      </c>
      <c r="G158" s="36">
        <v>37428.433333333334</v>
      </c>
      <c r="H158" s="36">
        <v>38952.733333333337</v>
      </c>
      <c r="I158" s="36">
        <v>39392.766666666663</v>
      </c>
      <c r="J158" s="36">
        <v>39714.883333333339</v>
      </c>
      <c r="K158" s="31">
        <v>39070.65</v>
      </c>
      <c r="L158" s="31">
        <v>38308.5</v>
      </c>
      <c r="M158" s="31">
        <v>0.30606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1483.55</v>
      </c>
      <c r="D159" s="36">
        <v>1481.8833333333332</v>
      </c>
      <c r="E159" s="36">
        <v>1468.8166666666664</v>
      </c>
      <c r="F159" s="36">
        <v>1454.0833333333333</v>
      </c>
      <c r="G159" s="36">
        <v>1441.0166666666664</v>
      </c>
      <c r="H159" s="36">
        <v>1496.6166666666663</v>
      </c>
      <c r="I159" s="36">
        <v>1509.6833333333329</v>
      </c>
      <c r="J159" s="36">
        <v>1524.4166666666663</v>
      </c>
      <c r="K159" s="31">
        <v>1494.95</v>
      </c>
      <c r="L159" s="31">
        <v>1467.15</v>
      </c>
      <c r="M159" s="31">
        <v>2.89893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3772.8</v>
      </c>
      <c r="D160" s="36">
        <v>3771.2166666666672</v>
      </c>
      <c r="E160" s="36">
        <v>3736.6333333333341</v>
      </c>
      <c r="F160" s="36">
        <v>3700.4666666666672</v>
      </c>
      <c r="G160" s="36">
        <v>3665.8833333333341</v>
      </c>
      <c r="H160" s="36">
        <v>3807.3833333333341</v>
      </c>
      <c r="I160" s="36">
        <v>3841.9666666666672</v>
      </c>
      <c r="J160" s="36">
        <v>3878.1333333333341</v>
      </c>
      <c r="K160" s="31">
        <v>3805.8</v>
      </c>
      <c r="L160" s="31">
        <v>3735.05</v>
      </c>
      <c r="M160" s="31">
        <v>5.5585000000000004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323.89999999999998</v>
      </c>
      <c r="D161" s="36">
        <v>324.43333333333334</v>
      </c>
      <c r="E161" s="36">
        <v>321.01666666666665</v>
      </c>
      <c r="F161" s="36">
        <v>318.13333333333333</v>
      </c>
      <c r="G161" s="36">
        <v>314.71666666666664</v>
      </c>
      <c r="H161" s="36">
        <v>327.31666666666666</v>
      </c>
      <c r="I161" s="36">
        <v>330.73333333333329</v>
      </c>
      <c r="J161" s="36">
        <v>333.61666666666667</v>
      </c>
      <c r="K161" s="31">
        <v>327.85</v>
      </c>
      <c r="L161" s="31">
        <v>321.55</v>
      </c>
      <c r="M161" s="31">
        <v>37.62574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3109.8</v>
      </c>
      <c r="D162" s="36">
        <v>3107.85</v>
      </c>
      <c r="E162" s="36">
        <v>3090.85</v>
      </c>
      <c r="F162" s="36">
        <v>3071.9</v>
      </c>
      <c r="G162" s="36">
        <v>3054.9</v>
      </c>
      <c r="H162" s="36">
        <v>3126.7999999999997</v>
      </c>
      <c r="I162" s="36">
        <v>3143.7999999999997</v>
      </c>
      <c r="J162" s="36">
        <v>3162.7499999999995</v>
      </c>
      <c r="K162" s="31">
        <v>3124.85</v>
      </c>
      <c r="L162" s="31">
        <v>3088.9</v>
      </c>
      <c r="M162" s="31">
        <v>3.66384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882.5</v>
      </c>
      <c r="D163" s="36">
        <v>886.91666666666663</v>
      </c>
      <c r="E163" s="36">
        <v>873.93333333333328</v>
      </c>
      <c r="F163" s="36">
        <v>865.36666666666667</v>
      </c>
      <c r="G163" s="36">
        <v>852.38333333333333</v>
      </c>
      <c r="H163" s="36">
        <v>895.48333333333323</v>
      </c>
      <c r="I163" s="36">
        <v>908.46666666666658</v>
      </c>
      <c r="J163" s="36">
        <v>917.03333333333319</v>
      </c>
      <c r="K163" s="31">
        <v>899.9</v>
      </c>
      <c r="L163" s="31">
        <v>878.35</v>
      </c>
      <c r="M163" s="31">
        <v>12.4711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7079.9</v>
      </c>
      <c r="D164" s="36">
        <v>7073.3833333333341</v>
      </c>
      <c r="E164" s="36">
        <v>7006.7666666666682</v>
      </c>
      <c r="F164" s="36">
        <v>6933.6333333333341</v>
      </c>
      <c r="G164" s="36">
        <v>6867.0166666666682</v>
      </c>
      <c r="H164" s="36">
        <v>7146.5166666666682</v>
      </c>
      <c r="I164" s="36">
        <v>7213.133333333335</v>
      </c>
      <c r="J164" s="36">
        <v>7286.2666666666682</v>
      </c>
      <c r="K164" s="31">
        <v>7140</v>
      </c>
      <c r="L164" s="31">
        <v>7000.25</v>
      </c>
      <c r="M164" s="31">
        <v>4.0905300000000002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437.35</v>
      </c>
      <c r="D165" s="36">
        <v>437.70000000000005</v>
      </c>
      <c r="E165" s="36">
        <v>433.85000000000008</v>
      </c>
      <c r="F165" s="36">
        <v>430.35</v>
      </c>
      <c r="G165" s="36">
        <v>426.50000000000006</v>
      </c>
      <c r="H165" s="36">
        <v>441.2000000000001</v>
      </c>
      <c r="I165" s="36">
        <v>445.05</v>
      </c>
      <c r="J165" s="36">
        <v>448.55000000000013</v>
      </c>
      <c r="K165" s="31">
        <v>441.55</v>
      </c>
      <c r="L165" s="31">
        <v>434.2</v>
      </c>
      <c r="M165" s="31">
        <v>10.84141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510.05</v>
      </c>
      <c r="D166" s="36">
        <v>507.40000000000003</v>
      </c>
      <c r="E166" s="36">
        <v>502.95000000000005</v>
      </c>
      <c r="F166" s="36">
        <v>495.85</v>
      </c>
      <c r="G166" s="36">
        <v>491.40000000000003</v>
      </c>
      <c r="H166" s="36">
        <v>514.5</v>
      </c>
      <c r="I166" s="36">
        <v>518.95000000000005</v>
      </c>
      <c r="J166" s="36">
        <v>526.05000000000007</v>
      </c>
      <c r="K166" s="31">
        <v>511.85</v>
      </c>
      <c r="L166" s="31">
        <v>500.3</v>
      </c>
      <c r="M166" s="31">
        <v>130.48015000000001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321.5</v>
      </c>
      <c r="D167" s="36">
        <v>322.28333333333336</v>
      </c>
      <c r="E167" s="36">
        <v>318.56666666666672</v>
      </c>
      <c r="F167" s="36">
        <v>315.63333333333338</v>
      </c>
      <c r="G167" s="36">
        <v>311.91666666666674</v>
      </c>
      <c r="H167" s="36">
        <v>325.2166666666667</v>
      </c>
      <c r="I167" s="36">
        <v>328.93333333333328</v>
      </c>
      <c r="J167" s="36">
        <v>331.86666666666667</v>
      </c>
      <c r="K167" s="31">
        <v>326</v>
      </c>
      <c r="L167" s="31">
        <v>319.35000000000002</v>
      </c>
      <c r="M167" s="31">
        <v>141.59988000000001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1926.85</v>
      </c>
      <c r="D168" s="36">
        <v>1941.95</v>
      </c>
      <c r="E168" s="36">
        <v>1885.9</v>
      </c>
      <c r="F168" s="36">
        <v>1844.95</v>
      </c>
      <c r="G168" s="36">
        <v>1788.9</v>
      </c>
      <c r="H168" s="36">
        <v>1982.9</v>
      </c>
      <c r="I168" s="36">
        <v>2038.9499999999998</v>
      </c>
      <c r="J168" s="36">
        <v>2079.9</v>
      </c>
      <c r="K168" s="31">
        <v>1998</v>
      </c>
      <c r="L168" s="31">
        <v>1901</v>
      </c>
      <c r="M168" s="31">
        <v>18.872720000000001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16825.2</v>
      </c>
      <c r="D169" s="36">
        <v>16807.883333333335</v>
      </c>
      <c r="E169" s="36">
        <v>16667.666666666672</v>
      </c>
      <c r="F169" s="36">
        <v>16510.133333333335</v>
      </c>
      <c r="G169" s="36">
        <v>16369.916666666672</v>
      </c>
      <c r="H169" s="36">
        <v>16965.416666666672</v>
      </c>
      <c r="I169" s="36">
        <v>17105.633333333339</v>
      </c>
      <c r="J169" s="36">
        <v>17263.166666666672</v>
      </c>
      <c r="K169" s="31">
        <v>16948.099999999999</v>
      </c>
      <c r="L169" s="31">
        <v>16650.349999999999</v>
      </c>
      <c r="M169" s="31">
        <v>2.8160000000000001E-2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128.94</v>
      </c>
      <c r="D170" s="36">
        <v>128.29666666666665</v>
      </c>
      <c r="E170" s="36">
        <v>127.04333333333329</v>
      </c>
      <c r="F170" s="36">
        <v>125.14666666666665</v>
      </c>
      <c r="G170" s="36">
        <v>123.89333333333329</v>
      </c>
      <c r="H170" s="36">
        <v>130.1933333333333</v>
      </c>
      <c r="I170" s="36">
        <v>131.44666666666669</v>
      </c>
      <c r="J170" s="36">
        <v>133.34333333333331</v>
      </c>
      <c r="K170" s="31">
        <v>129.55000000000001</v>
      </c>
      <c r="L170" s="31">
        <v>126.4</v>
      </c>
      <c r="M170" s="31">
        <v>386.37970999999999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532.65</v>
      </c>
      <c r="D171" s="36">
        <v>529.68333333333328</v>
      </c>
      <c r="E171" s="36">
        <v>522.46666666666658</v>
      </c>
      <c r="F171" s="36">
        <v>512.2833333333333</v>
      </c>
      <c r="G171" s="36">
        <v>505.06666666666661</v>
      </c>
      <c r="H171" s="36">
        <v>539.86666666666656</v>
      </c>
      <c r="I171" s="36">
        <v>547.08333333333326</v>
      </c>
      <c r="J171" s="36">
        <v>557.26666666666654</v>
      </c>
      <c r="K171" s="31">
        <v>536.9</v>
      </c>
      <c r="L171" s="31">
        <v>519.5</v>
      </c>
      <c r="M171" s="31">
        <v>158.48193000000001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390.2</v>
      </c>
      <c r="D172" s="36">
        <v>390.08333333333331</v>
      </c>
      <c r="E172" s="36">
        <v>386.66666666666663</v>
      </c>
      <c r="F172" s="36">
        <v>383.13333333333333</v>
      </c>
      <c r="G172" s="36">
        <v>379.71666666666664</v>
      </c>
      <c r="H172" s="36">
        <v>393.61666666666662</v>
      </c>
      <c r="I172" s="36">
        <v>397.03333333333325</v>
      </c>
      <c r="J172" s="36">
        <v>400.56666666666661</v>
      </c>
      <c r="K172" s="31">
        <v>393.5</v>
      </c>
      <c r="L172" s="31">
        <v>386.55</v>
      </c>
      <c r="M172" s="31">
        <v>123.23860000000001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2955.1</v>
      </c>
      <c r="D173" s="36">
        <v>2942.9666666666667</v>
      </c>
      <c r="E173" s="36">
        <v>2926.5833333333335</v>
      </c>
      <c r="F173" s="36">
        <v>2898.0666666666666</v>
      </c>
      <c r="G173" s="36">
        <v>2881.6833333333334</v>
      </c>
      <c r="H173" s="36">
        <v>2971.4833333333336</v>
      </c>
      <c r="I173" s="36">
        <v>2987.8666666666668</v>
      </c>
      <c r="J173" s="36">
        <v>3016.3833333333337</v>
      </c>
      <c r="K173" s="31">
        <v>2959.35</v>
      </c>
      <c r="L173" s="31">
        <v>2914.45</v>
      </c>
      <c r="M173" s="31">
        <v>40.789990000000003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728.35</v>
      </c>
      <c r="D174" s="36">
        <v>727.46666666666658</v>
      </c>
      <c r="E174" s="36">
        <v>721.68333333333317</v>
      </c>
      <c r="F174" s="36">
        <v>715.01666666666654</v>
      </c>
      <c r="G174" s="36">
        <v>709.23333333333312</v>
      </c>
      <c r="H174" s="36">
        <v>734.13333333333321</v>
      </c>
      <c r="I174" s="36">
        <v>739.91666666666674</v>
      </c>
      <c r="J174" s="36">
        <v>746.58333333333326</v>
      </c>
      <c r="K174" s="31">
        <v>733.25</v>
      </c>
      <c r="L174" s="31">
        <v>720.8</v>
      </c>
      <c r="M174" s="31">
        <v>12.193849999999999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1469.9</v>
      </c>
      <c r="D175" s="36">
        <v>1461.4166666666667</v>
      </c>
      <c r="E175" s="36">
        <v>1449.0833333333335</v>
      </c>
      <c r="F175" s="36">
        <v>1428.2666666666667</v>
      </c>
      <c r="G175" s="36">
        <v>1415.9333333333334</v>
      </c>
      <c r="H175" s="36">
        <v>1482.2333333333336</v>
      </c>
      <c r="I175" s="36">
        <v>1494.5666666666671</v>
      </c>
      <c r="J175" s="36">
        <v>1515.3833333333337</v>
      </c>
      <c r="K175" s="31">
        <v>1473.75</v>
      </c>
      <c r="L175" s="31">
        <v>1440.6</v>
      </c>
      <c r="M175" s="31">
        <v>8.5683500000000006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2402</v>
      </c>
      <c r="D176" s="36">
        <v>2402.0833333333335</v>
      </c>
      <c r="E176" s="36">
        <v>2389.9666666666672</v>
      </c>
      <c r="F176" s="36">
        <v>2377.9333333333338</v>
      </c>
      <c r="G176" s="36">
        <v>2365.8166666666675</v>
      </c>
      <c r="H176" s="36">
        <v>2414.1166666666668</v>
      </c>
      <c r="I176" s="36">
        <v>2426.2333333333327</v>
      </c>
      <c r="J176" s="36">
        <v>2438.2666666666664</v>
      </c>
      <c r="K176" s="31">
        <v>2414.1999999999998</v>
      </c>
      <c r="L176" s="31">
        <v>2390.0500000000002</v>
      </c>
      <c r="M176" s="31">
        <v>4.0516100000000002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174.62</v>
      </c>
      <c r="D177" s="36">
        <v>172.84666666666666</v>
      </c>
      <c r="E177" s="36">
        <v>169.59333333333333</v>
      </c>
      <c r="F177" s="36">
        <v>164.56666666666666</v>
      </c>
      <c r="G177" s="36">
        <v>161.31333333333333</v>
      </c>
      <c r="H177" s="36">
        <v>177.87333333333333</v>
      </c>
      <c r="I177" s="36">
        <v>181.12666666666667</v>
      </c>
      <c r="J177" s="36">
        <v>186.15333333333334</v>
      </c>
      <c r="K177" s="31">
        <v>176.1</v>
      </c>
      <c r="L177" s="31">
        <v>167.82</v>
      </c>
      <c r="M177" s="31">
        <v>266.92446999999999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27538</v>
      </c>
      <c r="D178" s="36">
        <v>27661.483333333334</v>
      </c>
      <c r="E178" s="36">
        <v>27297.966666666667</v>
      </c>
      <c r="F178" s="36">
        <v>27057.933333333334</v>
      </c>
      <c r="G178" s="36">
        <v>26694.416666666668</v>
      </c>
      <c r="H178" s="36">
        <v>27901.516666666666</v>
      </c>
      <c r="I178" s="36">
        <v>28265.033333333336</v>
      </c>
      <c r="J178" s="36">
        <v>28505.066666666666</v>
      </c>
      <c r="K178" s="31">
        <v>28025</v>
      </c>
      <c r="L178" s="31">
        <v>27421.45</v>
      </c>
      <c r="M178" s="31">
        <v>0.37314000000000003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2732.15</v>
      </c>
      <c r="D179" s="36">
        <v>2724.7333333333331</v>
      </c>
      <c r="E179" s="36">
        <v>2702.4666666666662</v>
      </c>
      <c r="F179" s="36">
        <v>2672.7833333333333</v>
      </c>
      <c r="G179" s="36">
        <v>2650.5166666666664</v>
      </c>
      <c r="H179" s="36">
        <v>2754.4166666666661</v>
      </c>
      <c r="I179" s="36">
        <v>2776.6833333333334</v>
      </c>
      <c r="J179" s="36">
        <v>2806.3666666666659</v>
      </c>
      <c r="K179" s="31">
        <v>2747</v>
      </c>
      <c r="L179" s="31">
        <v>2695.05</v>
      </c>
      <c r="M179" s="31">
        <v>30.636849999999999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7790.2</v>
      </c>
      <c r="D180" s="36">
        <v>7706.3833333333341</v>
      </c>
      <c r="E180" s="36">
        <v>7499.7166666666681</v>
      </c>
      <c r="F180" s="36">
        <v>7209.2333333333336</v>
      </c>
      <c r="G180" s="36">
        <v>7002.5666666666675</v>
      </c>
      <c r="H180" s="36">
        <v>7996.8666666666686</v>
      </c>
      <c r="I180" s="36">
        <v>8203.5333333333347</v>
      </c>
      <c r="J180" s="36">
        <v>8494.0166666666701</v>
      </c>
      <c r="K180" s="31">
        <v>7913.05</v>
      </c>
      <c r="L180" s="31">
        <v>7415.9</v>
      </c>
      <c r="M180" s="31">
        <v>13.15733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648.29999999999995</v>
      </c>
      <c r="D181" s="36">
        <v>647.7833333333333</v>
      </c>
      <c r="E181" s="36">
        <v>640.66666666666663</v>
      </c>
      <c r="F181" s="36">
        <v>633.0333333333333</v>
      </c>
      <c r="G181" s="36">
        <v>625.91666666666663</v>
      </c>
      <c r="H181" s="36">
        <v>655.41666666666663</v>
      </c>
      <c r="I181" s="36">
        <v>662.53333333333342</v>
      </c>
      <c r="J181" s="36">
        <v>670.16666666666663</v>
      </c>
      <c r="K181" s="31">
        <v>654.9</v>
      </c>
      <c r="L181" s="31">
        <v>640.15</v>
      </c>
      <c r="M181" s="31">
        <v>17.043500000000002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839.2</v>
      </c>
      <c r="D182" s="36">
        <v>841.4</v>
      </c>
      <c r="E182" s="36">
        <v>832.9</v>
      </c>
      <c r="F182" s="36">
        <v>826.6</v>
      </c>
      <c r="G182" s="36">
        <v>818.1</v>
      </c>
      <c r="H182" s="36">
        <v>847.69999999999993</v>
      </c>
      <c r="I182" s="36">
        <v>856.19999999999993</v>
      </c>
      <c r="J182" s="36">
        <v>862.49999999999989</v>
      </c>
      <c r="K182" s="31">
        <v>849.9</v>
      </c>
      <c r="L182" s="31">
        <v>835.1</v>
      </c>
      <c r="M182" s="31">
        <v>129.03496000000001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153.63</v>
      </c>
      <c r="D183" s="36">
        <v>151.76333333333332</v>
      </c>
      <c r="E183" s="36">
        <v>149.62666666666664</v>
      </c>
      <c r="F183" s="36">
        <v>145.62333333333331</v>
      </c>
      <c r="G183" s="36">
        <v>143.48666666666662</v>
      </c>
      <c r="H183" s="36">
        <v>155.76666666666665</v>
      </c>
      <c r="I183" s="36">
        <v>157.90333333333331</v>
      </c>
      <c r="J183" s="36">
        <v>161.90666666666667</v>
      </c>
      <c r="K183" s="31">
        <v>153.9</v>
      </c>
      <c r="L183" s="31">
        <v>147.76</v>
      </c>
      <c r="M183" s="31">
        <v>302.33323000000001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1516</v>
      </c>
      <c r="D184" s="36">
        <v>1513.1833333333334</v>
      </c>
      <c r="E184" s="36">
        <v>1508.3666666666668</v>
      </c>
      <c r="F184" s="36">
        <v>1500.7333333333333</v>
      </c>
      <c r="G184" s="36">
        <v>1495.9166666666667</v>
      </c>
      <c r="H184" s="36">
        <v>1520.8166666666668</v>
      </c>
      <c r="I184" s="36">
        <v>1525.6333333333334</v>
      </c>
      <c r="J184" s="36">
        <v>1533.2666666666669</v>
      </c>
      <c r="K184" s="31">
        <v>1518</v>
      </c>
      <c r="L184" s="31">
        <v>1505.55</v>
      </c>
      <c r="M184" s="31">
        <v>9.3749000000000002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757.55</v>
      </c>
      <c r="D185" s="36">
        <v>760.01666666666677</v>
      </c>
      <c r="E185" s="36">
        <v>748.53333333333353</v>
      </c>
      <c r="F185" s="36">
        <v>739.51666666666677</v>
      </c>
      <c r="G185" s="36">
        <v>728.03333333333353</v>
      </c>
      <c r="H185" s="36">
        <v>769.03333333333353</v>
      </c>
      <c r="I185" s="36">
        <v>780.51666666666688</v>
      </c>
      <c r="J185" s="36">
        <v>789.53333333333353</v>
      </c>
      <c r="K185" s="31">
        <v>771.5</v>
      </c>
      <c r="L185" s="31">
        <v>751</v>
      </c>
      <c r="M185" s="31">
        <v>10.491009999999999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707.05</v>
      </c>
      <c r="D186" s="36">
        <v>704.36666666666667</v>
      </c>
      <c r="E186" s="36">
        <v>699.43333333333339</v>
      </c>
      <c r="F186" s="36">
        <v>691.81666666666672</v>
      </c>
      <c r="G186" s="36">
        <v>686.88333333333344</v>
      </c>
      <c r="H186" s="36">
        <v>711.98333333333335</v>
      </c>
      <c r="I186" s="36">
        <v>716.91666666666652</v>
      </c>
      <c r="J186" s="36">
        <v>724.5333333333333</v>
      </c>
      <c r="K186" s="31">
        <v>709.3</v>
      </c>
      <c r="L186" s="31">
        <v>696.75</v>
      </c>
      <c r="M186" s="31">
        <v>8.2474100000000004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2503.85</v>
      </c>
      <c r="D187" s="36">
        <v>2488.1666666666665</v>
      </c>
      <c r="E187" s="36">
        <v>2457.333333333333</v>
      </c>
      <c r="F187" s="36">
        <v>2410.8166666666666</v>
      </c>
      <c r="G187" s="36">
        <v>2379.9833333333331</v>
      </c>
      <c r="H187" s="36">
        <v>2534.6833333333329</v>
      </c>
      <c r="I187" s="36">
        <v>2565.516666666666</v>
      </c>
      <c r="J187" s="36">
        <v>2612.0333333333328</v>
      </c>
      <c r="K187" s="31">
        <v>2519</v>
      </c>
      <c r="L187" s="31">
        <v>2441.65</v>
      </c>
      <c r="M187" s="31">
        <v>8.1361899999999991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1105.8499999999999</v>
      </c>
      <c r="D188" s="36">
        <v>1109.8500000000001</v>
      </c>
      <c r="E188" s="36">
        <v>1096.7000000000003</v>
      </c>
      <c r="F188" s="36">
        <v>1087.5500000000002</v>
      </c>
      <c r="G188" s="36">
        <v>1074.4000000000003</v>
      </c>
      <c r="H188" s="36">
        <v>1119.0000000000002</v>
      </c>
      <c r="I188" s="36">
        <v>1132.1500000000003</v>
      </c>
      <c r="J188" s="36">
        <v>1141.3000000000002</v>
      </c>
      <c r="K188" s="31">
        <v>1123</v>
      </c>
      <c r="L188" s="31">
        <v>1100.7</v>
      </c>
      <c r="M188" s="31">
        <v>10.24057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1868.4</v>
      </c>
      <c r="D189" s="36">
        <v>1871.5833333333333</v>
      </c>
      <c r="E189" s="36">
        <v>1857.3666666666666</v>
      </c>
      <c r="F189" s="36">
        <v>1846.3333333333333</v>
      </c>
      <c r="G189" s="36">
        <v>1832.1166666666666</v>
      </c>
      <c r="H189" s="36">
        <v>1882.6166666666666</v>
      </c>
      <c r="I189" s="36">
        <v>1896.8333333333333</v>
      </c>
      <c r="J189" s="36">
        <v>1907.8666666666666</v>
      </c>
      <c r="K189" s="31">
        <v>1885.8</v>
      </c>
      <c r="L189" s="31">
        <v>1860.55</v>
      </c>
      <c r="M189" s="31">
        <v>2.7605599999999999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3832.05</v>
      </c>
      <c r="D190" s="36">
        <v>3849.6833333333329</v>
      </c>
      <c r="E190" s="36">
        <v>3810.3666666666659</v>
      </c>
      <c r="F190" s="36">
        <v>3788.6833333333329</v>
      </c>
      <c r="G190" s="36">
        <v>3749.3666666666659</v>
      </c>
      <c r="H190" s="36">
        <v>3871.3666666666659</v>
      </c>
      <c r="I190" s="36">
        <v>3910.6833333333325</v>
      </c>
      <c r="J190" s="36">
        <v>3932.3666666666659</v>
      </c>
      <c r="K190" s="31">
        <v>3889</v>
      </c>
      <c r="L190" s="31">
        <v>3828</v>
      </c>
      <c r="M190" s="31">
        <v>18.607299999999999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1112.45</v>
      </c>
      <c r="D191" s="36">
        <v>1115.8333333333333</v>
      </c>
      <c r="E191" s="36">
        <v>1106.7166666666665</v>
      </c>
      <c r="F191" s="36">
        <v>1100.9833333333331</v>
      </c>
      <c r="G191" s="36">
        <v>1091.8666666666663</v>
      </c>
      <c r="H191" s="36">
        <v>1121.5666666666666</v>
      </c>
      <c r="I191" s="36">
        <v>1130.6833333333334</v>
      </c>
      <c r="J191" s="36">
        <v>1136.4166666666667</v>
      </c>
      <c r="K191" s="31">
        <v>1124.95</v>
      </c>
      <c r="L191" s="31">
        <v>1110.0999999999999</v>
      </c>
      <c r="M191" s="31">
        <v>11.0747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7268</v>
      </c>
      <c r="D192" s="36">
        <v>7281.6333333333341</v>
      </c>
      <c r="E192" s="36">
        <v>7188.2666666666682</v>
      </c>
      <c r="F192" s="36">
        <v>7108.5333333333338</v>
      </c>
      <c r="G192" s="36">
        <v>7015.1666666666679</v>
      </c>
      <c r="H192" s="36">
        <v>7361.3666666666686</v>
      </c>
      <c r="I192" s="36">
        <v>7454.7333333333354</v>
      </c>
      <c r="J192" s="36">
        <v>7534.466666666669</v>
      </c>
      <c r="K192" s="31">
        <v>7375</v>
      </c>
      <c r="L192" s="31">
        <v>7201.9</v>
      </c>
      <c r="M192" s="31">
        <v>1.6894400000000001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668.35</v>
      </c>
      <c r="D193" s="36">
        <v>666.93333333333328</v>
      </c>
      <c r="E193" s="36">
        <v>662.86666666666656</v>
      </c>
      <c r="F193" s="36">
        <v>657.38333333333333</v>
      </c>
      <c r="G193" s="36">
        <v>653.31666666666661</v>
      </c>
      <c r="H193" s="36">
        <v>672.41666666666652</v>
      </c>
      <c r="I193" s="36">
        <v>676.48333333333335</v>
      </c>
      <c r="J193" s="36">
        <v>681.96666666666647</v>
      </c>
      <c r="K193" s="31">
        <v>671</v>
      </c>
      <c r="L193" s="31">
        <v>661.45</v>
      </c>
      <c r="M193" s="31">
        <v>19.646239999999999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993.4</v>
      </c>
      <c r="D194" s="36">
        <v>990.68333333333339</v>
      </c>
      <c r="E194" s="36">
        <v>984.11666666666679</v>
      </c>
      <c r="F194" s="36">
        <v>974.83333333333337</v>
      </c>
      <c r="G194" s="36">
        <v>968.26666666666677</v>
      </c>
      <c r="H194" s="36">
        <v>999.96666666666681</v>
      </c>
      <c r="I194" s="36">
        <v>1006.5333333333334</v>
      </c>
      <c r="J194" s="36">
        <v>1015.8166666666668</v>
      </c>
      <c r="K194" s="31">
        <v>997.25</v>
      </c>
      <c r="L194" s="31">
        <v>981.4</v>
      </c>
      <c r="M194" s="31">
        <v>115.91421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448.65</v>
      </c>
      <c r="D195" s="36">
        <v>449.91666666666669</v>
      </c>
      <c r="E195" s="36">
        <v>446.23333333333335</v>
      </c>
      <c r="F195" s="36">
        <v>443.81666666666666</v>
      </c>
      <c r="G195" s="36">
        <v>440.13333333333333</v>
      </c>
      <c r="H195" s="36">
        <v>452.33333333333337</v>
      </c>
      <c r="I195" s="36">
        <v>456.01666666666665</v>
      </c>
      <c r="J195" s="36">
        <v>458.43333333333339</v>
      </c>
      <c r="K195" s="31">
        <v>453.6</v>
      </c>
      <c r="L195" s="31">
        <v>447.5</v>
      </c>
      <c r="M195" s="31">
        <v>78.584460000000007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183.15</v>
      </c>
      <c r="D196" s="36">
        <v>182.68333333333331</v>
      </c>
      <c r="E196" s="36">
        <v>181.86666666666662</v>
      </c>
      <c r="F196" s="36">
        <v>180.58333333333331</v>
      </c>
      <c r="G196" s="36">
        <v>179.76666666666662</v>
      </c>
      <c r="H196" s="36">
        <v>183.96666666666661</v>
      </c>
      <c r="I196" s="36">
        <v>184.78333333333327</v>
      </c>
      <c r="J196" s="36">
        <v>186.06666666666661</v>
      </c>
      <c r="K196" s="31">
        <v>183.5</v>
      </c>
      <c r="L196" s="31">
        <v>181.4</v>
      </c>
      <c r="M196" s="31">
        <v>285.09237000000002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1371.45</v>
      </c>
      <c r="D197" s="36">
        <v>1377.0999999999997</v>
      </c>
      <c r="E197" s="36">
        <v>1358.4499999999994</v>
      </c>
      <c r="F197" s="36">
        <v>1345.4499999999996</v>
      </c>
      <c r="G197" s="36">
        <v>1326.7999999999993</v>
      </c>
      <c r="H197" s="36">
        <v>1390.0999999999995</v>
      </c>
      <c r="I197" s="36">
        <v>1408.7499999999995</v>
      </c>
      <c r="J197" s="36">
        <v>1421.7499999999995</v>
      </c>
      <c r="K197" s="31">
        <v>1395.75</v>
      </c>
      <c r="L197" s="31">
        <v>1364.1</v>
      </c>
      <c r="M197" s="31">
        <v>17.333559999999999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869.35</v>
      </c>
      <c r="D198" s="36">
        <v>865.2166666666667</v>
      </c>
      <c r="E198" s="36">
        <v>852.13333333333344</v>
      </c>
      <c r="F198" s="36">
        <v>834.91666666666674</v>
      </c>
      <c r="G198" s="36">
        <v>821.83333333333348</v>
      </c>
      <c r="H198" s="36">
        <v>882.43333333333339</v>
      </c>
      <c r="I198" s="36">
        <v>895.51666666666665</v>
      </c>
      <c r="J198" s="36">
        <v>912.73333333333335</v>
      </c>
      <c r="K198" s="31">
        <v>878.3</v>
      </c>
      <c r="L198" s="31">
        <v>848</v>
      </c>
      <c r="M198" s="31">
        <v>11.86767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3530.05</v>
      </c>
      <c r="D199" s="36">
        <v>3514.6833333333329</v>
      </c>
      <c r="E199" s="36">
        <v>3494.3666666666659</v>
      </c>
      <c r="F199" s="36">
        <v>3458.6833333333329</v>
      </c>
      <c r="G199" s="36">
        <v>3438.3666666666659</v>
      </c>
      <c r="H199" s="36">
        <v>3550.3666666666659</v>
      </c>
      <c r="I199" s="36">
        <v>3570.6833333333325</v>
      </c>
      <c r="J199" s="36">
        <v>3606.3666666666659</v>
      </c>
      <c r="K199" s="31">
        <v>3535</v>
      </c>
      <c r="L199" s="31">
        <v>3479</v>
      </c>
      <c r="M199" s="31">
        <v>23.468920000000001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2882.1</v>
      </c>
      <c r="D200" s="36">
        <v>2887.1333333333332</v>
      </c>
      <c r="E200" s="36">
        <v>2854.9666666666662</v>
      </c>
      <c r="F200" s="36">
        <v>2827.833333333333</v>
      </c>
      <c r="G200" s="36">
        <v>2795.6666666666661</v>
      </c>
      <c r="H200" s="36">
        <v>2914.2666666666664</v>
      </c>
      <c r="I200" s="36">
        <v>2946.4333333333334</v>
      </c>
      <c r="J200" s="36">
        <v>2973.5666666666666</v>
      </c>
      <c r="K200" s="31">
        <v>2919.3</v>
      </c>
      <c r="L200" s="31">
        <v>2860</v>
      </c>
      <c r="M200" s="31">
        <v>1.2579199999999999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1599.1</v>
      </c>
      <c r="D201" s="36">
        <v>1593.3166666666666</v>
      </c>
      <c r="E201" s="36">
        <v>1581.7833333333333</v>
      </c>
      <c r="F201" s="36">
        <v>1564.4666666666667</v>
      </c>
      <c r="G201" s="36">
        <v>1552.9333333333334</v>
      </c>
      <c r="H201" s="36">
        <v>1610.6333333333332</v>
      </c>
      <c r="I201" s="36">
        <v>1622.1666666666665</v>
      </c>
      <c r="J201" s="36">
        <v>1639.4833333333331</v>
      </c>
      <c r="K201" s="31">
        <v>1604.85</v>
      </c>
      <c r="L201" s="31">
        <v>1576</v>
      </c>
      <c r="M201" s="31">
        <v>4.10344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5245.55</v>
      </c>
      <c r="D202" s="36">
        <v>5193.1833333333334</v>
      </c>
      <c r="E202" s="36">
        <v>5092.3666666666668</v>
      </c>
      <c r="F202" s="36">
        <v>4939.1833333333334</v>
      </c>
      <c r="G202" s="36">
        <v>4838.3666666666668</v>
      </c>
      <c r="H202" s="36">
        <v>5346.3666666666668</v>
      </c>
      <c r="I202" s="36">
        <v>5447.1833333333343</v>
      </c>
      <c r="J202" s="36">
        <v>5600.3666666666668</v>
      </c>
      <c r="K202" s="31">
        <v>5294</v>
      </c>
      <c r="L202" s="31">
        <v>5040</v>
      </c>
      <c r="M202" s="31">
        <v>14.241250000000001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4307</v>
      </c>
      <c r="D203" s="36">
        <v>4269.0166666666664</v>
      </c>
      <c r="E203" s="36">
        <v>4218.0333333333328</v>
      </c>
      <c r="F203" s="36">
        <v>4129.0666666666666</v>
      </c>
      <c r="G203" s="36">
        <v>4078.083333333333</v>
      </c>
      <c r="H203" s="36">
        <v>4357.9833333333327</v>
      </c>
      <c r="I203" s="36">
        <v>4408.9666666666662</v>
      </c>
      <c r="J203" s="36">
        <v>4497.9333333333325</v>
      </c>
      <c r="K203" s="31">
        <v>4320</v>
      </c>
      <c r="L203" s="31">
        <v>4180.05</v>
      </c>
      <c r="M203" s="31">
        <v>4.5880599999999996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551.70000000000005</v>
      </c>
      <c r="D204" s="36">
        <v>553.73333333333335</v>
      </c>
      <c r="E204" s="36">
        <v>547.66666666666674</v>
      </c>
      <c r="F204" s="36">
        <v>543.63333333333344</v>
      </c>
      <c r="G204" s="36">
        <v>537.56666666666683</v>
      </c>
      <c r="H204" s="36">
        <v>557.76666666666665</v>
      </c>
      <c r="I204" s="36">
        <v>563.83333333333326</v>
      </c>
      <c r="J204" s="36">
        <v>567.86666666666656</v>
      </c>
      <c r="K204" s="31">
        <v>559.79999999999995</v>
      </c>
      <c r="L204" s="31">
        <v>549.70000000000005</v>
      </c>
      <c r="M204" s="31">
        <v>20.22269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11242.8</v>
      </c>
      <c r="D205" s="36">
        <v>11220.366666666667</v>
      </c>
      <c r="E205" s="36">
        <v>11169.733333333334</v>
      </c>
      <c r="F205" s="36">
        <v>11096.666666666666</v>
      </c>
      <c r="G205" s="36">
        <v>11046.033333333333</v>
      </c>
      <c r="H205" s="36">
        <v>11293.433333333334</v>
      </c>
      <c r="I205" s="36">
        <v>11344.066666666669</v>
      </c>
      <c r="J205" s="36">
        <v>11417.133333333335</v>
      </c>
      <c r="K205" s="31">
        <v>11271</v>
      </c>
      <c r="L205" s="31">
        <v>11147.3</v>
      </c>
      <c r="M205" s="31">
        <v>3.0531799999999998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147.55000000000001</v>
      </c>
      <c r="D206" s="36">
        <v>146.75</v>
      </c>
      <c r="E206" s="36">
        <v>145.65</v>
      </c>
      <c r="F206" s="36">
        <v>143.75</v>
      </c>
      <c r="G206" s="36">
        <v>142.65</v>
      </c>
      <c r="H206" s="36">
        <v>148.65</v>
      </c>
      <c r="I206" s="36">
        <v>149.75000000000003</v>
      </c>
      <c r="J206" s="36">
        <v>151.65</v>
      </c>
      <c r="K206" s="31">
        <v>147.85</v>
      </c>
      <c r="L206" s="31">
        <v>144.85</v>
      </c>
      <c r="M206" s="31">
        <v>88.924300000000002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2109.1</v>
      </c>
      <c r="D207" s="36">
        <v>2113.6833333333329</v>
      </c>
      <c r="E207" s="36">
        <v>2092.766666666666</v>
      </c>
      <c r="F207" s="36">
        <v>2076.4333333333329</v>
      </c>
      <c r="G207" s="36">
        <v>2055.516666666666</v>
      </c>
      <c r="H207" s="36">
        <v>2130.016666666666</v>
      </c>
      <c r="I207" s="36">
        <v>2150.9333333333329</v>
      </c>
      <c r="J207" s="36">
        <v>2167.266666666666</v>
      </c>
      <c r="K207" s="31">
        <v>2134.6</v>
      </c>
      <c r="L207" s="31">
        <v>2097.35</v>
      </c>
      <c r="M207" s="31">
        <v>1.4831300000000001</v>
      </c>
      <c r="N207" s="1"/>
      <c r="O207" s="1"/>
    </row>
    <row r="208" spans="1:15" ht="12.75" customHeight="1">
      <c r="A208" s="51">
        <v>203</v>
      </c>
      <c r="B208" s="53" t="s">
        <v>1019</v>
      </c>
      <c r="C208" s="31">
        <v>1269</v>
      </c>
      <c r="D208" s="36">
        <v>1269.9166666666667</v>
      </c>
      <c r="E208" s="36">
        <v>1257.2833333333335</v>
      </c>
      <c r="F208" s="36">
        <v>1245.5666666666668</v>
      </c>
      <c r="G208" s="36">
        <v>1232.9333333333336</v>
      </c>
      <c r="H208" s="36">
        <v>1281.6333333333334</v>
      </c>
      <c r="I208" s="36">
        <v>1294.2666666666667</v>
      </c>
      <c r="J208" s="36">
        <v>1305.9833333333333</v>
      </c>
      <c r="K208" s="31">
        <v>1282.55</v>
      </c>
      <c r="L208" s="31">
        <v>1258.2</v>
      </c>
      <c r="M208" s="31">
        <v>15.74896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1639.25</v>
      </c>
      <c r="D209" s="36">
        <v>1621.2666666666667</v>
      </c>
      <c r="E209" s="36">
        <v>1592.5333333333333</v>
      </c>
      <c r="F209" s="36">
        <v>1545.8166666666666</v>
      </c>
      <c r="G209" s="36">
        <v>1517.0833333333333</v>
      </c>
      <c r="H209" s="36">
        <v>1667.9833333333333</v>
      </c>
      <c r="I209" s="36">
        <v>1696.7166666666665</v>
      </c>
      <c r="J209" s="36">
        <v>1743.4333333333334</v>
      </c>
      <c r="K209" s="31">
        <v>1650</v>
      </c>
      <c r="L209" s="31">
        <v>1574.55</v>
      </c>
      <c r="M209" s="31">
        <v>32.577680000000001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447.6</v>
      </c>
      <c r="D210" s="36">
        <v>446.5</v>
      </c>
      <c r="E210" s="36">
        <v>441.1</v>
      </c>
      <c r="F210" s="36">
        <v>434.6</v>
      </c>
      <c r="G210" s="36">
        <v>429.20000000000005</v>
      </c>
      <c r="H210" s="36">
        <v>453</v>
      </c>
      <c r="I210" s="36">
        <v>458.4</v>
      </c>
      <c r="J210" s="36">
        <v>464.9</v>
      </c>
      <c r="K210" s="31">
        <v>451.9</v>
      </c>
      <c r="L210" s="31">
        <v>440</v>
      </c>
      <c r="M210" s="31">
        <v>96.346699999999998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16.73</v>
      </c>
      <c r="D211" s="36">
        <v>16.546666666666667</v>
      </c>
      <c r="E211" s="36">
        <v>16.243333333333332</v>
      </c>
      <c r="F211" s="36">
        <v>15.756666666666664</v>
      </c>
      <c r="G211" s="36">
        <v>15.45333333333333</v>
      </c>
      <c r="H211" s="36">
        <v>17.033333333333335</v>
      </c>
      <c r="I211" s="36">
        <v>17.33666666666667</v>
      </c>
      <c r="J211" s="36">
        <v>17.823333333333338</v>
      </c>
      <c r="K211" s="31">
        <v>16.850000000000001</v>
      </c>
      <c r="L211" s="31">
        <v>16.059999999999999</v>
      </c>
      <c r="M211" s="31">
        <v>11007.495849999999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1498.5</v>
      </c>
      <c r="D212" s="36">
        <v>1493.5</v>
      </c>
      <c r="E212" s="36">
        <v>1475.05</v>
      </c>
      <c r="F212" s="36">
        <v>1451.6</v>
      </c>
      <c r="G212" s="36">
        <v>1433.1499999999999</v>
      </c>
      <c r="H212" s="36">
        <v>1516.95</v>
      </c>
      <c r="I212" s="36">
        <v>1535.3999999999999</v>
      </c>
      <c r="J212" s="36">
        <v>1558.8500000000001</v>
      </c>
      <c r="K212" s="31">
        <v>1511.95</v>
      </c>
      <c r="L212" s="31">
        <v>1470.05</v>
      </c>
      <c r="M212" s="31">
        <v>17.923729999999999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477.5</v>
      </c>
      <c r="D213" s="36">
        <v>479.76666666666665</v>
      </c>
      <c r="E213" s="36">
        <v>473.93333333333328</v>
      </c>
      <c r="F213" s="36">
        <v>470.36666666666662</v>
      </c>
      <c r="G213" s="36">
        <v>464.53333333333325</v>
      </c>
      <c r="H213" s="36">
        <v>483.33333333333331</v>
      </c>
      <c r="I213" s="36">
        <v>489.16666666666669</v>
      </c>
      <c r="J213" s="36">
        <v>492.73333333333335</v>
      </c>
      <c r="K213" s="31">
        <v>485.6</v>
      </c>
      <c r="L213" s="31">
        <v>476.2</v>
      </c>
      <c r="M213" s="31">
        <v>56.61298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23.81</v>
      </c>
      <c r="D214" s="36">
        <v>23.836666666666662</v>
      </c>
      <c r="E214" s="36">
        <v>23.693333333333324</v>
      </c>
      <c r="F214" s="36">
        <v>23.576666666666661</v>
      </c>
      <c r="G214" s="36">
        <v>23.433333333333323</v>
      </c>
      <c r="H214" s="36">
        <v>23.953333333333326</v>
      </c>
      <c r="I214" s="36">
        <v>24.096666666666664</v>
      </c>
      <c r="J214" s="36">
        <v>24.213333333333328</v>
      </c>
      <c r="K214" s="31">
        <v>23.98</v>
      </c>
      <c r="L214" s="31">
        <v>23.72</v>
      </c>
      <c r="M214" s="31">
        <v>850.42764999999997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163.98</v>
      </c>
      <c r="D215" s="36">
        <v>164.02666666666667</v>
      </c>
      <c r="E215" s="36">
        <v>162.55333333333334</v>
      </c>
      <c r="F215" s="36">
        <v>161.12666666666667</v>
      </c>
      <c r="G215" s="36">
        <v>159.65333333333334</v>
      </c>
      <c r="H215" s="36">
        <v>165.45333333333335</v>
      </c>
      <c r="I215" s="36">
        <v>166.92666666666665</v>
      </c>
      <c r="J215" s="36">
        <v>168.35333333333335</v>
      </c>
      <c r="K215" s="31">
        <v>165.5</v>
      </c>
      <c r="L215" s="31">
        <v>162.6</v>
      </c>
      <c r="M215" s="31">
        <v>116.81310000000001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186.24</v>
      </c>
      <c r="D216" s="36">
        <v>185.63000000000002</v>
      </c>
      <c r="E216" s="36">
        <v>184.66000000000005</v>
      </c>
      <c r="F216" s="36">
        <v>183.08000000000004</v>
      </c>
      <c r="G216" s="36">
        <v>182.11000000000007</v>
      </c>
      <c r="H216" s="36">
        <v>187.21000000000004</v>
      </c>
      <c r="I216" s="36">
        <v>188.18</v>
      </c>
      <c r="J216" s="36">
        <v>189.76000000000002</v>
      </c>
      <c r="K216" s="31">
        <v>186.6</v>
      </c>
      <c r="L216" s="31">
        <v>184.05</v>
      </c>
      <c r="M216" s="31">
        <v>298.23712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1109.55</v>
      </c>
      <c r="D217" s="36">
        <v>1105.0833333333333</v>
      </c>
      <c r="E217" s="36">
        <v>1098.3666666666666</v>
      </c>
      <c r="F217" s="36">
        <v>1087.1833333333334</v>
      </c>
      <c r="G217" s="36">
        <v>1080.4666666666667</v>
      </c>
      <c r="H217" s="36">
        <v>1116.2666666666664</v>
      </c>
      <c r="I217" s="36">
        <v>1122.9833333333331</v>
      </c>
      <c r="J217" s="36">
        <v>1134.1666666666663</v>
      </c>
      <c r="K217" s="31">
        <v>1111.8</v>
      </c>
      <c r="L217" s="31">
        <v>1093.9000000000001</v>
      </c>
      <c r="M217" s="31">
        <v>11.00418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45460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1" t="s">
        <v>20</v>
      </c>
      <c r="D9" s="351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6"/>
      <c r="L9" s="27"/>
      <c r="M9" s="48"/>
      <c r="N9" s="1"/>
      <c r="O9" s="1"/>
    </row>
    <row r="10" spans="1:15" ht="42.75" customHeight="1">
      <c r="A10" s="347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802.1</v>
      </c>
      <c r="D11" s="36">
        <v>796.54999999999984</v>
      </c>
      <c r="E11" s="36">
        <v>786.09999999999968</v>
      </c>
      <c r="F11" s="36">
        <v>770.0999999999998</v>
      </c>
      <c r="G11" s="36">
        <v>759.64999999999964</v>
      </c>
      <c r="H11" s="36">
        <v>812.54999999999973</v>
      </c>
      <c r="I11" s="36">
        <v>822.99999999999977</v>
      </c>
      <c r="J11" s="36">
        <v>838.99999999999977</v>
      </c>
      <c r="K11" s="31">
        <v>807</v>
      </c>
      <c r="L11" s="31">
        <v>780.55</v>
      </c>
      <c r="M11" s="31">
        <v>5.0380500000000001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36489.25</v>
      </c>
      <c r="D12" s="36">
        <v>36729.433333333334</v>
      </c>
      <c r="E12" s="36">
        <v>36061.866666666669</v>
      </c>
      <c r="F12" s="36">
        <v>35634.483333333337</v>
      </c>
      <c r="G12" s="36">
        <v>34966.916666666672</v>
      </c>
      <c r="H12" s="36">
        <v>37156.816666666666</v>
      </c>
      <c r="I12" s="36">
        <v>37824.383333333331</v>
      </c>
      <c r="J12" s="36">
        <v>38251.766666666663</v>
      </c>
      <c r="K12" s="31">
        <v>37397</v>
      </c>
      <c r="L12" s="31">
        <v>36302.050000000003</v>
      </c>
      <c r="M12" s="31">
        <v>9.3549999999999994E-2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9020</v>
      </c>
      <c r="D13" s="36">
        <v>8872.6833333333325</v>
      </c>
      <c r="E13" s="36">
        <v>8600.366666666665</v>
      </c>
      <c r="F13" s="36">
        <v>8180.7333333333318</v>
      </c>
      <c r="G13" s="36">
        <v>7908.4166666666642</v>
      </c>
      <c r="H13" s="36">
        <v>9292.3166666666657</v>
      </c>
      <c r="I13" s="36">
        <v>9564.633333333335</v>
      </c>
      <c r="J13" s="36">
        <v>9984.2666666666664</v>
      </c>
      <c r="K13" s="31">
        <v>9145</v>
      </c>
      <c r="L13" s="31">
        <v>8453.0499999999993</v>
      </c>
      <c r="M13" s="31">
        <v>12.42412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2661.7</v>
      </c>
      <c r="D14" s="36">
        <v>2675.6166666666668</v>
      </c>
      <c r="E14" s="36">
        <v>2637.2333333333336</v>
      </c>
      <c r="F14" s="36">
        <v>2612.7666666666669</v>
      </c>
      <c r="G14" s="36">
        <v>2574.3833333333337</v>
      </c>
      <c r="H14" s="36">
        <v>2700.0833333333335</v>
      </c>
      <c r="I14" s="36">
        <v>2738.4666666666667</v>
      </c>
      <c r="J14" s="36">
        <v>2762.9333333333334</v>
      </c>
      <c r="K14" s="31">
        <v>2714</v>
      </c>
      <c r="L14" s="31">
        <v>2651.15</v>
      </c>
      <c r="M14" s="31">
        <v>7.0668499999999996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3976.8</v>
      </c>
      <c r="D15" s="36">
        <v>3937.2000000000003</v>
      </c>
      <c r="E15" s="36">
        <v>3869.4000000000005</v>
      </c>
      <c r="F15" s="36">
        <v>3762.0000000000005</v>
      </c>
      <c r="G15" s="36">
        <v>3694.2000000000007</v>
      </c>
      <c r="H15" s="36">
        <v>4044.6000000000004</v>
      </c>
      <c r="I15" s="36">
        <v>4112.4000000000005</v>
      </c>
      <c r="J15" s="36">
        <v>4219.8</v>
      </c>
      <c r="K15" s="31">
        <v>4005</v>
      </c>
      <c r="L15" s="31">
        <v>3829.8</v>
      </c>
      <c r="M15" s="31">
        <v>1.4407700000000001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1558.8</v>
      </c>
      <c r="D16" s="36">
        <v>1552.6499999999999</v>
      </c>
      <c r="E16" s="36">
        <v>1539.3999999999996</v>
      </c>
      <c r="F16" s="36">
        <v>1519.9999999999998</v>
      </c>
      <c r="G16" s="36">
        <v>1506.7499999999995</v>
      </c>
      <c r="H16" s="36">
        <v>1572.0499999999997</v>
      </c>
      <c r="I16" s="36">
        <v>1585.3000000000002</v>
      </c>
      <c r="J16" s="36">
        <v>1604.6999999999998</v>
      </c>
      <c r="K16" s="31">
        <v>1565.9</v>
      </c>
      <c r="L16" s="31">
        <v>1533.25</v>
      </c>
      <c r="M16" s="31">
        <v>4.2532100000000002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661.25</v>
      </c>
      <c r="D17" s="36">
        <v>664.13333333333333</v>
      </c>
      <c r="E17" s="36">
        <v>655.11666666666667</v>
      </c>
      <c r="F17" s="36">
        <v>648.98333333333335</v>
      </c>
      <c r="G17" s="36">
        <v>639.9666666666667</v>
      </c>
      <c r="H17" s="36">
        <v>670.26666666666665</v>
      </c>
      <c r="I17" s="36">
        <v>679.2833333333333</v>
      </c>
      <c r="J17" s="36">
        <v>685.41666666666663</v>
      </c>
      <c r="K17" s="31">
        <v>673.15</v>
      </c>
      <c r="L17" s="31">
        <v>658</v>
      </c>
      <c r="M17" s="31">
        <v>28.52074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675.75</v>
      </c>
      <c r="D18" s="36">
        <v>675.55000000000007</v>
      </c>
      <c r="E18" s="36">
        <v>671.65000000000009</v>
      </c>
      <c r="F18" s="36">
        <v>667.55000000000007</v>
      </c>
      <c r="G18" s="36">
        <v>663.65000000000009</v>
      </c>
      <c r="H18" s="36">
        <v>679.65000000000009</v>
      </c>
      <c r="I18" s="36">
        <v>683.55</v>
      </c>
      <c r="J18" s="36">
        <v>687.65000000000009</v>
      </c>
      <c r="K18" s="31">
        <v>679.45</v>
      </c>
      <c r="L18" s="31">
        <v>671.45</v>
      </c>
      <c r="M18" s="31">
        <v>10.44209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1853.8</v>
      </c>
      <c r="D19" s="36">
        <v>1848.9333333333334</v>
      </c>
      <c r="E19" s="36">
        <v>1829.8666666666668</v>
      </c>
      <c r="F19" s="36">
        <v>1805.9333333333334</v>
      </c>
      <c r="G19" s="36">
        <v>1786.8666666666668</v>
      </c>
      <c r="H19" s="36">
        <v>1872.8666666666668</v>
      </c>
      <c r="I19" s="36">
        <v>1891.9333333333334</v>
      </c>
      <c r="J19" s="36">
        <v>1915.8666666666668</v>
      </c>
      <c r="K19" s="31">
        <v>1868</v>
      </c>
      <c r="L19" s="31">
        <v>1825</v>
      </c>
      <c r="M19" s="31">
        <v>2.1761499999999998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27464.9</v>
      </c>
      <c r="D20" s="36">
        <v>27521.100000000002</v>
      </c>
      <c r="E20" s="36">
        <v>27264.250000000004</v>
      </c>
      <c r="F20" s="36">
        <v>27063.600000000002</v>
      </c>
      <c r="G20" s="36">
        <v>26806.750000000004</v>
      </c>
      <c r="H20" s="36">
        <v>27721.750000000004</v>
      </c>
      <c r="I20" s="36">
        <v>27978.600000000002</v>
      </c>
      <c r="J20" s="36">
        <v>28179.250000000004</v>
      </c>
      <c r="K20" s="31">
        <v>27777.95</v>
      </c>
      <c r="L20" s="31">
        <v>27320.45</v>
      </c>
      <c r="M20" s="31">
        <v>0.10397000000000001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1476.9</v>
      </c>
      <c r="D21" s="36">
        <v>1470.5333333333335</v>
      </c>
      <c r="E21" s="36">
        <v>1447.366666666667</v>
      </c>
      <c r="F21" s="36">
        <v>1417.8333333333335</v>
      </c>
      <c r="G21" s="36">
        <v>1394.666666666667</v>
      </c>
      <c r="H21" s="36">
        <v>1500.0666666666671</v>
      </c>
      <c r="I21" s="36">
        <v>1523.2333333333336</v>
      </c>
      <c r="J21" s="36">
        <v>1552.7666666666671</v>
      </c>
      <c r="K21" s="31">
        <v>1493.7</v>
      </c>
      <c r="L21" s="31">
        <v>1441</v>
      </c>
      <c r="M21" s="31">
        <v>5.1087199999999999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1019.8</v>
      </c>
      <c r="D22" s="36">
        <v>1024.6666666666667</v>
      </c>
      <c r="E22" s="36">
        <v>1010.6333333333334</v>
      </c>
      <c r="F22" s="36">
        <v>1001.4666666666667</v>
      </c>
      <c r="G22" s="36">
        <v>987.43333333333339</v>
      </c>
      <c r="H22" s="36">
        <v>1033.8333333333335</v>
      </c>
      <c r="I22" s="36">
        <v>1047.8666666666668</v>
      </c>
      <c r="J22" s="36">
        <v>1057.0333333333335</v>
      </c>
      <c r="K22" s="31">
        <v>1038.7</v>
      </c>
      <c r="L22" s="31">
        <v>1015.5</v>
      </c>
      <c r="M22" s="31">
        <v>7.0249899999999998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3261.75</v>
      </c>
      <c r="D23" s="36">
        <v>3252.6166666666668</v>
      </c>
      <c r="E23" s="36">
        <v>3230.2333333333336</v>
      </c>
      <c r="F23" s="36">
        <v>3198.7166666666667</v>
      </c>
      <c r="G23" s="36">
        <v>3176.3333333333335</v>
      </c>
      <c r="H23" s="36">
        <v>3284.1333333333337</v>
      </c>
      <c r="I23" s="36">
        <v>3306.5166666666669</v>
      </c>
      <c r="J23" s="36">
        <v>3338.0333333333338</v>
      </c>
      <c r="K23" s="31">
        <v>3275</v>
      </c>
      <c r="L23" s="31">
        <v>3221.1</v>
      </c>
      <c r="M23" s="31">
        <v>42.248550000000002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1806.3</v>
      </c>
      <c r="D24" s="36">
        <v>1806.1166666666668</v>
      </c>
      <c r="E24" s="36">
        <v>1787.2333333333336</v>
      </c>
      <c r="F24" s="36">
        <v>1768.1666666666667</v>
      </c>
      <c r="G24" s="36">
        <v>1749.2833333333335</v>
      </c>
      <c r="H24" s="36">
        <v>1825.1833333333336</v>
      </c>
      <c r="I24" s="36">
        <v>1844.0666666666668</v>
      </c>
      <c r="J24" s="36">
        <v>1863.1333333333337</v>
      </c>
      <c r="K24" s="31">
        <v>1825</v>
      </c>
      <c r="L24" s="31">
        <v>1787.05</v>
      </c>
      <c r="M24" s="31">
        <v>11.54364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1430.7</v>
      </c>
      <c r="D25" s="36">
        <v>1422.7166666666665</v>
      </c>
      <c r="E25" s="36">
        <v>1403.4333333333329</v>
      </c>
      <c r="F25" s="36">
        <v>1376.1666666666665</v>
      </c>
      <c r="G25" s="36">
        <v>1356.883333333333</v>
      </c>
      <c r="H25" s="36">
        <v>1449.9833333333329</v>
      </c>
      <c r="I25" s="36">
        <v>1469.2666666666662</v>
      </c>
      <c r="J25" s="36">
        <v>1496.5333333333328</v>
      </c>
      <c r="K25" s="31">
        <v>1442</v>
      </c>
      <c r="L25" s="31">
        <v>1395.45</v>
      </c>
      <c r="M25" s="31">
        <v>56.51491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746.75</v>
      </c>
      <c r="D26" s="36">
        <v>749.98333333333323</v>
      </c>
      <c r="E26" s="36">
        <v>741.96666666666647</v>
      </c>
      <c r="F26" s="36">
        <v>737.18333333333328</v>
      </c>
      <c r="G26" s="36">
        <v>729.16666666666652</v>
      </c>
      <c r="H26" s="36">
        <v>754.76666666666642</v>
      </c>
      <c r="I26" s="36">
        <v>762.78333333333308</v>
      </c>
      <c r="J26" s="36">
        <v>767.56666666666638</v>
      </c>
      <c r="K26" s="31">
        <v>758</v>
      </c>
      <c r="L26" s="31">
        <v>745.2</v>
      </c>
      <c r="M26" s="31">
        <v>106.38477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946.5</v>
      </c>
      <c r="D27" s="36">
        <v>949.56666666666661</v>
      </c>
      <c r="E27" s="36">
        <v>939.13333333333321</v>
      </c>
      <c r="F27" s="36">
        <v>931.76666666666665</v>
      </c>
      <c r="G27" s="36">
        <v>921.33333333333326</v>
      </c>
      <c r="H27" s="36">
        <v>956.93333333333317</v>
      </c>
      <c r="I27" s="36">
        <v>967.36666666666656</v>
      </c>
      <c r="J27" s="36">
        <v>974.73333333333312</v>
      </c>
      <c r="K27" s="31">
        <v>960</v>
      </c>
      <c r="L27" s="31">
        <v>942.2</v>
      </c>
      <c r="M27" s="31">
        <v>7.8467500000000001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344.4</v>
      </c>
      <c r="D28" s="36">
        <v>345.36666666666662</v>
      </c>
      <c r="E28" s="36">
        <v>342.03333333333325</v>
      </c>
      <c r="F28" s="36">
        <v>339.66666666666663</v>
      </c>
      <c r="G28" s="36">
        <v>336.33333333333326</v>
      </c>
      <c r="H28" s="36">
        <v>347.73333333333323</v>
      </c>
      <c r="I28" s="36">
        <v>351.06666666666661</v>
      </c>
      <c r="J28" s="36">
        <v>353.43333333333322</v>
      </c>
      <c r="K28" s="31">
        <v>348.7</v>
      </c>
      <c r="L28" s="31">
        <v>343</v>
      </c>
      <c r="M28" s="31">
        <v>10.71246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239.96</v>
      </c>
      <c r="D29" s="36">
        <v>240.65</v>
      </c>
      <c r="E29" s="36">
        <v>238</v>
      </c>
      <c r="F29" s="36">
        <v>236.04</v>
      </c>
      <c r="G29" s="36">
        <v>233.39</v>
      </c>
      <c r="H29" s="36">
        <v>242.61</v>
      </c>
      <c r="I29" s="36">
        <v>245.26000000000005</v>
      </c>
      <c r="J29" s="36">
        <v>247.22000000000003</v>
      </c>
      <c r="K29" s="31">
        <v>243.3</v>
      </c>
      <c r="L29" s="31">
        <v>238.69</v>
      </c>
      <c r="M29" s="31">
        <v>75.682500000000005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328.6</v>
      </c>
      <c r="D30" s="36">
        <v>329.38333333333338</v>
      </c>
      <c r="E30" s="36">
        <v>325.91666666666674</v>
      </c>
      <c r="F30" s="36">
        <v>323.23333333333335</v>
      </c>
      <c r="G30" s="36">
        <v>319.76666666666671</v>
      </c>
      <c r="H30" s="36">
        <v>332.06666666666678</v>
      </c>
      <c r="I30" s="36">
        <v>335.53333333333336</v>
      </c>
      <c r="J30" s="36">
        <v>338.21666666666681</v>
      </c>
      <c r="K30" s="31">
        <v>332.85</v>
      </c>
      <c r="L30" s="31">
        <v>326.7</v>
      </c>
      <c r="M30" s="31">
        <v>29.170860000000001</v>
      </c>
      <c r="N30" s="1"/>
      <c r="O30" s="1"/>
    </row>
    <row r="31" spans="1:15" ht="12.75" customHeight="1">
      <c r="A31" s="33">
        <v>21</v>
      </c>
      <c r="B31" s="53" t="s">
        <v>1020</v>
      </c>
      <c r="C31" s="31">
        <v>816.65</v>
      </c>
      <c r="D31" s="36">
        <v>823.38333333333333</v>
      </c>
      <c r="E31" s="36">
        <v>807.26666666666665</v>
      </c>
      <c r="F31" s="36">
        <v>797.88333333333333</v>
      </c>
      <c r="G31" s="36">
        <v>781.76666666666665</v>
      </c>
      <c r="H31" s="36">
        <v>832.76666666666665</v>
      </c>
      <c r="I31" s="36">
        <v>848.88333333333321</v>
      </c>
      <c r="J31" s="36">
        <v>858.26666666666665</v>
      </c>
      <c r="K31" s="31">
        <v>839.5</v>
      </c>
      <c r="L31" s="31">
        <v>814</v>
      </c>
      <c r="M31" s="31">
        <v>7.3633300000000004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854.9</v>
      </c>
      <c r="D32" s="36">
        <v>859.33333333333337</v>
      </c>
      <c r="E32" s="36">
        <v>846.66666666666674</v>
      </c>
      <c r="F32" s="36">
        <v>838.43333333333339</v>
      </c>
      <c r="G32" s="36">
        <v>825.76666666666677</v>
      </c>
      <c r="H32" s="36">
        <v>867.56666666666672</v>
      </c>
      <c r="I32" s="36">
        <v>880.23333333333346</v>
      </c>
      <c r="J32" s="36">
        <v>888.4666666666667</v>
      </c>
      <c r="K32" s="31">
        <v>872</v>
      </c>
      <c r="L32" s="31">
        <v>851.1</v>
      </c>
      <c r="M32" s="31">
        <v>0.57352000000000003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1254.9000000000001</v>
      </c>
      <c r="D33" s="36">
        <v>1254.0166666666667</v>
      </c>
      <c r="E33" s="36">
        <v>1243.0833333333333</v>
      </c>
      <c r="F33" s="36">
        <v>1231.2666666666667</v>
      </c>
      <c r="G33" s="36">
        <v>1220.3333333333333</v>
      </c>
      <c r="H33" s="36">
        <v>1265.8333333333333</v>
      </c>
      <c r="I33" s="36">
        <v>1276.7666666666667</v>
      </c>
      <c r="J33" s="36">
        <v>1288.5833333333333</v>
      </c>
      <c r="K33" s="31">
        <v>1264.95</v>
      </c>
      <c r="L33" s="31">
        <v>1242.2</v>
      </c>
      <c r="M33" s="31">
        <v>1.7262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2378.6</v>
      </c>
      <c r="D34" s="36">
        <v>2390.5666666666671</v>
      </c>
      <c r="E34" s="36">
        <v>2356.1333333333341</v>
      </c>
      <c r="F34" s="36">
        <v>2333.666666666667</v>
      </c>
      <c r="G34" s="36">
        <v>2299.233333333334</v>
      </c>
      <c r="H34" s="36">
        <v>2413.0333333333342</v>
      </c>
      <c r="I34" s="36">
        <v>2447.4666666666676</v>
      </c>
      <c r="J34" s="36">
        <v>2469.9333333333343</v>
      </c>
      <c r="K34" s="31">
        <v>2425</v>
      </c>
      <c r="L34" s="31">
        <v>2368.1</v>
      </c>
      <c r="M34" s="31">
        <v>0.49730000000000002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888.2</v>
      </c>
      <c r="D35" s="36">
        <v>894.30000000000007</v>
      </c>
      <c r="E35" s="36">
        <v>878.60000000000014</v>
      </c>
      <c r="F35" s="36">
        <v>869.00000000000011</v>
      </c>
      <c r="G35" s="36">
        <v>853.30000000000018</v>
      </c>
      <c r="H35" s="36">
        <v>903.90000000000009</v>
      </c>
      <c r="I35" s="36">
        <v>919.60000000000014</v>
      </c>
      <c r="J35" s="36">
        <v>929.2</v>
      </c>
      <c r="K35" s="31">
        <v>910</v>
      </c>
      <c r="L35" s="31">
        <v>884.7</v>
      </c>
      <c r="M35" s="31">
        <v>1.54091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5101.95</v>
      </c>
      <c r="D36" s="36">
        <v>5089.8499999999995</v>
      </c>
      <c r="E36" s="36">
        <v>5045.0999999999985</v>
      </c>
      <c r="F36" s="36">
        <v>4988.2499999999991</v>
      </c>
      <c r="G36" s="36">
        <v>4943.4999999999982</v>
      </c>
      <c r="H36" s="36">
        <v>5146.6999999999989</v>
      </c>
      <c r="I36" s="36">
        <v>5191.4500000000007</v>
      </c>
      <c r="J36" s="36">
        <v>5248.2999999999993</v>
      </c>
      <c r="K36" s="31">
        <v>5134.6000000000004</v>
      </c>
      <c r="L36" s="31">
        <v>5033</v>
      </c>
      <c r="M36" s="31">
        <v>0.77861999999999998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2019.65</v>
      </c>
      <c r="D37" s="36">
        <v>2024.2166666666665</v>
      </c>
      <c r="E37" s="36">
        <v>2000.4333333333329</v>
      </c>
      <c r="F37" s="36">
        <v>1981.2166666666665</v>
      </c>
      <c r="G37" s="36">
        <v>1957.4333333333329</v>
      </c>
      <c r="H37" s="36">
        <v>2043.4333333333329</v>
      </c>
      <c r="I37" s="36">
        <v>2067.2166666666662</v>
      </c>
      <c r="J37" s="36">
        <v>2086.4333333333329</v>
      </c>
      <c r="K37" s="31">
        <v>2048</v>
      </c>
      <c r="L37" s="31">
        <v>2005</v>
      </c>
      <c r="M37" s="31">
        <v>0.44790000000000002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64.72</v>
      </c>
      <c r="D38" s="36">
        <v>65.319999999999993</v>
      </c>
      <c r="E38" s="36">
        <v>63.889999999999986</v>
      </c>
      <c r="F38" s="36">
        <v>63.059999999999988</v>
      </c>
      <c r="G38" s="36">
        <v>61.629999999999981</v>
      </c>
      <c r="H38" s="36">
        <v>66.149999999999991</v>
      </c>
      <c r="I38" s="36">
        <v>67.58</v>
      </c>
      <c r="J38" s="36">
        <v>68.41</v>
      </c>
      <c r="K38" s="31">
        <v>66.75</v>
      </c>
      <c r="L38" s="31">
        <v>64.489999999999995</v>
      </c>
      <c r="M38" s="31">
        <v>69.200680000000006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27.54</v>
      </c>
      <c r="D39" s="36">
        <v>27.673333333333332</v>
      </c>
      <c r="E39" s="36">
        <v>27.266666666666666</v>
      </c>
      <c r="F39" s="36">
        <v>26.993333333333332</v>
      </c>
      <c r="G39" s="36">
        <v>26.586666666666666</v>
      </c>
      <c r="H39" s="36">
        <v>27.946666666666665</v>
      </c>
      <c r="I39" s="36">
        <v>28.353333333333332</v>
      </c>
      <c r="J39" s="36">
        <v>28.626666666666665</v>
      </c>
      <c r="K39" s="31">
        <v>28.08</v>
      </c>
      <c r="L39" s="31">
        <v>27.4</v>
      </c>
      <c r="M39" s="31">
        <v>72.964619999999996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1339.05</v>
      </c>
      <c r="D40" s="36">
        <v>1338.9833333333333</v>
      </c>
      <c r="E40" s="36">
        <v>1321.0666666666666</v>
      </c>
      <c r="F40" s="36">
        <v>1303.0833333333333</v>
      </c>
      <c r="G40" s="36">
        <v>1285.1666666666665</v>
      </c>
      <c r="H40" s="36">
        <v>1356.9666666666667</v>
      </c>
      <c r="I40" s="36">
        <v>1374.8833333333332</v>
      </c>
      <c r="J40" s="36">
        <v>1392.8666666666668</v>
      </c>
      <c r="K40" s="31">
        <v>1356.9</v>
      </c>
      <c r="L40" s="31">
        <v>1321</v>
      </c>
      <c r="M40" s="31">
        <v>14.950559999999999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4038.5</v>
      </c>
      <c r="D41" s="36">
        <v>4088.1666666666665</v>
      </c>
      <c r="E41" s="36">
        <v>3964.4333333333334</v>
      </c>
      <c r="F41" s="36">
        <v>3890.3666666666668</v>
      </c>
      <c r="G41" s="36">
        <v>3766.6333333333337</v>
      </c>
      <c r="H41" s="36">
        <v>4162.2333333333336</v>
      </c>
      <c r="I41" s="36">
        <v>4285.9666666666653</v>
      </c>
      <c r="J41" s="36">
        <v>4360.0333333333328</v>
      </c>
      <c r="K41" s="31">
        <v>4211.8999999999996</v>
      </c>
      <c r="L41" s="31">
        <v>4014.1</v>
      </c>
      <c r="M41" s="31">
        <v>1.59266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677.2</v>
      </c>
      <c r="D42" s="36">
        <v>679.4666666666667</v>
      </c>
      <c r="E42" s="36">
        <v>669.93333333333339</v>
      </c>
      <c r="F42" s="36">
        <v>662.66666666666674</v>
      </c>
      <c r="G42" s="36">
        <v>653.13333333333344</v>
      </c>
      <c r="H42" s="36">
        <v>686.73333333333335</v>
      </c>
      <c r="I42" s="36">
        <v>696.26666666666665</v>
      </c>
      <c r="J42" s="36">
        <v>703.5333333333333</v>
      </c>
      <c r="K42" s="31">
        <v>689</v>
      </c>
      <c r="L42" s="31">
        <v>672.2</v>
      </c>
      <c r="M42" s="31">
        <v>156.99653000000001</v>
      </c>
      <c r="N42" s="1"/>
      <c r="O42" s="1"/>
    </row>
    <row r="43" spans="1:15" ht="12.75" customHeight="1">
      <c r="A43" s="33">
        <v>33</v>
      </c>
      <c r="B43" s="53" t="s">
        <v>863</v>
      </c>
      <c r="C43" s="31">
        <v>3995.65</v>
      </c>
      <c r="D43" s="36">
        <v>3979.85</v>
      </c>
      <c r="E43" s="36">
        <v>3959.7</v>
      </c>
      <c r="F43" s="36">
        <v>3923.75</v>
      </c>
      <c r="G43" s="36">
        <v>3903.6</v>
      </c>
      <c r="H43" s="36">
        <v>4015.7999999999997</v>
      </c>
      <c r="I43" s="36">
        <v>4035.9500000000003</v>
      </c>
      <c r="J43" s="36">
        <v>4071.8999999999996</v>
      </c>
      <c r="K43" s="31">
        <v>4000</v>
      </c>
      <c r="L43" s="31">
        <v>3943.9</v>
      </c>
      <c r="M43" s="31">
        <v>0.18171000000000001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2602</v>
      </c>
      <c r="D44" s="36">
        <v>2616.2333333333331</v>
      </c>
      <c r="E44" s="36">
        <v>2581.8166666666662</v>
      </c>
      <c r="F44" s="36">
        <v>2561.6333333333332</v>
      </c>
      <c r="G44" s="36">
        <v>2527.2166666666662</v>
      </c>
      <c r="H44" s="36">
        <v>2636.4166666666661</v>
      </c>
      <c r="I44" s="36">
        <v>2670.833333333333</v>
      </c>
      <c r="J44" s="36">
        <v>2691.016666666666</v>
      </c>
      <c r="K44" s="31">
        <v>2650.65</v>
      </c>
      <c r="L44" s="31">
        <v>2596.0500000000002</v>
      </c>
      <c r="M44" s="31">
        <v>2.8243900000000002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788.1</v>
      </c>
      <c r="D45" s="36">
        <v>788.1</v>
      </c>
      <c r="E45" s="36">
        <v>781.30000000000007</v>
      </c>
      <c r="F45" s="36">
        <v>774.5</v>
      </c>
      <c r="G45" s="36">
        <v>767.7</v>
      </c>
      <c r="H45" s="36">
        <v>794.90000000000009</v>
      </c>
      <c r="I45" s="36">
        <v>801.7</v>
      </c>
      <c r="J45" s="36">
        <v>808.50000000000011</v>
      </c>
      <c r="K45" s="31">
        <v>794.9</v>
      </c>
      <c r="L45" s="31">
        <v>781.3</v>
      </c>
      <c r="M45" s="31">
        <v>1.3523400000000001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8376</v>
      </c>
      <c r="D46" s="36">
        <v>8450.3333333333339</v>
      </c>
      <c r="E46" s="36">
        <v>8160.6666666666679</v>
      </c>
      <c r="F46" s="36">
        <v>7945.3333333333339</v>
      </c>
      <c r="G46" s="36">
        <v>7655.6666666666679</v>
      </c>
      <c r="H46" s="36">
        <v>8665.6666666666679</v>
      </c>
      <c r="I46" s="36">
        <v>8955.3333333333358</v>
      </c>
      <c r="J46" s="36">
        <v>9170.6666666666679</v>
      </c>
      <c r="K46" s="31">
        <v>8740</v>
      </c>
      <c r="L46" s="31">
        <v>8235</v>
      </c>
      <c r="M46" s="31">
        <v>1.72872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6207.6</v>
      </c>
      <c r="D47" s="36">
        <v>6200.8499999999995</v>
      </c>
      <c r="E47" s="36">
        <v>6181.7499999999991</v>
      </c>
      <c r="F47" s="36">
        <v>6155.9</v>
      </c>
      <c r="G47" s="36">
        <v>6136.7999999999993</v>
      </c>
      <c r="H47" s="36">
        <v>6226.6999999999989</v>
      </c>
      <c r="I47" s="36">
        <v>6245.7999999999993</v>
      </c>
      <c r="J47" s="36">
        <v>6271.6499999999987</v>
      </c>
      <c r="K47" s="31">
        <v>6219.95</v>
      </c>
      <c r="L47" s="31">
        <v>6175</v>
      </c>
      <c r="M47" s="31">
        <v>2.1657299999999999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476.45</v>
      </c>
      <c r="D48" s="36">
        <v>475.89999999999992</v>
      </c>
      <c r="E48" s="36">
        <v>472.64999999999986</v>
      </c>
      <c r="F48" s="36">
        <v>468.84999999999997</v>
      </c>
      <c r="G48" s="36">
        <v>465.59999999999991</v>
      </c>
      <c r="H48" s="36">
        <v>479.69999999999982</v>
      </c>
      <c r="I48" s="36">
        <v>482.94999999999993</v>
      </c>
      <c r="J48" s="36">
        <v>486.74999999999977</v>
      </c>
      <c r="K48" s="31">
        <v>479.15</v>
      </c>
      <c r="L48" s="31">
        <v>472.1</v>
      </c>
      <c r="M48" s="31">
        <v>17.485910000000001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349.7</v>
      </c>
      <c r="D49" s="36">
        <v>349.08333333333331</v>
      </c>
      <c r="E49" s="36">
        <v>344.91666666666663</v>
      </c>
      <c r="F49" s="36">
        <v>340.13333333333333</v>
      </c>
      <c r="G49" s="36">
        <v>335.96666666666664</v>
      </c>
      <c r="H49" s="36">
        <v>353.86666666666662</v>
      </c>
      <c r="I49" s="36">
        <v>358.03333333333325</v>
      </c>
      <c r="J49" s="36">
        <v>362.81666666666661</v>
      </c>
      <c r="K49" s="31">
        <v>353.25</v>
      </c>
      <c r="L49" s="31">
        <v>344.3</v>
      </c>
      <c r="M49" s="31">
        <v>31.543369999999999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672.8</v>
      </c>
      <c r="D50" s="36">
        <v>667.25</v>
      </c>
      <c r="E50" s="36">
        <v>653.54999999999995</v>
      </c>
      <c r="F50" s="36">
        <v>634.29999999999995</v>
      </c>
      <c r="G50" s="36">
        <v>620.59999999999991</v>
      </c>
      <c r="H50" s="36">
        <v>686.5</v>
      </c>
      <c r="I50" s="36">
        <v>700.2</v>
      </c>
      <c r="J50" s="36">
        <v>719.45</v>
      </c>
      <c r="K50" s="31">
        <v>680.95</v>
      </c>
      <c r="L50" s="31">
        <v>648</v>
      </c>
      <c r="M50" s="31">
        <v>8.0115099999999995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620.1</v>
      </c>
      <c r="D51" s="36">
        <v>621.35</v>
      </c>
      <c r="E51" s="36">
        <v>614.40000000000009</v>
      </c>
      <c r="F51" s="36">
        <v>608.70000000000005</v>
      </c>
      <c r="G51" s="36">
        <v>601.75000000000011</v>
      </c>
      <c r="H51" s="36">
        <v>627.05000000000007</v>
      </c>
      <c r="I51" s="36">
        <v>634.00000000000011</v>
      </c>
      <c r="J51" s="36">
        <v>639.70000000000005</v>
      </c>
      <c r="K51" s="31">
        <v>628.29999999999995</v>
      </c>
      <c r="L51" s="31">
        <v>615.65</v>
      </c>
      <c r="M51" s="31">
        <v>1.1532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239.84</v>
      </c>
      <c r="D52" s="36">
        <v>239.47333333333333</v>
      </c>
      <c r="E52" s="36">
        <v>236.25666666666666</v>
      </c>
      <c r="F52" s="36">
        <v>232.67333333333332</v>
      </c>
      <c r="G52" s="36">
        <v>229.45666666666665</v>
      </c>
      <c r="H52" s="36">
        <v>243.05666666666667</v>
      </c>
      <c r="I52" s="36">
        <v>246.27333333333331</v>
      </c>
      <c r="J52" s="36">
        <v>249.85666666666668</v>
      </c>
      <c r="K52" s="31">
        <v>242.69</v>
      </c>
      <c r="L52" s="31">
        <v>235.89</v>
      </c>
      <c r="M52" s="31">
        <v>170.09594999999999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2921.6</v>
      </c>
      <c r="D53" s="36">
        <v>2919.35</v>
      </c>
      <c r="E53" s="36">
        <v>2907.35</v>
      </c>
      <c r="F53" s="36">
        <v>2893.1</v>
      </c>
      <c r="G53" s="36">
        <v>2881.1</v>
      </c>
      <c r="H53" s="36">
        <v>2933.6</v>
      </c>
      <c r="I53" s="36">
        <v>2945.6</v>
      </c>
      <c r="J53" s="36">
        <v>2959.85</v>
      </c>
      <c r="K53" s="31">
        <v>2931.35</v>
      </c>
      <c r="L53" s="31">
        <v>2905.1</v>
      </c>
      <c r="M53" s="31">
        <v>9.8281500000000008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358.1</v>
      </c>
      <c r="D54" s="36">
        <v>359.58333333333331</v>
      </c>
      <c r="E54" s="36">
        <v>355.01666666666665</v>
      </c>
      <c r="F54" s="36">
        <v>351.93333333333334</v>
      </c>
      <c r="G54" s="36">
        <v>347.36666666666667</v>
      </c>
      <c r="H54" s="36">
        <v>362.66666666666663</v>
      </c>
      <c r="I54" s="36">
        <v>367.23333333333335</v>
      </c>
      <c r="J54" s="36">
        <v>370.31666666666661</v>
      </c>
      <c r="K54" s="31">
        <v>364.15</v>
      </c>
      <c r="L54" s="31">
        <v>356.5</v>
      </c>
      <c r="M54" s="31">
        <v>6.99552</v>
      </c>
      <c r="N54" s="1"/>
      <c r="O54" s="1"/>
    </row>
    <row r="55" spans="1:15" ht="12.75" customHeight="1">
      <c r="A55" s="33">
        <v>45</v>
      </c>
      <c r="B55" s="53" t="s">
        <v>864</v>
      </c>
      <c r="C55" s="31">
        <v>6458.55</v>
      </c>
      <c r="D55" s="36">
        <v>6467.8499999999995</v>
      </c>
      <c r="E55" s="36">
        <v>6310.6999999999989</v>
      </c>
      <c r="F55" s="36">
        <v>6162.8499999999995</v>
      </c>
      <c r="G55" s="36">
        <v>6005.6999999999989</v>
      </c>
      <c r="H55" s="36">
        <v>6615.6999999999989</v>
      </c>
      <c r="I55" s="36">
        <v>6772.8499999999985</v>
      </c>
      <c r="J55" s="36">
        <v>6920.6999999999989</v>
      </c>
      <c r="K55" s="31">
        <v>6625</v>
      </c>
      <c r="L55" s="31">
        <v>6320</v>
      </c>
      <c r="M55" s="31">
        <v>0.14502999999999999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2269.4499999999998</v>
      </c>
      <c r="D56" s="36">
        <v>2267.9499999999998</v>
      </c>
      <c r="E56" s="36">
        <v>2243.9499999999998</v>
      </c>
      <c r="F56" s="36">
        <v>2218.4499999999998</v>
      </c>
      <c r="G56" s="36">
        <v>2194.4499999999998</v>
      </c>
      <c r="H56" s="36">
        <v>2293.4499999999998</v>
      </c>
      <c r="I56" s="36">
        <v>2317.4499999999998</v>
      </c>
      <c r="J56" s="36">
        <v>2342.9499999999998</v>
      </c>
      <c r="K56" s="31">
        <v>2291.9499999999998</v>
      </c>
      <c r="L56" s="31">
        <v>2242.4499999999998</v>
      </c>
      <c r="M56" s="31">
        <v>6.5849200000000003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6261.65</v>
      </c>
      <c r="D57" s="36">
        <v>6247.5333333333328</v>
      </c>
      <c r="E57" s="36">
        <v>6214.1166666666659</v>
      </c>
      <c r="F57" s="36">
        <v>6166.583333333333</v>
      </c>
      <c r="G57" s="36">
        <v>6133.1666666666661</v>
      </c>
      <c r="H57" s="36">
        <v>6295.0666666666657</v>
      </c>
      <c r="I57" s="36">
        <v>6328.4833333333336</v>
      </c>
      <c r="J57" s="36">
        <v>6376.0166666666655</v>
      </c>
      <c r="K57" s="31">
        <v>6280.95</v>
      </c>
      <c r="L57" s="31">
        <v>6200</v>
      </c>
      <c r="M57" s="31">
        <v>0.39027000000000001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1259</v>
      </c>
      <c r="D58" s="36">
        <v>1249.9666666666667</v>
      </c>
      <c r="E58" s="36">
        <v>1235.2833333333333</v>
      </c>
      <c r="F58" s="36">
        <v>1211.5666666666666</v>
      </c>
      <c r="G58" s="36">
        <v>1196.8833333333332</v>
      </c>
      <c r="H58" s="36">
        <v>1273.6833333333334</v>
      </c>
      <c r="I58" s="36">
        <v>1288.3666666666668</v>
      </c>
      <c r="J58" s="36">
        <v>1312.0833333333335</v>
      </c>
      <c r="K58" s="31">
        <v>1264.6500000000001</v>
      </c>
      <c r="L58" s="31">
        <v>1226.25</v>
      </c>
      <c r="M58" s="31">
        <v>15.25146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594.79999999999995</v>
      </c>
      <c r="D59" s="36">
        <v>600.48333333333323</v>
      </c>
      <c r="E59" s="36">
        <v>586.96666666666647</v>
      </c>
      <c r="F59" s="36">
        <v>579.13333333333321</v>
      </c>
      <c r="G59" s="36">
        <v>565.61666666666645</v>
      </c>
      <c r="H59" s="36">
        <v>608.31666666666649</v>
      </c>
      <c r="I59" s="36">
        <v>621.83333333333314</v>
      </c>
      <c r="J59" s="36">
        <v>629.66666666666652</v>
      </c>
      <c r="K59" s="31">
        <v>614</v>
      </c>
      <c r="L59" s="31">
        <v>592.65</v>
      </c>
      <c r="M59" s="31">
        <v>4.6079499999999998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4739.95</v>
      </c>
      <c r="D60" s="36">
        <v>4723.6500000000005</v>
      </c>
      <c r="E60" s="36">
        <v>4687.3500000000013</v>
      </c>
      <c r="F60" s="36">
        <v>4634.7500000000009</v>
      </c>
      <c r="G60" s="36">
        <v>4598.4500000000016</v>
      </c>
      <c r="H60" s="36">
        <v>4776.2500000000009</v>
      </c>
      <c r="I60" s="36">
        <v>4812.55</v>
      </c>
      <c r="J60" s="36">
        <v>4865.1500000000005</v>
      </c>
      <c r="K60" s="31">
        <v>4759.95</v>
      </c>
      <c r="L60" s="31">
        <v>4671.05</v>
      </c>
      <c r="M60" s="31">
        <v>2.58982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1181.05</v>
      </c>
      <c r="D61" s="36">
        <v>1178.5666666666666</v>
      </c>
      <c r="E61" s="36">
        <v>1172.4833333333331</v>
      </c>
      <c r="F61" s="36">
        <v>1163.9166666666665</v>
      </c>
      <c r="G61" s="36">
        <v>1157.833333333333</v>
      </c>
      <c r="H61" s="36">
        <v>1187.1333333333332</v>
      </c>
      <c r="I61" s="36">
        <v>1193.2166666666667</v>
      </c>
      <c r="J61" s="36">
        <v>1201.7833333333333</v>
      </c>
      <c r="K61" s="31">
        <v>1184.6500000000001</v>
      </c>
      <c r="L61" s="31">
        <v>1170</v>
      </c>
      <c r="M61" s="31">
        <v>44.510309999999997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4716.1499999999996</v>
      </c>
      <c r="D62" s="36">
        <v>4500.05</v>
      </c>
      <c r="E62" s="36">
        <v>4216.1000000000004</v>
      </c>
      <c r="F62" s="36">
        <v>3716.05</v>
      </c>
      <c r="G62" s="36">
        <v>3432.1000000000004</v>
      </c>
      <c r="H62" s="36">
        <v>5000.1000000000004</v>
      </c>
      <c r="I62" s="36">
        <v>5284.0499999999993</v>
      </c>
      <c r="J62" s="36">
        <v>5784.1</v>
      </c>
      <c r="K62" s="31">
        <v>4784</v>
      </c>
      <c r="L62" s="31">
        <v>4000</v>
      </c>
      <c r="M62" s="31">
        <v>49.782960000000003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348.9</v>
      </c>
      <c r="D63" s="36">
        <v>348.65000000000003</v>
      </c>
      <c r="E63" s="36">
        <v>344.30000000000007</v>
      </c>
      <c r="F63" s="36">
        <v>339.70000000000005</v>
      </c>
      <c r="G63" s="36">
        <v>335.35000000000008</v>
      </c>
      <c r="H63" s="36">
        <v>353.25000000000006</v>
      </c>
      <c r="I63" s="36">
        <v>357.60000000000008</v>
      </c>
      <c r="J63" s="36">
        <v>362.20000000000005</v>
      </c>
      <c r="K63" s="31">
        <v>353</v>
      </c>
      <c r="L63" s="31">
        <v>344.05</v>
      </c>
      <c r="M63" s="31">
        <v>24.66413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2758.9</v>
      </c>
      <c r="D64" s="36">
        <v>2746.1333333333332</v>
      </c>
      <c r="E64" s="36">
        <v>2714.5166666666664</v>
      </c>
      <c r="F64" s="36">
        <v>2670.1333333333332</v>
      </c>
      <c r="G64" s="36">
        <v>2638.5166666666664</v>
      </c>
      <c r="H64" s="36">
        <v>2790.5166666666664</v>
      </c>
      <c r="I64" s="36">
        <v>2822.1333333333332</v>
      </c>
      <c r="J64" s="36">
        <v>2866.5166666666664</v>
      </c>
      <c r="K64" s="31">
        <v>2777.75</v>
      </c>
      <c r="L64" s="31">
        <v>2701.75</v>
      </c>
      <c r="M64" s="31">
        <v>5.2515400000000003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9961.75</v>
      </c>
      <c r="D65" s="36">
        <v>9923.2666666666664</v>
      </c>
      <c r="E65" s="36">
        <v>9851.5333333333328</v>
      </c>
      <c r="F65" s="36">
        <v>9741.3166666666657</v>
      </c>
      <c r="G65" s="36">
        <v>9669.5833333333321</v>
      </c>
      <c r="H65" s="36">
        <v>10033.483333333334</v>
      </c>
      <c r="I65" s="36">
        <v>10105.216666666667</v>
      </c>
      <c r="J65" s="36">
        <v>10215.433333333334</v>
      </c>
      <c r="K65" s="31">
        <v>9995</v>
      </c>
      <c r="L65" s="31">
        <v>9813.0499999999993</v>
      </c>
      <c r="M65" s="31">
        <v>3.20933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7341.55</v>
      </c>
      <c r="D66" s="36">
        <v>7319.5166666666664</v>
      </c>
      <c r="E66" s="36">
        <v>7269.0333333333328</v>
      </c>
      <c r="F66" s="36">
        <v>7196.5166666666664</v>
      </c>
      <c r="G66" s="36">
        <v>7146.0333333333328</v>
      </c>
      <c r="H66" s="36">
        <v>7392.0333333333328</v>
      </c>
      <c r="I66" s="36">
        <v>7442.5166666666664</v>
      </c>
      <c r="J66" s="36">
        <v>7515.0333333333328</v>
      </c>
      <c r="K66" s="31">
        <v>7370</v>
      </c>
      <c r="L66" s="31">
        <v>7247</v>
      </c>
      <c r="M66" s="31">
        <v>11.874879999999999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1591.75</v>
      </c>
      <c r="D67" s="36">
        <v>1587.7</v>
      </c>
      <c r="E67" s="36">
        <v>1579.4</v>
      </c>
      <c r="F67" s="36">
        <v>1567.05</v>
      </c>
      <c r="G67" s="36">
        <v>1558.75</v>
      </c>
      <c r="H67" s="36">
        <v>1600.0500000000002</v>
      </c>
      <c r="I67" s="36">
        <v>1608.35</v>
      </c>
      <c r="J67" s="36">
        <v>1620.7000000000003</v>
      </c>
      <c r="K67" s="31">
        <v>1596</v>
      </c>
      <c r="L67" s="31">
        <v>1575.35</v>
      </c>
      <c r="M67" s="31">
        <v>6.8138500000000004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8302.85</v>
      </c>
      <c r="D68" s="36">
        <v>8301.0499999999993</v>
      </c>
      <c r="E68" s="36">
        <v>8262.0999999999985</v>
      </c>
      <c r="F68" s="36">
        <v>8221.3499999999985</v>
      </c>
      <c r="G68" s="36">
        <v>8182.3999999999978</v>
      </c>
      <c r="H68" s="36">
        <v>8341.7999999999993</v>
      </c>
      <c r="I68" s="36">
        <v>8380.75</v>
      </c>
      <c r="J68" s="36">
        <v>8421.5</v>
      </c>
      <c r="K68" s="31">
        <v>8340</v>
      </c>
      <c r="L68" s="31">
        <v>8260.2999999999993</v>
      </c>
      <c r="M68" s="31">
        <v>0.37519000000000002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2224.25</v>
      </c>
      <c r="D69" s="36">
        <v>2237.25</v>
      </c>
      <c r="E69" s="36">
        <v>2207</v>
      </c>
      <c r="F69" s="36">
        <v>2189.75</v>
      </c>
      <c r="G69" s="36">
        <v>2159.5</v>
      </c>
      <c r="H69" s="36">
        <v>2254.5</v>
      </c>
      <c r="I69" s="36">
        <v>2284.75</v>
      </c>
      <c r="J69" s="36">
        <v>2302</v>
      </c>
      <c r="K69" s="31">
        <v>2267.5</v>
      </c>
      <c r="L69" s="31">
        <v>2220</v>
      </c>
      <c r="M69" s="31">
        <v>0.51171999999999995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3240.6</v>
      </c>
      <c r="D70" s="36">
        <v>3224.0833333333335</v>
      </c>
      <c r="E70" s="36">
        <v>3191.5166666666669</v>
      </c>
      <c r="F70" s="36">
        <v>3142.4333333333334</v>
      </c>
      <c r="G70" s="36">
        <v>3109.8666666666668</v>
      </c>
      <c r="H70" s="36">
        <v>3273.166666666667</v>
      </c>
      <c r="I70" s="36">
        <v>3305.7333333333336</v>
      </c>
      <c r="J70" s="36">
        <v>3354.8166666666671</v>
      </c>
      <c r="K70" s="31">
        <v>3256.65</v>
      </c>
      <c r="L70" s="31">
        <v>3175</v>
      </c>
      <c r="M70" s="31">
        <v>1.4233199999999999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430.2</v>
      </c>
      <c r="D71" s="36">
        <v>434.36666666666662</v>
      </c>
      <c r="E71" s="36">
        <v>422.83333333333326</v>
      </c>
      <c r="F71" s="36">
        <v>415.46666666666664</v>
      </c>
      <c r="G71" s="36">
        <v>403.93333333333328</v>
      </c>
      <c r="H71" s="36">
        <v>441.73333333333323</v>
      </c>
      <c r="I71" s="36">
        <v>453.26666666666665</v>
      </c>
      <c r="J71" s="36">
        <v>460.63333333333321</v>
      </c>
      <c r="K71" s="31">
        <v>445.9</v>
      </c>
      <c r="L71" s="31">
        <v>427</v>
      </c>
      <c r="M71" s="31">
        <v>74.180599999999998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194.34</v>
      </c>
      <c r="D72" s="36">
        <v>194.59</v>
      </c>
      <c r="E72" s="36">
        <v>193.28</v>
      </c>
      <c r="F72" s="36">
        <v>192.22</v>
      </c>
      <c r="G72" s="36">
        <v>190.91</v>
      </c>
      <c r="H72" s="36">
        <v>195.65</v>
      </c>
      <c r="I72" s="36">
        <v>196.96</v>
      </c>
      <c r="J72" s="36">
        <v>198.02</v>
      </c>
      <c r="K72" s="31">
        <v>195.9</v>
      </c>
      <c r="L72" s="31">
        <v>193.53</v>
      </c>
      <c r="M72" s="31">
        <v>51.28519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286.25</v>
      </c>
      <c r="D73" s="36">
        <v>285.11666666666667</v>
      </c>
      <c r="E73" s="36">
        <v>282.73333333333335</v>
      </c>
      <c r="F73" s="36">
        <v>279.2166666666667</v>
      </c>
      <c r="G73" s="36">
        <v>276.83333333333337</v>
      </c>
      <c r="H73" s="36">
        <v>288.63333333333333</v>
      </c>
      <c r="I73" s="36">
        <v>291.01666666666665</v>
      </c>
      <c r="J73" s="36">
        <v>294.5333333333333</v>
      </c>
      <c r="K73" s="31">
        <v>287.5</v>
      </c>
      <c r="L73" s="31">
        <v>281.60000000000002</v>
      </c>
      <c r="M73" s="31">
        <v>139.11039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125.76</v>
      </c>
      <c r="D74" s="36">
        <v>125.42</v>
      </c>
      <c r="E74" s="36">
        <v>124.45</v>
      </c>
      <c r="F74" s="36">
        <v>123.14</v>
      </c>
      <c r="G74" s="36">
        <v>122.17</v>
      </c>
      <c r="H74" s="36">
        <v>126.73</v>
      </c>
      <c r="I74" s="36">
        <v>127.7</v>
      </c>
      <c r="J74" s="36">
        <v>129.01</v>
      </c>
      <c r="K74" s="31">
        <v>126.39</v>
      </c>
      <c r="L74" s="31">
        <v>124.11</v>
      </c>
      <c r="M74" s="31">
        <v>117.37542999999999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66.33</v>
      </c>
      <c r="D75" s="36">
        <v>66.56</v>
      </c>
      <c r="E75" s="36">
        <v>65.92</v>
      </c>
      <c r="F75" s="36">
        <v>65.510000000000005</v>
      </c>
      <c r="G75" s="36">
        <v>64.87</v>
      </c>
      <c r="H75" s="36">
        <v>66.97</v>
      </c>
      <c r="I75" s="36">
        <v>67.609999999999985</v>
      </c>
      <c r="J75" s="36">
        <v>68.02</v>
      </c>
      <c r="K75" s="31">
        <v>67.2</v>
      </c>
      <c r="L75" s="31">
        <v>66.150000000000006</v>
      </c>
      <c r="M75" s="31">
        <v>125.15577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1451.8</v>
      </c>
      <c r="D76" s="36">
        <v>1458</v>
      </c>
      <c r="E76" s="36">
        <v>1441.8</v>
      </c>
      <c r="F76" s="36">
        <v>1431.8</v>
      </c>
      <c r="G76" s="36">
        <v>1415.6</v>
      </c>
      <c r="H76" s="36">
        <v>1468</v>
      </c>
      <c r="I76" s="36">
        <v>1484.1999999999998</v>
      </c>
      <c r="J76" s="36">
        <v>1494.2</v>
      </c>
      <c r="K76" s="31">
        <v>1474.2</v>
      </c>
      <c r="L76" s="31">
        <v>1448</v>
      </c>
      <c r="M76" s="31">
        <v>4.39642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6107.7</v>
      </c>
      <c r="D77" s="36">
        <v>6079.6500000000005</v>
      </c>
      <c r="E77" s="36">
        <v>6008.0500000000011</v>
      </c>
      <c r="F77" s="36">
        <v>5908.4000000000005</v>
      </c>
      <c r="G77" s="36">
        <v>5836.8000000000011</v>
      </c>
      <c r="H77" s="36">
        <v>6179.3000000000011</v>
      </c>
      <c r="I77" s="36">
        <v>6250.9000000000015</v>
      </c>
      <c r="J77" s="36">
        <v>6350.5500000000011</v>
      </c>
      <c r="K77" s="31">
        <v>6151.25</v>
      </c>
      <c r="L77" s="31">
        <v>5980</v>
      </c>
      <c r="M77" s="31">
        <v>0.32483000000000001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502.7</v>
      </c>
      <c r="D78" s="36">
        <v>502.5</v>
      </c>
      <c r="E78" s="36">
        <v>500.7</v>
      </c>
      <c r="F78" s="36">
        <v>498.7</v>
      </c>
      <c r="G78" s="36">
        <v>496.9</v>
      </c>
      <c r="H78" s="36">
        <v>504.5</v>
      </c>
      <c r="I78" s="36">
        <v>506.29999999999995</v>
      </c>
      <c r="J78" s="36">
        <v>508.3</v>
      </c>
      <c r="K78" s="31">
        <v>504.3</v>
      </c>
      <c r="L78" s="31">
        <v>500.5</v>
      </c>
      <c r="M78" s="31">
        <v>8.5113400000000006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1582.8</v>
      </c>
      <c r="D79" s="36">
        <v>1557.7</v>
      </c>
      <c r="E79" s="36">
        <v>1498.1000000000001</v>
      </c>
      <c r="F79" s="36">
        <v>1413.4</v>
      </c>
      <c r="G79" s="36">
        <v>1353.8000000000002</v>
      </c>
      <c r="H79" s="36">
        <v>1642.4</v>
      </c>
      <c r="I79" s="36">
        <v>1702</v>
      </c>
      <c r="J79" s="36">
        <v>1786.7</v>
      </c>
      <c r="K79" s="31">
        <v>1617.3</v>
      </c>
      <c r="L79" s="31">
        <v>1473</v>
      </c>
      <c r="M79" s="31">
        <v>99.559129999999996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309.60000000000002</v>
      </c>
      <c r="D80" s="36">
        <v>307.2</v>
      </c>
      <c r="E80" s="36">
        <v>303.89999999999998</v>
      </c>
      <c r="F80" s="36">
        <v>298.2</v>
      </c>
      <c r="G80" s="36">
        <v>294.89999999999998</v>
      </c>
      <c r="H80" s="36">
        <v>312.89999999999998</v>
      </c>
      <c r="I80" s="36">
        <v>316.20000000000005</v>
      </c>
      <c r="J80" s="36">
        <v>321.89999999999998</v>
      </c>
      <c r="K80" s="31">
        <v>310.5</v>
      </c>
      <c r="L80" s="31">
        <v>301.5</v>
      </c>
      <c r="M80" s="31">
        <v>673.66844000000003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1717.3</v>
      </c>
      <c r="D81" s="36">
        <v>1694.5833333333333</v>
      </c>
      <c r="E81" s="36">
        <v>1649.7166666666665</v>
      </c>
      <c r="F81" s="36">
        <v>1582.1333333333332</v>
      </c>
      <c r="G81" s="36">
        <v>1537.2666666666664</v>
      </c>
      <c r="H81" s="36">
        <v>1762.1666666666665</v>
      </c>
      <c r="I81" s="36">
        <v>1807.0333333333333</v>
      </c>
      <c r="J81" s="36">
        <v>1874.6166666666666</v>
      </c>
      <c r="K81" s="31">
        <v>1739.45</v>
      </c>
      <c r="L81" s="31">
        <v>1627</v>
      </c>
      <c r="M81" s="31">
        <v>30.525189999999998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305.7</v>
      </c>
      <c r="D82" s="36">
        <v>304.98333333333335</v>
      </c>
      <c r="E82" s="36">
        <v>300.51666666666671</v>
      </c>
      <c r="F82" s="36">
        <v>295.33333333333337</v>
      </c>
      <c r="G82" s="36">
        <v>290.86666666666673</v>
      </c>
      <c r="H82" s="36">
        <v>310.16666666666669</v>
      </c>
      <c r="I82" s="36">
        <v>314.63333333333338</v>
      </c>
      <c r="J82" s="36">
        <v>319.81666666666666</v>
      </c>
      <c r="K82" s="31">
        <v>309.45</v>
      </c>
      <c r="L82" s="31">
        <v>299.8</v>
      </c>
      <c r="M82" s="31">
        <v>249.01598000000001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626.65</v>
      </c>
      <c r="D83" s="36">
        <v>624.73333333333323</v>
      </c>
      <c r="E83" s="36">
        <v>620.16666666666652</v>
      </c>
      <c r="F83" s="36">
        <v>613.68333333333328</v>
      </c>
      <c r="G83" s="36">
        <v>609.11666666666656</v>
      </c>
      <c r="H83" s="36">
        <v>631.21666666666647</v>
      </c>
      <c r="I83" s="36">
        <v>635.7833333333333</v>
      </c>
      <c r="J83" s="36">
        <v>642.26666666666642</v>
      </c>
      <c r="K83" s="31">
        <v>629.29999999999995</v>
      </c>
      <c r="L83" s="31">
        <v>618.25</v>
      </c>
      <c r="M83" s="31">
        <v>73.143219999999999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1427.4</v>
      </c>
      <c r="D84" s="36">
        <v>1427.45</v>
      </c>
      <c r="E84" s="36">
        <v>1420.9</v>
      </c>
      <c r="F84" s="36">
        <v>1414.4</v>
      </c>
      <c r="G84" s="36">
        <v>1407.8500000000001</v>
      </c>
      <c r="H84" s="36">
        <v>1433.95</v>
      </c>
      <c r="I84" s="36">
        <v>1440.4999999999998</v>
      </c>
      <c r="J84" s="36">
        <v>1447</v>
      </c>
      <c r="K84" s="31">
        <v>1434</v>
      </c>
      <c r="L84" s="31">
        <v>1420.95</v>
      </c>
      <c r="M84" s="31">
        <v>39.784419999999997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725.55</v>
      </c>
      <c r="D85" s="36">
        <v>724.36666666666667</v>
      </c>
      <c r="E85" s="36">
        <v>709.33333333333337</v>
      </c>
      <c r="F85" s="36">
        <v>693.11666666666667</v>
      </c>
      <c r="G85" s="36">
        <v>678.08333333333337</v>
      </c>
      <c r="H85" s="36">
        <v>740.58333333333337</v>
      </c>
      <c r="I85" s="36">
        <v>755.61666666666667</v>
      </c>
      <c r="J85" s="36">
        <v>771.83333333333337</v>
      </c>
      <c r="K85" s="31">
        <v>739.4</v>
      </c>
      <c r="L85" s="31">
        <v>708.15</v>
      </c>
      <c r="M85" s="31">
        <v>8.4112399999999994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334.8</v>
      </c>
      <c r="D86" s="36">
        <v>336.21666666666664</v>
      </c>
      <c r="E86" s="36">
        <v>332.73333333333329</v>
      </c>
      <c r="F86" s="36">
        <v>330.66666666666663</v>
      </c>
      <c r="G86" s="36">
        <v>327.18333333333328</v>
      </c>
      <c r="H86" s="36">
        <v>338.2833333333333</v>
      </c>
      <c r="I86" s="36">
        <v>341.76666666666665</v>
      </c>
      <c r="J86" s="36">
        <v>343.83333333333331</v>
      </c>
      <c r="K86" s="31">
        <v>339.7</v>
      </c>
      <c r="L86" s="31">
        <v>334.15</v>
      </c>
      <c r="M86" s="31">
        <v>50.331890000000001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1574.2</v>
      </c>
      <c r="D87" s="36">
        <v>1574</v>
      </c>
      <c r="E87" s="36">
        <v>1553.5</v>
      </c>
      <c r="F87" s="36">
        <v>1532.8</v>
      </c>
      <c r="G87" s="36">
        <v>1512.3</v>
      </c>
      <c r="H87" s="36">
        <v>1594.7</v>
      </c>
      <c r="I87" s="36">
        <v>1615.2</v>
      </c>
      <c r="J87" s="36">
        <v>1635.9</v>
      </c>
      <c r="K87" s="31">
        <v>1594.5</v>
      </c>
      <c r="L87" s="31">
        <v>1553.3</v>
      </c>
      <c r="M87" s="31">
        <v>5.8303000000000003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677.95</v>
      </c>
      <c r="D88" s="36">
        <v>677.51666666666677</v>
      </c>
      <c r="E88" s="36">
        <v>670.03333333333353</v>
      </c>
      <c r="F88" s="36">
        <v>662.11666666666679</v>
      </c>
      <c r="G88" s="36">
        <v>654.63333333333355</v>
      </c>
      <c r="H88" s="36">
        <v>685.43333333333351</v>
      </c>
      <c r="I88" s="36">
        <v>692.91666666666686</v>
      </c>
      <c r="J88" s="36">
        <v>700.83333333333348</v>
      </c>
      <c r="K88" s="31">
        <v>685</v>
      </c>
      <c r="L88" s="31">
        <v>669.6</v>
      </c>
      <c r="M88" s="31">
        <v>21.872150000000001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7938.55</v>
      </c>
      <c r="D89" s="36">
        <v>7993.166666666667</v>
      </c>
      <c r="E89" s="36">
        <v>7850.3833333333341</v>
      </c>
      <c r="F89" s="36">
        <v>7762.2166666666672</v>
      </c>
      <c r="G89" s="36">
        <v>7619.4333333333343</v>
      </c>
      <c r="H89" s="36">
        <v>8081.3333333333339</v>
      </c>
      <c r="I89" s="36">
        <v>8224.1166666666668</v>
      </c>
      <c r="J89" s="36">
        <v>8312.2833333333328</v>
      </c>
      <c r="K89" s="31">
        <v>8135.95</v>
      </c>
      <c r="L89" s="31">
        <v>7905</v>
      </c>
      <c r="M89" s="31">
        <v>0.17246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1736.35</v>
      </c>
      <c r="D90" s="36">
        <v>1729.05</v>
      </c>
      <c r="E90" s="36">
        <v>1698.3</v>
      </c>
      <c r="F90" s="36">
        <v>1660.25</v>
      </c>
      <c r="G90" s="36">
        <v>1629.5</v>
      </c>
      <c r="H90" s="36">
        <v>1767.1</v>
      </c>
      <c r="I90" s="36">
        <v>1797.85</v>
      </c>
      <c r="J90" s="36">
        <v>1835.8999999999999</v>
      </c>
      <c r="K90" s="31">
        <v>1759.8</v>
      </c>
      <c r="L90" s="31">
        <v>1691</v>
      </c>
      <c r="M90" s="31">
        <v>5.9208999999999996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1651.15</v>
      </c>
      <c r="D91" s="36">
        <v>1654.55</v>
      </c>
      <c r="E91" s="36">
        <v>1640.1</v>
      </c>
      <c r="F91" s="36">
        <v>1629.05</v>
      </c>
      <c r="G91" s="36">
        <v>1614.6</v>
      </c>
      <c r="H91" s="36">
        <v>1665.6</v>
      </c>
      <c r="I91" s="36">
        <v>1680.0500000000002</v>
      </c>
      <c r="J91" s="36">
        <v>1691.1</v>
      </c>
      <c r="K91" s="31">
        <v>1669</v>
      </c>
      <c r="L91" s="31">
        <v>1643.5</v>
      </c>
      <c r="M91" s="31">
        <v>0.24698000000000001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500.1</v>
      </c>
      <c r="D92" s="36">
        <v>502.36666666666662</v>
      </c>
      <c r="E92" s="36">
        <v>496.73333333333323</v>
      </c>
      <c r="F92" s="36">
        <v>493.36666666666662</v>
      </c>
      <c r="G92" s="36">
        <v>487.73333333333323</v>
      </c>
      <c r="H92" s="36">
        <v>505.73333333333323</v>
      </c>
      <c r="I92" s="36">
        <v>511.36666666666656</v>
      </c>
      <c r="J92" s="36">
        <v>514.73333333333323</v>
      </c>
      <c r="K92" s="31">
        <v>508</v>
      </c>
      <c r="L92" s="31">
        <v>499</v>
      </c>
      <c r="M92" s="31">
        <v>2.7533799999999999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32327.8</v>
      </c>
      <c r="D93" s="36">
        <v>32411.916666666668</v>
      </c>
      <c r="E93" s="36">
        <v>31895.883333333339</v>
      </c>
      <c r="F93" s="36">
        <v>31463.966666666671</v>
      </c>
      <c r="G93" s="36">
        <v>30947.933333333342</v>
      </c>
      <c r="H93" s="36">
        <v>32843.833333333336</v>
      </c>
      <c r="I93" s="36">
        <v>33359.866666666669</v>
      </c>
      <c r="J93" s="36">
        <v>33791.783333333333</v>
      </c>
      <c r="K93" s="31">
        <v>32927.949999999997</v>
      </c>
      <c r="L93" s="31">
        <v>31980</v>
      </c>
      <c r="M93" s="31">
        <v>0.57426999999999995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1356.35</v>
      </c>
      <c r="D94" s="36">
        <v>1380.45</v>
      </c>
      <c r="E94" s="36">
        <v>1323.9</v>
      </c>
      <c r="F94" s="36">
        <v>1291.45</v>
      </c>
      <c r="G94" s="36">
        <v>1234.9000000000001</v>
      </c>
      <c r="H94" s="36">
        <v>1412.9</v>
      </c>
      <c r="I94" s="36">
        <v>1469.4499999999998</v>
      </c>
      <c r="J94" s="36">
        <v>1501.9</v>
      </c>
      <c r="K94" s="31">
        <v>1437</v>
      </c>
      <c r="L94" s="31">
        <v>1348</v>
      </c>
      <c r="M94" s="31">
        <v>7.3475799999999998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5393.65</v>
      </c>
      <c r="D95" s="36">
        <v>5406.416666666667</v>
      </c>
      <c r="E95" s="36">
        <v>5362.8333333333339</v>
      </c>
      <c r="F95" s="36">
        <v>5332.0166666666673</v>
      </c>
      <c r="G95" s="36">
        <v>5288.4333333333343</v>
      </c>
      <c r="H95" s="36">
        <v>5437.2333333333336</v>
      </c>
      <c r="I95" s="36">
        <v>5480.8166666666675</v>
      </c>
      <c r="J95" s="36">
        <v>5511.6333333333332</v>
      </c>
      <c r="K95" s="31">
        <v>5450</v>
      </c>
      <c r="L95" s="31">
        <v>5375.6</v>
      </c>
      <c r="M95" s="31">
        <v>1.49569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1959.7</v>
      </c>
      <c r="D96" s="36">
        <v>1969.8666666666668</v>
      </c>
      <c r="E96" s="36">
        <v>1944.8333333333335</v>
      </c>
      <c r="F96" s="36">
        <v>1929.9666666666667</v>
      </c>
      <c r="G96" s="36">
        <v>1904.9333333333334</v>
      </c>
      <c r="H96" s="36">
        <v>1984.7333333333336</v>
      </c>
      <c r="I96" s="36">
        <v>2009.7666666666669</v>
      </c>
      <c r="J96" s="36">
        <v>2024.6333333333337</v>
      </c>
      <c r="K96" s="31">
        <v>1994.9</v>
      </c>
      <c r="L96" s="31">
        <v>1955</v>
      </c>
      <c r="M96" s="31">
        <v>0.63107999999999997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606.4</v>
      </c>
      <c r="D97" s="36">
        <v>608.23333333333323</v>
      </c>
      <c r="E97" s="36">
        <v>600.51666666666642</v>
      </c>
      <c r="F97" s="36">
        <v>594.63333333333321</v>
      </c>
      <c r="G97" s="36">
        <v>586.9166666666664</v>
      </c>
      <c r="H97" s="36">
        <v>614.11666666666645</v>
      </c>
      <c r="I97" s="36">
        <v>621.83333333333337</v>
      </c>
      <c r="J97" s="36">
        <v>627.71666666666647</v>
      </c>
      <c r="K97" s="31">
        <v>615.95000000000005</v>
      </c>
      <c r="L97" s="31">
        <v>602.35</v>
      </c>
      <c r="M97" s="31">
        <v>2.60778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149.75</v>
      </c>
      <c r="D98" s="36">
        <v>149.45666666666668</v>
      </c>
      <c r="E98" s="36">
        <v>148.40333333333336</v>
      </c>
      <c r="F98" s="36">
        <v>147.0566666666667</v>
      </c>
      <c r="G98" s="36">
        <v>146.00333333333339</v>
      </c>
      <c r="H98" s="36">
        <v>150.80333333333334</v>
      </c>
      <c r="I98" s="36">
        <v>151.85666666666668</v>
      </c>
      <c r="J98" s="36">
        <v>153.20333333333332</v>
      </c>
      <c r="K98" s="31">
        <v>150.51</v>
      </c>
      <c r="L98" s="31">
        <v>148.11000000000001</v>
      </c>
      <c r="M98" s="31">
        <v>37.85962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688.8</v>
      </c>
      <c r="D99" s="36">
        <v>682.35</v>
      </c>
      <c r="E99" s="36">
        <v>670</v>
      </c>
      <c r="F99" s="36">
        <v>651.19999999999993</v>
      </c>
      <c r="G99" s="36">
        <v>638.84999999999991</v>
      </c>
      <c r="H99" s="36">
        <v>701.15000000000009</v>
      </c>
      <c r="I99" s="36">
        <v>713.50000000000023</v>
      </c>
      <c r="J99" s="36">
        <v>732.30000000000018</v>
      </c>
      <c r="K99" s="31">
        <v>694.7</v>
      </c>
      <c r="L99" s="31">
        <v>663.55</v>
      </c>
      <c r="M99" s="31">
        <v>42.893920000000001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569.54999999999995</v>
      </c>
      <c r="D100" s="36">
        <v>575.51666666666665</v>
      </c>
      <c r="E100" s="36">
        <v>562.0333333333333</v>
      </c>
      <c r="F100" s="36">
        <v>554.51666666666665</v>
      </c>
      <c r="G100" s="36">
        <v>541.0333333333333</v>
      </c>
      <c r="H100" s="36">
        <v>583.0333333333333</v>
      </c>
      <c r="I100" s="36">
        <v>596.51666666666665</v>
      </c>
      <c r="J100" s="36">
        <v>604.0333333333333</v>
      </c>
      <c r="K100" s="31">
        <v>589</v>
      </c>
      <c r="L100" s="31">
        <v>568</v>
      </c>
      <c r="M100" s="31">
        <v>2.9518200000000001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4111.25</v>
      </c>
      <c r="D101" s="36">
        <v>4125.75</v>
      </c>
      <c r="E101" s="36">
        <v>4086.5</v>
      </c>
      <c r="F101" s="36">
        <v>4061.75</v>
      </c>
      <c r="G101" s="36">
        <v>4022.5</v>
      </c>
      <c r="H101" s="36">
        <v>4150.5</v>
      </c>
      <c r="I101" s="36">
        <v>4189.75</v>
      </c>
      <c r="J101" s="36">
        <v>4214.5</v>
      </c>
      <c r="K101" s="31">
        <v>4165</v>
      </c>
      <c r="L101" s="31">
        <v>4101</v>
      </c>
      <c r="M101" s="31">
        <v>0.25506000000000001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342.95</v>
      </c>
      <c r="D102" s="36">
        <v>344.40000000000003</v>
      </c>
      <c r="E102" s="36">
        <v>338.35000000000008</v>
      </c>
      <c r="F102" s="36">
        <v>333.75000000000006</v>
      </c>
      <c r="G102" s="36">
        <v>327.7000000000001</v>
      </c>
      <c r="H102" s="36">
        <v>349.00000000000006</v>
      </c>
      <c r="I102" s="36">
        <v>355.05</v>
      </c>
      <c r="J102" s="36">
        <v>359.65000000000003</v>
      </c>
      <c r="K102" s="31">
        <v>350.45</v>
      </c>
      <c r="L102" s="31">
        <v>339.8</v>
      </c>
      <c r="M102" s="31">
        <v>5.1727400000000001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280.55</v>
      </c>
      <c r="D103" s="36">
        <v>282.06666666666666</v>
      </c>
      <c r="E103" s="36">
        <v>278.43333333333334</v>
      </c>
      <c r="F103" s="36">
        <v>276.31666666666666</v>
      </c>
      <c r="G103" s="36">
        <v>272.68333333333334</v>
      </c>
      <c r="H103" s="36">
        <v>284.18333333333334</v>
      </c>
      <c r="I103" s="36">
        <v>287.81666666666666</v>
      </c>
      <c r="J103" s="36">
        <v>289.93333333333334</v>
      </c>
      <c r="K103" s="31">
        <v>285.7</v>
      </c>
      <c r="L103" s="31">
        <v>279.95</v>
      </c>
      <c r="M103" s="31">
        <v>6.8878899999999996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834.9</v>
      </c>
      <c r="D104" s="36">
        <v>829.61666666666667</v>
      </c>
      <c r="E104" s="36">
        <v>821.7833333333333</v>
      </c>
      <c r="F104" s="36">
        <v>808.66666666666663</v>
      </c>
      <c r="G104" s="36">
        <v>800.83333333333326</v>
      </c>
      <c r="H104" s="36">
        <v>842.73333333333335</v>
      </c>
      <c r="I104" s="36">
        <v>850.56666666666661</v>
      </c>
      <c r="J104" s="36">
        <v>863.68333333333339</v>
      </c>
      <c r="K104" s="31">
        <v>837.45</v>
      </c>
      <c r="L104" s="31">
        <v>816.5</v>
      </c>
      <c r="M104" s="31">
        <v>10.4533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120.81</v>
      </c>
      <c r="D105" s="36">
        <v>120.36666666666667</v>
      </c>
      <c r="E105" s="36">
        <v>119.74333333333335</v>
      </c>
      <c r="F105" s="36">
        <v>118.67666666666668</v>
      </c>
      <c r="G105" s="36">
        <v>118.05333333333336</v>
      </c>
      <c r="H105" s="36">
        <v>121.43333333333335</v>
      </c>
      <c r="I105" s="36">
        <v>122.05666666666669</v>
      </c>
      <c r="J105" s="36">
        <v>123.12333333333335</v>
      </c>
      <c r="K105" s="31">
        <v>120.99</v>
      </c>
      <c r="L105" s="31">
        <v>119.3</v>
      </c>
      <c r="M105" s="31">
        <v>325.76803000000001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1381.9</v>
      </c>
      <c r="D106" s="36">
        <v>1388.5333333333335</v>
      </c>
      <c r="E106" s="36">
        <v>1371.0666666666671</v>
      </c>
      <c r="F106" s="36">
        <v>1360.2333333333336</v>
      </c>
      <c r="G106" s="36">
        <v>1342.7666666666671</v>
      </c>
      <c r="H106" s="36">
        <v>1399.366666666667</v>
      </c>
      <c r="I106" s="36">
        <v>1416.8333333333337</v>
      </c>
      <c r="J106" s="36">
        <v>1427.666666666667</v>
      </c>
      <c r="K106" s="31">
        <v>1406</v>
      </c>
      <c r="L106" s="31">
        <v>1377.7</v>
      </c>
      <c r="M106" s="31">
        <v>0.91249999999999998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224.2</v>
      </c>
      <c r="D107" s="36">
        <v>221.37</v>
      </c>
      <c r="E107" s="36">
        <v>215.84</v>
      </c>
      <c r="F107" s="36">
        <v>207.48</v>
      </c>
      <c r="G107" s="36">
        <v>201.95</v>
      </c>
      <c r="H107" s="36">
        <v>229.73000000000002</v>
      </c>
      <c r="I107" s="36">
        <v>235.26</v>
      </c>
      <c r="J107" s="36">
        <v>243.62000000000003</v>
      </c>
      <c r="K107" s="31">
        <v>226.9</v>
      </c>
      <c r="L107" s="31">
        <v>213.01</v>
      </c>
      <c r="M107" s="31">
        <v>6.7903099999999998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1773.95</v>
      </c>
      <c r="D108" s="36">
        <v>1769.0666666666666</v>
      </c>
      <c r="E108" s="36">
        <v>1750.1333333333332</v>
      </c>
      <c r="F108" s="36">
        <v>1726.3166666666666</v>
      </c>
      <c r="G108" s="36">
        <v>1707.3833333333332</v>
      </c>
      <c r="H108" s="36">
        <v>1792.8833333333332</v>
      </c>
      <c r="I108" s="36">
        <v>1811.8166666666666</v>
      </c>
      <c r="J108" s="36">
        <v>1835.6333333333332</v>
      </c>
      <c r="K108" s="31">
        <v>1788</v>
      </c>
      <c r="L108" s="31">
        <v>1745.25</v>
      </c>
      <c r="M108" s="31">
        <v>1.79433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203.93</v>
      </c>
      <c r="D109" s="36">
        <v>204.23000000000002</v>
      </c>
      <c r="E109" s="36">
        <v>201.81000000000003</v>
      </c>
      <c r="F109" s="36">
        <v>199.69000000000003</v>
      </c>
      <c r="G109" s="36">
        <v>197.27000000000004</v>
      </c>
      <c r="H109" s="36">
        <v>206.35000000000002</v>
      </c>
      <c r="I109" s="36">
        <v>208.76999999999998</v>
      </c>
      <c r="J109" s="36">
        <v>210.89000000000001</v>
      </c>
      <c r="K109" s="31">
        <v>206.65</v>
      </c>
      <c r="L109" s="31">
        <v>202.11</v>
      </c>
      <c r="M109" s="31">
        <v>31.892029999999998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2546.9499999999998</v>
      </c>
      <c r="D110" s="36">
        <v>2542.3166666666666</v>
      </c>
      <c r="E110" s="36">
        <v>2529.6333333333332</v>
      </c>
      <c r="F110" s="36">
        <v>2512.3166666666666</v>
      </c>
      <c r="G110" s="36">
        <v>2499.6333333333332</v>
      </c>
      <c r="H110" s="36">
        <v>2559.6333333333332</v>
      </c>
      <c r="I110" s="36">
        <v>2572.3166666666666</v>
      </c>
      <c r="J110" s="36">
        <v>2589.6333333333332</v>
      </c>
      <c r="K110" s="31">
        <v>2555</v>
      </c>
      <c r="L110" s="31">
        <v>2525</v>
      </c>
      <c r="M110" s="31">
        <v>0.78895000000000004</v>
      </c>
      <c r="N110" s="1"/>
      <c r="O110" s="1"/>
    </row>
    <row r="111" spans="1:15" ht="12.75" customHeight="1">
      <c r="A111" s="33">
        <v>101</v>
      </c>
      <c r="B111" s="53" t="s">
        <v>865</v>
      </c>
      <c r="C111" s="31">
        <v>874.2</v>
      </c>
      <c r="D111" s="36">
        <v>874.4</v>
      </c>
      <c r="E111" s="36">
        <v>863.9</v>
      </c>
      <c r="F111" s="36">
        <v>853.6</v>
      </c>
      <c r="G111" s="36">
        <v>843.1</v>
      </c>
      <c r="H111" s="36">
        <v>884.69999999999993</v>
      </c>
      <c r="I111" s="36">
        <v>895.19999999999993</v>
      </c>
      <c r="J111" s="36">
        <v>905.49999999999989</v>
      </c>
      <c r="K111" s="31">
        <v>884.9</v>
      </c>
      <c r="L111" s="31">
        <v>864.1</v>
      </c>
      <c r="M111" s="31">
        <v>1.9346300000000001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65.430000000000007</v>
      </c>
      <c r="D112" s="36">
        <v>65.626666666666665</v>
      </c>
      <c r="E112" s="36">
        <v>64.913333333333327</v>
      </c>
      <c r="F112" s="36">
        <v>64.396666666666661</v>
      </c>
      <c r="G112" s="36">
        <v>63.683333333333323</v>
      </c>
      <c r="H112" s="36">
        <v>66.143333333333331</v>
      </c>
      <c r="I112" s="36">
        <v>66.856666666666669</v>
      </c>
      <c r="J112" s="36">
        <v>67.373333333333335</v>
      </c>
      <c r="K112" s="31">
        <v>66.34</v>
      </c>
      <c r="L112" s="31">
        <v>65.11</v>
      </c>
      <c r="M112" s="31">
        <v>97.934229999999999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2114.8000000000002</v>
      </c>
      <c r="D113" s="36">
        <v>2116.75</v>
      </c>
      <c r="E113" s="36">
        <v>2093.6999999999998</v>
      </c>
      <c r="F113" s="36">
        <v>2072.6</v>
      </c>
      <c r="G113" s="36">
        <v>2049.5499999999997</v>
      </c>
      <c r="H113" s="36">
        <v>2137.85</v>
      </c>
      <c r="I113" s="36">
        <v>2160.9</v>
      </c>
      <c r="J113" s="36">
        <v>2182</v>
      </c>
      <c r="K113" s="31">
        <v>2139.8000000000002</v>
      </c>
      <c r="L113" s="31">
        <v>2095.65</v>
      </c>
      <c r="M113" s="31">
        <v>7.6740300000000001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699.9</v>
      </c>
      <c r="D114" s="36">
        <v>694.73333333333323</v>
      </c>
      <c r="E114" s="36">
        <v>687.96666666666647</v>
      </c>
      <c r="F114" s="36">
        <v>676.03333333333319</v>
      </c>
      <c r="G114" s="36">
        <v>669.26666666666642</v>
      </c>
      <c r="H114" s="36">
        <v>706.66666666666652</v>
      </c>
      <c r="I114" s="36">
        <v>713.43333333333317</v>
      </c>
      <c r="J114" s="36">
        <v>725.36666666666656</v>
      </c>
      <c r="K114" s="31">
        <v>701.5</v>
      </c>
      <c r="L114" s="31">
        <v>682.8</v>
      </c>
      <c r="M114" s="31">
        <v>2.9178299999999999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2245.4499999999998</v>
      </c>
      <c r="D115" s="36">
        <v>2236.3333333333335</v>
      </c>
      <c r="E115" s="36">
        <v>2183.666666666667</v>
      </c>
      <c r="F115" s="36">
        <v>2121.8833333333337</v>
      </c>
      <c r="G115" s="36">
        <v>2069.2166666666672</v>
      </c>
      <c r="H115" s="36">
        <v>2298.1166666666668</v>
      </c>
      <c r="I115" s="36">
        <v>2350.7833333333338</v>
      </c>
      <c r="J115" s="36">
        <v>2412.5666666666666</v>
      </c>
      <c r="K115" s="31">
        <v>2289</v>
      </c>
      <c r="L115" s="31">
        <v>2174.5500000000002</v>
      </c>
      <c r="M115" s="31">
        <v>5.02637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7649.15</v>
      </c>
      <c r="D116" s="36">
        <v>7616.166666666667</v>
      </c>
      <c r="E116" s="36">
        <v>7563.3333333333339</v>
      </c>
      <c r="F116" s="36">
        <v>7477.5166666666673</v>
      </c>
      <c r="G116" s="36">
        <v>7424.6833333333343</v>
      </c>
      <c r="H116" s="36">
        <v>7701.9833333333336</v>
      </c>
      <c r="I116" s="36">
        <v>7754.8166666666675</v>
      </c>
      <c r="J116" s="36">
        <v>7840.6333333333332</v>
      </c>
      <c r="K116" s="31">
        <v>7669</v>
      </c>
      <c r="L116" s="31">
        <v>7530.35</v>
      </c>
      <c r="M116" s="31">
        <v>0.13632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826.4</v>
      </c>
      <c r="D117" s="36">
        <v>837.0333333333333</v>
      </c>
      <c r="E117" s="36">
        <v>809.26666666666665</v>
      </c>
      <c r="F117" s="36">
        <v>792.13333333333333</v>
      </c>
      <c r="G117" s="36">
        <v>764.36666666666667</v>
      </c>
      <c r="H117" s="36">
        <v>854.16666666666663</v>
      </c>
      <c r="I117" s="36">
        <v>881.93333333333328</v>
      </c>
      <c r="J117" s="36">
        <v>899.06666666666661</v>
      </c>
      <c r="K117" s="31">
        <v>864.8</v>
      </c>
      <c r="L117" s="31">
        <v>819.9</v>
      </c>
      <c r="M117" s="31">
        <v>3.7654399999999999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426.7</v>
      </c>
      <c r="D118" s="36">
        <v>429.86666666666662</v>
      </c>
      <c r="E118" s="36">
        <v>422.83333333333326</v>
      </c>
      <c r="F118" s="36">
        <v>418.96666666666664</v>
      </c>
      <c r="G118" s="36">
        <v>411.93333333333328</v>
      </c>
      <c r="H118" s="36">
        <v>433.73333333333323</v>
      </c>
      <c r="I118" s="36">
        <v>440.76666666666665</v>
      </c>
      <c r="J118" s="36">
        <v>444.63333333333321</v>
      </c>
      <c r="K118" s="31">
        <v>436.9</v>
      </c>
      <c r="L118" s="31">
        <v>426</v>
      </c>
      <c r="M118" s="31">
        <v>13.480650000000001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621.5</v>
      </c>
      <c r="D119" s="36">
        <v>606.05000000000007</v>
      </c>
      <c r="E119" s="36">
        <v>578.20000000000016</v>
      </c>
      <c r="F119" s="36">
        <v>534.90000000000009</v>
      </c>
      <c r="G119" s="36">
        <v>507.05000000000018</v>
      </c>
      <c r="H119" s="36">
        <v>649.35000000000014</v>
      </c>
      <c r="I119" s="36">
        <v>677.2</v>
      </c>
      <c r="J119" s="36">
        <v>720.50000000000011</v>
      </c>
      <c r="K119" s="31">
        <v>633.9</v>
      </c>
      <c r="L119" s="31">
        <v>562.75</v>
      </c>
      <c r="M119" s="31">
        <v>66.06156</v>
      </c>
      <c r="N119" s="1"/>
      <c r="O119" s="1"/>
    </row>
    <row r="120" spans="1:15" ht="12.75" customHeight="1">
      <c r="A120" s="33">
        <v>110</v>
      </c>
      <c r="B120" s="53" t="s">
        <v>866</v>
      </c>
      <c r="C120" s="31">
        <v>986.95</v>
      </c>
      <c r="D120" s="36">
        <v>992.43333333333339</v>
      </c>
      <c r="E120" s="36">
        <v>975.86666666666679</v>
      </c>
      <c r="F120" s="36">
        <v>964.78333333333342</v>
      </c>
      <c r="G120" s="36">
        <v>948.21666666666681</v>
      </c>
      <c r="H120" s="36">
        <v>1003.5166666666668</v>
      </c>
      <c r="I120" s="36">
        <v>1020.0833333333334</v>
      </c>
      <c r="J120" s="36">
        <v>1031.1666666666667</v>
      </c>
      <c r="K120" s="31">
        <v>1009</v>
      </c>
      <c r="L120" s="31">
        <v>981.35</v>
      </c>
      <c r="M120" s="31">
        <v>11.86448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1287.8499999999999</v>
      </c>
      <c r="D121" s="36">
        <v>1284.0666666666666</v>
      </c>
      <c r="E121" s="36">
        <v>1268.1333333333332</v>
      </c>
      <c r="F121" s="36">
        <v>1248.4166666666665</v>
      </c>
      <c r="G121" s="36">
        <v>1232.4833333333331</v>
      </c>
      <c r="H121" s="36">
        <v>1303.7833333333333</v>
      </c>
      <c r="I121" s="36">
        <v>1319.7166666666667</v>
      </c>
      <c r="J121" s="36">
        <v>1339.4333333333334</v>
      </c>
      <c r="K121" s="31">
        <v>1300</v>
      </c>
      <c r="L121" s="31">
        <v>1264.3499999999999</v>
      </c>
      <c r="M121" s="31">
        <v>4.3617100000000004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1447</v>
      </c>
      <c r="D122" s="36">
        <v>1444.6333333333332</v>
      </c>
      <c r="E122" s="36">
        <v>1433.4166666666665</v>
      </c>
      <c r="F122" s="36">
        <v>1419.8333333333333</v>
      </c>
      <c r="G122" s="36">
        <v>1408.6166666666666</v>
      </c>
      <c r="H122" s="36">
        <v>1458.2166666666665</v>
      </c>
      <c r="I122" s="36">
        <v>1469.4333333333332</v>
      </c>
      <c r="J122" s="36">
        <v>1483.0166666666664</v>
      </c>
      <c r="K122" s="31">
        <v>1455.85</v>
      </c>
      <c r="L122" s="31">
        <v>1431.05</v>
      </c>
      <c r="M122" s="31">
        <v>16.36769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1564.75</v>
      </c>
      <c r="D123" s="36">
        <v>1555.8500000000001</v>
      </c>
      <c r="E123" s="36">
        <v>1544.7000000000003</v>
      </c>
      <c r="F123" s="36">
        <v>1524.65</v>
      </c>
      <c r="G123" s="36">
        <v>1513.5000000000002</v>
      </c>
      <c r="H123" s="36">
        <v>1575.9000000000003</v>
      </c>
      <c r="I123" s="36">
        <v>1587.0500000000004</v>
      </c>
      <c r="J123" s="36">
        <v>1607.1000000000004</v>
      </c>
      <c r="K123" s="31">
        <v>1567</v>
      </c>
      <c r="L123" s="31">
        <v>1535.8</v>
      </c>
      <c r="M123" s="31">
        <v>18.450430000000001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151.37</v>
      </c>
      <c r="D124" s="36">
        <v>150.36000000000001</v>
      </c>
      <c r="E124" s="36">
        <v>148.72000000000003</v>
      </c>
      <c r="F124" s="36">
        <v>146.07000000000002</v>
      </c>
      <c r="G124" s="36">
        <v>144.43000000000004</v>
      </c>
      <c r="H124" s="36">
        <v>153.01000000000002</v>
      </c>
      <c r="I124" s="36">
        <v>154.65</v>
      </c>
      <c r="J124" s="36">
        <v>157.30000000000001</v>
      </c>
      <c r="K124" s="31">
        <v>152</v>
      </c>
      <c r="L124" s="31">
        <v>147.71</v>
      </c>
      <c r="M124" s="31">
        <v>28.965250000000001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1350.25</v>
      </c>
      <c r="D125" s="36">
        <v>1359.4166666666667</v>
      </c>
      <c r="E125" s="36">
        <v>1338.8333333333335</v>
      </c>
      <c r="F125" s="36">
        <v>1327.4166666666667</v>
      </c>
      <c r="G125" s="36">
        <v>1306.8333333333335</v>
      </c>
      <c r="H125" s="36">
        <v>1370.8333333333335</v>
      </c>
      <c r="I125" s="36">
        <v>1391.416666666667</v>
      </c>
      <c r="J125" s="36">
        <v>1402.8333333333335</v>
      </c>
      <c r="K125" s="31">
        <v>1380</v>
      </c>
      <c r="L125" s="31">
        <v>1348</v>
      </c>
      <c r="M125" s="31">
        <v>0.99629999999999996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486.95</v>
      </c>
      <c r="D126" s="36">
        <v>488.2</v>
      </c>
      <c r="E126" s="36">
        <v>484</v>
      </c>
      <c r="F126" s="36">
        <v>481.05</v>
      </c>
      <c r="G126" s="36">
        <v>476.85</v>
      </c>
      <c r="H126" s="36">
        <v>491.15</v>
      </c>
      <c r="I126" s="36">
        <v>495.34999999999991</v>
      </c>
      <c r="J126" s="36">
        <v>498.29999999999995</v>
      </c>
      <c r="K126" s="31">
        <v>492.4</v>
      </c>
      <c r="L126" s="31">
        <v>485.25</v>
      </c>
      <c r="M126" s="31">
        <v>59.746360000000003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2122.35</v>
      </c>
      <c r="D127" s="36">
        <v>2092.7833333333333</v>
      </c>
      <c r="E127" s="36">
        <v>2010.5666666666666</v>
      </c>
      <c r="F127" s="36">
        <v>1898.7833333333333</v>
      </c>
      <c r="G127" s="36">
        <v>1816.5666666666666</v>
      </c>
      <c r="H127" s="36">
        <v>2204.5666666666666</v>
      </c>
      <c r="I127" s="36">
        <v>2286.7833333333328</v>
      </c>
      <c r="J127" s="36">
        <v>2398.5666666666666</v>
      </c>
      <c r="K127" s="31">
        <v>2175</v>
      </c>
      <c r="L127" s="31">
        <v>1981</v>
      </c>
      <c r="M127" s="31">
        <v>120.77352999999999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5201.75</v>
      </c>
      <c r="D128" s="36">
        <v>5226.8166666666666</v>
      </c>
      <c r="E128" s="36">
        <v>5153.6333333333332</v>
      </c>
      <c r="F128" s="36">
        <v>5105.5166666666664</v>
      </c>
      <c r="G128" s="36">
        <v>5032.333333333333</v>
      </c>
      <c r="H128" s="36">
        <v>5274.9333333333334</v>
      </c>
      <c r="I128" s="36">
        <v>5348.1166666666659</v>
      </c>
      <c r="J128" s="36">
        <v>5396.2333333333336</v>
      </c>
      <c r="K128" s="31">
        <v>5300</v>
      </c>
      <c r="L128" s="31">
        <v>5178.7</v>
      </c>
      <c r="M128" s="31">
        <v>3.5446900000000001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2952.6</v>
      </c>
      <c r="D129" s="36">
        <v>2954.4</v>
      </c>
      <c r="E129" s="36">
        <v>2934.4</v>
      </c>
      <c r="F129" s="36">
        <v>2916.2</v>
      </c>
      <c r="G129" s="36">
        <v>2896.2</v>
      </c>
      <c r="H129" s="36">
        <v>2972.6000000000004</v>
      </c>
      <c r="I129" s="36">
        <v>2992.6000000000004</v>
      </c>
      <c r="J129" s="36">
        <v>3010.8000000000006</v>
      </c>
      <c r="K129" s="31">
        <v>2974.4</v>
      </c>
      <c r="L129" s="31">
        <v>2936.2</v>
      </c>
      <c r="M129" s="31">
        <v>2.51796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3577.6</v>
      </c>
      <c r="D130" s="36">
        <v>3601.35</v>
      </c>
      <c r="E130" s="36">
        <v>3539.5</v>
      </c>
      <c r="F130" s="36">
        <v>3501.4</v>
      </c>
      <c r="G130" s="36">
        <v>3439.55</v>
      </c>
      <c r="H130" s="36">
        <v>3639.45</v>
      </c>
      <c r="I130" s="36">
        <v>3701.2999999999993</v>
      </c>
      <c r="J130" s="36">
        <v>3739.3999999999996</v>
      </c>
      <c r="K130" s="31">
        <v>3663.2</v>
      </c>
      <c r="L130" s="31">
        <v>3563.25</v>
      </c>
      <c r="M130" s="31">
        <v>1.88666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1530.5</v>
      </c>
      <c r="D131" s="36">
        <v>1505.9333333333334</v>
      </c>
      <c r="E131" s="36">
        <v>1465.9666666666667</v>
      </c>
      <c r="F131" s="36">
        <v>1401.4333333333334</v>
      </c>
      <c r="G131" s="36">
        <v>1361.4666666666667</v>
      </c>
      <c r="H131" s="36">
        <v>1570.4666666666667</v>
      </c>
      <c r="I131" s="36">
        <v>1610.4333333333334</v>
      </c>
      <c r="J131" s="36">
        <v>1674.9666666666667</v>
      </c>
      <c r="K131" s="31">
        <v>1545.9</v>
      </c>
      <c r="L131" s="31">
        <v>1441.4</v>
      </c>
      <c r="M131" s="31">
        <v>2.2160899999999999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1139.8499999999999</v>
      </c>
      <c r="D132" s="36">
        <v>1137</v>
      </c>
      <c r="E132" s="36">
        <v>1127.3499999999999</v>
      </c>
      <c r="F132" s="36">
        <v>1114.8499999999999</v>
      </c>
      <c r="G132" s="36">
        <v>1105.1999999999998</v>
      </c>
      <c r="H132" s="36">
        <v>1149.5</v>
      </c>
      <c r="I132" s="36">
        <v>1159.1500000000001</v>
      </c>
      <c r="J132" s="36">
        <v>1171.6500000000001</v>
      </c>
      <c r="K132" s="31">
        <v>1146.6500000000001</v>
      </c>
      <c r="L132" s="31">
        <v>1124.5</v>
      </c>
      <c r="M132" s="31">
        <v>24.235810000000001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1508.8</v>
      </c>
      <c r="D133" s="36">
        <v>1508.55</v>
      </c>
      <c r="E133" s="36">
        <v>1482.35</v>
      </c>
      <c r="F133" s="36">
        <v>1455.8999999999999</v>
      </c>
      <c r="G133" s="36">
        <v>1429.6999999999998</v>
      </c>
      <c r="H133" s="36">
        <v>1535</v>
      </c>
      <c r="I133" s="36">
        <v>1561.2000000000003</v>
      </c>
      <c r="J133" s="36">
        <v>1587.65</v>
      </c>
      <c r="K133" s="31">
        <v>1534.75</v>
      </c>
      <c r="L133" s="31">
        <v>1482.1</v>
      </c>
      <c r="M133" s="31">
        <v>5.8150500000000003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4713.1000000000004</v>
      </c>
      <c r="D134" s="36">
        <v>4622.5</v>
      </c>
      <c r="E134" s="36">
        <v>4489.6000000000004</v>
      </c>
      <c r="F134" s="36">
        <v>4266.1000000000004</v>
      </c>
      <c r="G134" s="36">
        <v>4133.2000000000007</v>
      </c>
      <c r="H134" s="36">
        <v>4846</v>
      </c>
      <c r="I134" s="36">
        <v>4978.8999999999996</v>
      </c>
      <c r="J134" s="36">
        <v>5202.3999999999996</v>
      </c>
      <c r="K134" s="31">
        <v>4755.3999999999996</v>
      </c>
      <c r="L134" s="31">
        <v>4399</v>
      </c>
      <c r="M134" s="31">
        <v>3.8488899999999999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1475.2</v>
      </c>
      <c r="D135" s="36">
        <v>1479.1333333333334</v>
      </c>
      <c r="E135" s="36">
        <v>1464.3666666666668</v>
      </c>
      <c r="F135" s="36">
        <v>1453.5333333333333</v>
      </c>
      <c r="G135" s="36">
        <v>1438.7666666666667</v>
      </c>
      <c r="H135" s="36">
        <v>1489.9666666666669</v>
      </c>
      <c r="I135" s="36">
        <v>1504.7333333333338</v>
      </c>
      <c r="J135" s="36">
        <v>1515.5666666666671</v>
      </c>
      <c r="K135" s="31">
        <v>1493.9</v>
      </c>
      <c r="L135" s="31">
        <v>1468.3</v>
      </c>
      <c r="M135" s="31">
        <v>2.3029099999999998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426.55</v>
      </c>
      <c r="D136" s="36">
        <v>425.58333333333331</v>
      </c>
      <c r="E136" s="36">
        <v>422.16666666666663</v>
      </c>
      <c r="F136" s="36">
        <v>417.7833333333333</v>
      </c>
      <c r="G136" s="36">
        <v>414.36666666666662</v>
      </c>
      <c r="H136" s="36">
        <v>429.96666666666664</v>
      </c>
      <c r="I136" s="36">
        <v>433.38333333333327</v>
      </c>
      <c r="J136" s="36">
        <v>437.76666666666665</v>
      </c>
      <c r="K136" s="31">
        <v>429</v>
      </c>
      <c r="L136" s="31">
        <v>421.2</v>
      </c>
      <c r="M136" s="31">
        <v>24.52871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3825.6</v>
      </c>
      <c r="D137" s="36">
        <v>3804.7999999999997</v>
      </c>
      <c r="E137" s="36">
        <v>3737.7999999999993</v>
      </c>
      <c r="F137" s="36">
        <v>3649.9999999999995</v>
      </c>
      <c r="G137" s="36">
        <v>3582.9999999999991</v>
      </c>
      <c r="H137" s="36">
        <v>3892.5999999999995</v>
      </c>
      <c r="I137" s="36">
        <v>3959.6000000000004</v>
      </c>
      <c r="J137" s="36">
        <v>4047.3999999999996</v>
      </c>
      <c r="K137" s="31">
        <v>3871.8</v>
      </c>
      <c r="L137" s="31">
        <v>3717</v>
      </c>
      <c r="M137" s="31">
        <v>13.97955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1889.65</v>
      </c>
      <c r="D138" s="36">
        <v>1895.7</v>
      </c>
      <c r="E138" s="36">
        <v>1876.5</v>
      </c>
      <c r="F138" s="36">
        <v>1863.35</v>
      </c>
      <c r="G138" s="36">
        <v>1844.1499999999999</v>
      </c>
      <c r="H138" s="36">
        <v>1908.8500000000001</v>
      </c>
      <c r="I138" s="36">
        <v>1928.0500000000004</v>
      </c>
      <c r="J138" s="36">
        <v>1941.2000000000003</v>
      </c>
      <c r="K138" s="31">
        <v>1914.9</v>
      </c>
      <c r="L138" s="31">
        <v>1882.55</v>
      </c>
      <c r="M138" s="31">
        <v>1.67754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1040.5999999999999</v>
      </c>
      <c r="D139" s="36">
        <v>1059.2166666666665</v>
      </c>
      <c r="E139" s="36">
        <v>1016.4333333333329</v>
      </c>
      <c r="F139" s="36">
        <v>992.26666666666642</v>
      </c>
      <c r="G139" s="36">
        <v>949.48333333333289</v>
      </c>
      <c r="H139" s="36">
        <v>1083.383333333333</v>
      </c>
      <c r="I139" s="36">
        <v>1126.1666666666663</v>
      </c>
      <c r="J139" s="36">
        <v>1150.333333333333</v>
      </c>
      <c r="K139" s="31">
        <v>1102</v>
      </c>
      <c r="L139" s="31">
        <v>1035.05</v>
      </c>
      <c r="M139" s="31">
        <v>3.6282999999999999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878.6</v>
      </c>
      <c r="D140" s="36">
        <v>878.05000000000007</v>
      </c>
      <c r="E140" s="36">
        <v>872.45000000000016</v>
      </c>
      <c r="F140" s="36">
        <v>866.30000000000007</v>
      </c>
      <c r="G140" s="36">
        <v>860.70000000000016</v>
      </c>
      <c r="H140" s="36">
        <v>884.20000000000016</v>
      </c>
      <c r="I140" s="36">
        <v>889.80000000000007</v>
      </c>
      <c r="J140" s="36">
        <v>895.95000000000016</v>
      </c>
      <c r="K140" s="31">
        <v>883.65</v>
      </c>
      <c r="L140" s="31">
        <v>871.9</v>
      </c>
      <c r="M140" s="31">
        <v>30.339680000000001</v>
      </c>
      <c r="N140" s="1"/>
      <c r="O140" s="1"/>
    </row>
    <row r="141" spans="1:15" ht="12.75" customHeight="1">
      <c r="A141" s="33">
        <v>131</v>
      </c>
      <c r="B141" s="53" t="s">
        <v>867</v>
      </c>
      <c r="C141" s="31">
        <v>1923.25</v>
      </c>
      <c r="D141" s="36">
        <v>1914.6000000000001</v>
      </c>
      <c r="E141" s="36">
        <v>1894.6500000000003</v>
      </c>
      <c r="F141" s="36">
        <v>1866.0500000000002</v>
      </c>
      <c r="G141" s="36">
        <v>1846.1000000000004</v>
      </c>
      <c r="H141" s="36">
        <v>1943.2000000000003</v>
      </c>
      <c r="I141" s="36">
        <v>1963.15</v>
      </c>
      <c r="J141" s="36">
        <v>1991.7500000000002</v>
      </c>
      <c r="K141" s="31">
        <v>1934.55</v>
      </c>
      <c r="L141" s="31">
        <v>1886</v>
      </c>
      <c r="M141" s="31">
        <v>0.48957000000000001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608.65</v>
      </c>
      <c r="D142" s="36">
        <v>611.15</v>
      </c>
      <c r="E142" s="36">
        <v>603.5</v>
      </c>
      <c r="F142" s="36">
        <v>598.35</v>
      </c>
      <c r="G142" s="36">
        <v>590.70000000000005</v>
      </c>
      <c r="H142" s="36">
        <v>616.29999999999995</v>
      </c>
      <c r="I142" s="36">
        <v>623.94999999999982</v>
      </c>
      <c r="J142" s="36">
        <v>629.09999999999991</v>
      </c>
      <c r="K142" s="31">
        <v>618.79999999999995</v>
      </c>
      <c r="L142" s="31">
        <v>606</v>
      </c>
      <c r="M142" s="31">
        <v>19.7544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1882.35</v>
      </c>
      <c r="D143" s="36">
        <v>1880.0166666666667</v>
      </c>
      <c r="E143" s="36">
        <v>1860.0333333333333</v>
      </c>
      <c r="F143" s="36">
        <v>1837.7166666666667</v>
      </c>
      <c r="G143" s="36">
        <v>1817.7333333333333</v>
      </c>
      <c r="H143" s="36">
        <v>1902.3333333333333</v>
      </c>
      <c r="I143" s="36">
        <v>1922.3166666666664</v>
      </c>
      <c r="J143" s="36">
        <v>1944.6333333333332</v>
      </c>
      <c r="K143" s="31">
        <v>1900</v>
      </c>
      <c r="L143" s="31">
        <v>1857.7</v>
      </c>
      <c r="M143" s="31">
        <v>3.24946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2936.2</v>
      </c>
      <c r="D144" s="36">
        <v>2880.7000000000003</v>
      </c>
      <c r="E144" s="36">
        <v>2796.5000000000005</v>
      </c>
      <c r="F144" s="36">
        <v>2656.8</v>
      </c>
      <c r="G144" s="36">
        <v>2572.6000000000004</v>
      </c>
      <c r="H144" s="36">
        <v>3020.4000000000005</v>
      </c>
      <c r="I144" s="36">
        <v>3104.6000000000004</v>
      </c>
      <c r="J144" s="36">
        <v>3244.3000000000006</v>
      </c>
      <c r="K144" s="31">
        <v>2964.9</v>
      </c>
      <c r="L144" s="31">
        <v>2741</v>
      </c>
      <c r="M144" s="31">
        <v>16.360119999999998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593.6</v>
      </c>
      <c r="D145" s="36">
        <v>594.23333333333335</v>
      </c>
      <c r="E145" s="36">
        <v>578.66666666666674</v>
      </c>
      <c r="F145" s="36">
        <v>563.73333333333335</v>
      </c>
      <c r="G145" s="36">
        <v>548.16666666666674</v>
      </c>
      <c r="H145" s="36">
        <v>609.16666666666674</v>
      </c>
      <c r="I145" s="36">
        <v>624.73333333333335</v>
      </c>
      <c r="J145" s="36">
        <v>639.66666666666674</v>
      </c>
      <c r="K145" s="31">
        <v>609.79999999999995</v>
      </c>
      <c r="L145" s="31">
        <v>579.29999999999995</v>
      </c>
      <c r="M145" s="31">
        <v>9.2861200000000004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2413.6999999999998</v>
      </c>
      <c r="D146" s="36">
        <v>2414.3666666666668</v>
      </c>
      <c r="E146" s="36">
        <v>2387.3333333333335</v>
      </c>
      <c r="F146" s="36">
        <v>2360.9666666666667</v>
      </c>
      <c r="G146" s="36">
        <v>2333.9333333333334</v>
      </c>
      <c r="H146" s="36">
        <v>2440.7333333333336</v>
      </c>
      <c r="I146" s="36">
        <v>2467.7666666666664</v>
      </c>
      <c r="J146" s="36">
        <v>2494.1333333333337</v>
      </c>
      <c r="K146" s="31">
        <v>2441.4</v>
      </c>
      <c r="L146" s="31">
        <v>2388</v>
      </c>
      <c r="M146" s="31">
        <v>4.5009699999999997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406.45</v>
      </c>
      <c r="D147" s="36">
        <v>403.5</v>
      </c>
      <c r="E147" s="36">
        <v>396</v>
      </c>
      <c r="F147" s="36">
        <v>385.55</v>
      </c>
      <c r="G147" s="36">
        <v>378.05</v>
      </c>
      <c r="H147" s="36">
        <v>413.95</v>
      </c>
      <c r="I147" s="36">
        <v>421.45</v>
      </c>
      <c r="J147" s="36">
        <v>431.9</v>
      </c>
      <c r="K147" s="31">
        <v>411</v>
      </c>
      <c r="L147" s="31">
        <v>393.05</v>
      </c>
      <c r="M147" s="31">
        <v>40.591459999999998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178.39</v>
      </c>
      <c r="D148" s="36">
        <v>178.46666666666667</v>
      </c>
      <c r="E148" s="36">
        <v>176.93333333333334</v>
      </c>
      <c r="F148" s="36">
        <v>175.47666666666666</v>
      </c>
      <c r="G148" s="36">
        <v>173.94333333333333</v>
      </c>
      <c r="H148" s="36">
        <v>179.92333333333335</v>
      </c>
      <c r="I148" s="36">
        <v>181.45666666666671</v>
      </c>
      <c r="J148" s="36">
        <v>182.91333333333336</v>
      </c>
      <c r="K148" s="31">
        <v>180</v>
      </c>
      <c r="L148" s="31">
        <v>177.01</v>
      </c>
      <c r="M148" s="31">
        <v>16.608180000000001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4588.6000000000004</v>
      </c>
      <c r="D149" s="36">
        <v>4591.8833333333332</v>
      </c>
      <c r="E149" s="36">
        <v>4555.8166666666666</v>
      </c>
      <c r="F149" s="36">
        <v>4523.0333333333338</v>
      </c>
      <c r="G149" s="36">
        <v>4486.9666666666672</v>
      </c>
      <c r="H149" s="36">
        <v>4624.6666666666661</v>
      </c>
      <c r="I149" s="36">
        <v>4660.7333333333318</v>
      </c>
      <c r="J149" s="36">
        <v>4693.5166666666655</v>
      </c>
      <c r="K149" s="31">
        <v>4627.95</v>
      </c>
      <c r="L149" s="31">
        <v>4559.1000000000004</v>
      </c>
      <c r="M149" s="31">
        <v>2.81968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11242.85</v>
      </c>
      <c r="D150" s="36">
        <v>11188.866666666667</v>
      </c>
      <c r="E150" s="36">
        <v>10918.833333333334</v>
      </c>
      <c r="F150" s="36">
        <v>10594.816666666668</v>
      </c>
      <c r="G150" s="36">
        <v>10324.783333333335</v>
      </c>
      <c r="H150" s="36">
        <v>11512.883333333333</v>
      </c>
      <c r="I150" s="36">
        <v>11782.916666666666</v>
      </c>
      <c r="J150" s="36">
        <v>12106.933333333332</v>
      </c>
      <c r="K150" s="31">
        <v>11458.9</v>
      </c>
      <c r="L150" s="31">
        <v>10864.85</v>
      </c>
      <c r="M150" s="31">
        <v>12.64875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2750.2</v>
      </c>
      <c r="D151" s="36">
        <v>2755.5666666666671</v>
      </c>
      <c r="E151" s="36">
        <v>2711.233333333334</v>
      </c>
      <c r="F151" s="36">
        <v>2672.2666666666669</v>
      </c>
      <c r="G151" s="36">
        <v>2627.9333333333338</v>
      </c>
      <c r="H151" s="36">
        <v>2794.5333333333342</v>
      </c>
      <c r="I151" s="36">
        <v>2838.8666666666672</v>
      </c>
      <c r="J151" s="36">
        <v>2877.8333333333344</v>
      </c>
      <c r="K151" s="31">
        <v>2799.9</v>
      </c>
      <c r="L151" s="31">
        <v>2716.6</v>
      </c>
      <c r="M151" s="31">
        <v>2.3647200000000002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6085.25</v>
      </c>
      <c r="D152" s="36">
        <v>6079.6166666666659</v>
      </c>
      <c r="E152" s="36">
        <v>6040.7333333333318</v>
      </c>
      <c r="F152" s="36">
        <v>5996.2166666666662</v>
      </c>
      <c r="G152" s="36">
        <v>5957.3333333333321</v>
      </c>
      <c r="H152" s="36">
        <v>6124.1333333333314</v>
      </c>
      <c r="I152" s="36">
        <v>6163.0166666666646</v>
      </c>
      <c r="J152" s="36">
        <v>6207.533333333331</v>
      </c>
      <c r="K152" s="31">
        <v>6118.5</v>
      </c>
      <c r="L152" s="31">
        <v>6035.1</v>
      </c>
      <c r="M152" s="31">
        <v>3.97004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728</v>
      </c>
      <c r="D153" s="36">
        <v>731.31666666666661</v>
      </c>
      <c r="E153" s="36">
        <v>712.73333333333323</v>
      </c>
      <c r="F153" s="36">
        <v>697.46666666666658</v>
      </c>
      <c r="G153" s="36">
        <v>678.88333333333321</v>
      </c>
      <c r="H153" s="36">
        <v>746.58333333333326</v>
      </c>
      <c r="I153" s="36">
        <v>765.16666666666674</v>
      </c>
      <c r="J153" s="36">
        <v>780.43333333333328</v>
      </c>
      <c r="K153" s="31">
        <v>749.9</v>
      </c>
      <c r="L153" s="31">
        <v>716.05</v>
      </c>
      <c r="M153" s="31">
        <v>16.012869999999999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442.45</v>
      </c>
      <c r="D154" s="36">
        <v>438.40000000000003</v>
      </c>
      <c r="E154" s="36">
        <v>430.80000000000007</v>
      </c>
      <c r="F154" s="36">
        <v>419.15000000000003</v>
      </c>
      <c r="G154" s="36">
        <v>411.55000000000007</v>
      </c>
      <c r="H154" s="36">
        <v>450.05000000000007</v>
      </c>
      <c r="I154" s="36">
        <v>457.65000000000009</v>
      </c>
      <c r="J154" s="36">
        <v>469.30000000000007</v>
      </c>
      <c r="K154" s="31">
        <v>446</v>
      </c>
      <c r="L154" s="31">
        <v>426.75</v>
      </c>
      <c r="M154" s="31">
        <v>11.8887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195.66</v>
      </c>
      <c r="D155" s="36">
        <v>194.97666666666666</v>
      </c>
      <c r="E155" s="36">
        <v>192.95333333333332</v>
      </c>
      <c r="F155" s="36">
        <v>190.24666666666667</v>
      </c>
      <c r="G155" s="36">
        <v>188.22333333333333</v>
      </c>
      <c r="H155" s="36">
        <v>197.68333333333331</v>
      </c>
      <c r="I155" s="36">
        <v>199.70666666666668</v>
      </c>
      <c r="J155" s="36">
        <v>202.4133333333333</v>
      </c>
      <c r="K155" s="31">
        <v>197</v>
      </c>
      <c r="L155" s="31">
        <v>192.27</v>
      </c>
      <c r="M155" s="31">
        <v>5.9603099999999998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42.23</v>
      </c>
      <c r="D156" s="36">
        <v>42.286666666666662</v>
      </c>
      <c r="E156" s="36">
        <v>42.073333333333323</v>
      </c>
      <c r="F156" s="36">
        <v>41.916666666666664</v>
      </c>
      <c r="G156" s="36">
        <v>41.703333333333326</v>
      </c>
      <c r="H156" s="36">
        <v>42.443333333333321</v>
      </c>
      <c r="I156" s="36">
        <v>42.656666666666659</v>
      </c>
      <c r="J156" s="36">
        <v>42.813333333333318</v>
      </c>
      <c r="K156" s="31">
        <v>42.5</v>
      </c>
      <c r="L156" s="31">
        <v>42.13</v>
      </c>
      <c r="M156" s="31">
        <v>53.731270000000002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4935.1000000000004</v>
      </c>
      <c r="D157" s="36">
        <v>4893.8666666666668</v>
      </c>
      <c r="E157" s="36">
        <v>4842.7333333333336</v>
      </c>
      <c r="F157" s="36">
        <v>4750.3666666666668</v>
      </c>
      <c r="G157" s="36">
        <v>4699.2333333333336</v>
      </c>
      <c r="H157" s="36">
        <v>4986.2333333333336</v>
      </c>
      <c r="I157" s="36">
        <v>5037.3666666666668</v>
      </c>
      <c r="J157" s="36">
        <v>5129.7333333333336</v>
      </c>
      <c r="K157" s="31">
        <v>4945</v>
      </c>
      <c r="L157" s="31">
        <v>4801.5</v>
      </c>
      <c r="M157" s="31">
        <v>5.4913100000000004</v>
      </c>
      <c r="N157" s="1"/>
      <c r="O157" s="1"/>
    </row>
    <row r="158" spans="1:15" ht="12.75" customHeight="1">
      <c r="A158" s="33">
        <v>148</v>
      </c>
      <c r="B158" s="53" t="s">
        <v>868</v>
      </c>
      <c r="C158" s="31">
        <v>1321.65</v>
      </c>
      <c r="D158" s="36">
        <v>1320.3166666666666</v>
      </c>
      <c r="E158" s="36">
        <v>1292.6333333333332</v>
      </c>
      <c r="F158" s="36">
        <v>1263.6166666666666</v>
      </c>
      <c r="G158" s="36">
        <v>1235.9333333333332</v>
      </c>
      <c r="H158" s="36">
        <v>1349.3333333333333</v>
      </c>
      <c r="I158" s="36">
        <v>1377.0166666666667</v>
      </c>
      <c r="J158" s="36">
        <v>1406.0333333333333</v>
      </c>
      <c r="K158" s="31">
        <v>1348</v>
      </c>
      <c r="L158" s="31">
        <v>1291.3</v>
      </c>
      <c r="M158" s="31">
        <v>5.0901500000000004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687.7</v>
      </c>
      <c r="D159" s="36">
        <v>677.5333333333333</v>
      </c>
      <c r="E159" s="36">
        <v>660.16666666666663</v>
      </c>
      <c r="F159" s="36">
        <v>632.63333333333333</v>
      </c>
      <c r="G159" s="36">
        <v>615.26666666666665</v>
      </c>
      <c r="H159" s="36">
        <v>705.06666666666661</v>
      </c>
      <c r="I159" s="36">
        <v>722.43333333333339</v>
      </c>
      <c r="J159" s="36">
        <v>749.96666666666658</v>
      </c>
      <c r="K159" s="31">
        <v>694.9</v>
      </c>
      <c r="L159" s="31">
        <v>650</v>
      </c>
      <c r="M159" s="31">
        <v>16.27027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710</v>
      </c>
      <c r="D160" s="36">
        <v>710.9</v>
      </c>
      <c r="E160" s="36">
        <v>701.84999999999991</v>
      </c>
      <c r="F160" s="36">
        <v>693.69999999999993</v>
      </c>
      <c r="G160" s="36">
        <v>684.64999999999986</v>
      </c>
      <c r="H160" s="36">
        <v>719.05</v>
      </c>
      <c r="I160" s="36">
        <v>728.09999999999991</v>
      </c>
      <c r="J160" s="36">
        <v>736.25</v>
      </c>
      <c r="K160" s="31">
        <v>719.95</v>
      </c>
      <c r="L160" s="31">
        <v>702.75</v>
      </c>
      <c r="M160" s="31">
        <v>2.42862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2694.1</v>
      </c>
      <c r="D161" s="36">
        <v>2770.1333333333332</v>
      </c>
      <c r="E161" s="36">
        <v>2478.9666666666662</v>
      </c>
      <c r="F161" s="36">
        <v>2263.833333333333</v>
      </c>
      <c r="G161" s="36">
        <v>1972.6666666666661</v>
      </c>
      <c r="H161" s="36">
        <v>2985.2666666666664</v>
      </c>
      <c r="I161" s="36">
        <v>3276.4333333333334</v>
      </c>
      <c r="J161" s="36">
        <v>3491.5666666666666</v>
      </c>
      <c r="K161" s="31">
        <v>3061.3</v>
      </c>
      <c r="L161" s="31">
        <v>2555</v>
      </c>
      <c r="M161" s="31">
        <v>9.8706600000000009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265.7</v>
      </c>
      <c r="D162" s="36">
        <v>261.37</v>
      </c>
      <c r="E162" s="36">
        <v>255.04000000000002</v>
      </c>
      <c r="F162" s="36">
        <v>244.38000000000002</v>
      </c>
      <c r="G162" s="36">
        <v>238.05000000000004</v>
      </c>
      <c r="H162" s="36">
        <v>272.02999999999997</v>
      </c>
      <c r="I162" s="36">
        <v>278.3599999999999</v>
      </c>
      <c r="J162" s="36">
        <v>289.02</v>
      </c>
      <c r="K162" s="31">
        <v>267.7</v>
      </c>
      <c r="L162" s="31">
        <v>250.71</v>
      </c>
      <c r="M162" s="31">
        <v>130.54705999999999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101.79</v>
      </c>
      <c r="D163" s="36">
        <v>101.66000000000001</v>
      </c>
      <c r="E163" s="36">
        <v>100.58000000000003</v>
      </c>
      <c r="F163" s="36">
        <v>99.370000000000019</v>
      </c>
      <c r="G163" s="36">
        <v>98.290000000000035</v>
      </c>
      <c r="H163" s="36">
        <v>102.87000000000002</v>
      </c>
      <c r="I163" s="36">
        <v>103.95</v>
      </c>
      <c r="J163" s="36">
        <v>105.16000000000001</v>
      </c>
      <c r="K163" s="31">
        <v>102.74</v>
      </c>
      <c r="L163" s="31">
        <v>100.45</v>
      </c>
      <c r="M163" s="31">
        <v>69.26191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1008.8</v>
      </c>
      <c r="D164" s="36">
        <v>1013.5666666666666</v>
      </c>
      <c r="E164" s="36">
        <v>996.23333333333312</v>
      </c>
      <c r="F164" s="36">
        <v>983.66666666666652</v>
      </c>
      <c r="G164" s="36">
        <v>966.33333333333303</v>
      </c>
      <c r="H164" s="36">
        <v>1026.1333333333332</v>
      </c>
      <c r="I164" s="36">
        <v>1043.4666666666667</v>
      </c>
      <c r="J164" s="36">
        <v>1056.0333333333333</v>
      </c>
      <c r="K164" s="31">
        <v>1030.9000000000001</v>
      </c>
      <c r="L164" s="31">
        <v>1001</v>
      </c>
      <c r="M164" s="31">
        <v>1.0320100000000001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4292.1000000000004</v>
      </c>
      <c r="D165" s="36">
        <v>4247.3499999999995</v>
      </c>
      <c r="E165" s="36">
        <v>4184.7499999999991</v>
      </c>
      <c r="F165" s="36">
        <v>4077.3999999999996</v>
      </c>
      <c r="G165" s="36">
        <v>4014.7999999999993</v>
      </c>
      <c r="H165" s="36">
        <v>4354.6999999999989</v>
      </c>
      <c r="I165" s="36">
        <v>4417.2999999999993</v>
      </c>
      <c r="J165" s="36">
        <v>4524.6499999999987</v>
      </c>
      <c r="K165" s="31">
        <v>4309.95</v>
      </c>
      <c r="L165" s="31">
        <v>4140</v>
      </c>
      <c r="M165" s="31">
        <v>2.8839100000000002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542.25</v>
      </c>
      <c r="D166" s="36">
        <v>543.11666666666667</v>
      </c>
      <c r="E166" s="36">
        <v>538.33333333333337</v>
      </c>
      <c r="F166" s="36">
        <v>534.41666666666674</v>
      </c>
      <c r="G166" s="36">
        <v>529.63333333333344</v>
      </c>
      <c r="H166" s="36">
        <v>547.0333333333333</v>
      </c>
      <c r="I166" s="36">
        <v>551.81666666666661</v>
      </c>
      <c r="J166" s="36">
        <v>555.73333333333323</v>
      </c>
      <c r="K166" s="31">
        <v>547.9</v>
      </c>
      <c r="L166" s="31">
        <v>539.20000000000005</v>
      </c>
      <c r="M166" s="31">
        <v>46.339730000000003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461.25</v>
      </c>
      <c r="D167" s="36">
        <v>461.23333333333335</v>
      </c>
      <c r="E167" s="36">
        <v>454.01666666666671</v>
      </c>
      <c r="F167" s="36">
        <v>446.78333333333336</v>
      </c>
      <c r="G167" s="36">
        <v>439.56666666666672</v>
      </c>
      <c r="H167" s="36">
        <v>468.4666666666667</v>
      </c>
      <c r="I167" s="36">
        <v>475.68333333333339</v>
      </c>
      <c r="J167" s="36">
        <v>482.91666666666669</v>
      </c>
      <c r="K167" s="31">
        <v>468.45</v>
      </c>
      <c r="L167" s="31">
        <v>454</v>
      </c>
      <c r="M167" s="31">
        <v>1.21438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171.06</v>
      </c>
      <c r="D168" s="36">
        <v>170.03666666666666</v>
      </c>
      <c r="E168" s="36">
        <v>164.62333333333333</v>
      </c>
      <c r="F168" s="36">
        <v>158.18666666666667</v>
      </c>
      <c r="G168" s="36">
        <v>152.77333333333334</v>
      </c>
      <c r="H168" s="36">
        <v>176.47333333333333</v>
      </c>
      <c r="I168" s="36">
        <v>181.88666666666668</v>
      </c>
      <c r="J168" s="36">
        <v>188.32333333333332</v>
      </c>
      <c r="K168" s="31">
        <v>175.45</v>
      </c>
      <c r="L168" s="31">
        <v>163.6</v>
      </c>
      <c r="M168" s="31">
        <v>178.62791000000001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174.4</v>
      </c>
      <c r="D169" s="36">
        <v>173.89666666666665</v>
      </c>
      <c r="E169" s="36">
        <v>172.90333333333331</v>
      </c>
      <c r="F169" s="36">
        <v>171.40666666666667</v>
      </c>
      <c r="G169" s="36">
        <v>170.41333333333333</v>
      </c>
      <c r="H169" s="36">
        <v>175.39333333333329</v>
      </c>
      <c r="I169" s="36">
        <v>176.38666666666663</v>
      </c>
      <c r="J169" s="36">
        <v>177.88333333333327</v>
      </c>
      <c r="K169" s="31">
        <v>174.89</v>
      </c>
      <c r="L169" s="31">
        <v>172.4</v>
      </c>
      <c r="M169" s="31">
        <v>111.08163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779.9</v>
      </c>
      <c r="D170" s="36">
        <v>783.65</v>
      </c>
      <c r="E170" s="36">
        <v>764.25</v>
      </c>
      <c r="F170" s="36">
        <v>748.6</v>
      </c>
      <c r="G170" s="36">
        <v>729.2</v>
      </c>
      <c r="H170" s="36">
        <v>799.3</v>
      </c>
      <c r="I170" s="36">
        <v>818.69999999999982</v>
      </c>
      <c r="J170" s="36">
        <v>834.34999999999991</v>
      </c>
      <c r="K170" s="31">
        <v>803.05</v>
      </c>
      <c r="L170" s="31">
        <v>768</v>
      </c>
      <c r="M170" s="31">
        <v>11.08189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4673.45</v>
      </c>
      <c r="D171" s="36">
        <v>4690.333333333333</v>
      </c>
      <c r="E171" s="36">
        <v>4645.6666666666661</v>
      </c>
      <c r="F171" s="36">
        <v>4617.8833333333332</v>
      </c>
      <c r="G171" s="36">
        <v>4573.2166666666662</v>
      </c>
      <c r="H171" s="36">
        <v>4718.1166666666659</v>
      </c>
      <c r="I171" s="36">
        <v>4762.7833333333319</v>
      </c>
      <c r="J171" s="36">
        <v>4790.5666666666657</v>
      </c>
      <c r="K171" s="31">
        <v>4735</v>
      </c>
      <c r="L171" s="31">
        <v>4662.55</v>
      </c>
      <c r="M171" s="31">
        <v>0.49842999999999998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1594.55</v>
      </c>
      <c r="D172" s="36">
        <v>1597.5</v>
      </c>
      <c r="E172" s="36">
        <v>1565.05</v>
      </c>
      <c r="F172" s="36">
        <v>1535.55</v>
      </c>
      <c r="G172" s="36">
        <v>1503.1</v>
      </c>
      <c r="H172" s="36">
        <v>1627</v>
      </c>
      <c r="I172" s="36">
        <v>1659.4499999999998</v>
      </c>
      <c r="J172" s="36">
        <v>1688.95</v>
      </c>
      <c r="K172" s="31">
        <v>1629.95</v>
      </c>
      <c r="L172" s="31">
        <v>1568</v>
      </c>
      <c r="M172" s="31">
        <v>2.915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332.45</v>
      </c>
      <c r="D173" s="36">
        <v>333.81666666666666</v>
      </c>
      <c r="E173" s="36">
        <v>329.63333333333333</v>
      </c>
      <c r="F173" s="36">
        <v>326.81666666666666</v>
      </c>
      <c r="G173" s="36">
        <v>322.63333333333333</v>
      </c>
      <c r="H173" s="36">
        <v>336.63333333333333</v>
      </c>
      <c r="I173" s="36">
        <v>340.81666666666661</v>
      </c>
      <c r="J173" s="36">
        <v>343.63333333333333</v>
      </c>
      <c r="K173" s="31">
        <v>338</v>
      </c>
      <c r="L173" s="31">
        <v>331</v>
      </c>
      <c r="M173" s="31">
        <v>5.0193700000000003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203.41</v>
      </c>
      <c r="D174" s="36">
        <v>204.4</v>
      </c>
      <c r="E174" s="36">
        <v>201.4</v>
      </c>
      <c r="F174" s="36">
        <v>199.39</v>
      </c>
      <c r="G174" s="36">
        <v>196.39</v>
      </c>
      <c r="H174" s="36">
        <v>206.41000000000003</v>
      </c>
      <c r="I174" s="36">
        <v>209.41000000000003</v>
      </c>
      <c r="J174" s="36">
        <v>211.42000000000004</v>
      </c>
      <c r="K174" s="31">
        <v>207.4</v>
      </c>
      <c r="L174" s="31">
        <v>202.39</v>
      </c>
      <c r="M174" s="31">
        <v>13.15882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809.9</v>
      </c>
      <c r="D175" s="36">
        <v>810.21666666666658</v>
      </c>
      <c r="E175" s="36">
        <v>796.73333333333312</v>
      </c>
      <c r="F175" s="36">
        <v>783.56666666666649</v>
      </c>
      <c r="G175" s="36">
        <v>770.08333333333303</v>
      </c>
      <c r="H175" s="36">
        <v>823.38333333333321</v>
      </c>
      <c r="I175" s="36">
        <v>836.86666666666656</v>
      </c>
      <c r="J175" s="36">
        <v>850.0333333333333</v>
      </c>
      <c r="K175" s="31">
        <v>823.7</v>
      </c>
      <c r="L175" s="31">
        <v>797.05</v>
      </c>
      <c r="M175" s="31">
        <v>5.5084200000000001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502.25</v>
      </c>
      <c r="D176" s="36">
        <v>496.93333333333334</v>
      </c>
      <c r="E176" s="36">
        <v>484.26666666666665</v>
      </c>
      <c r="F176" s="36">
        <v>466.2833333333333</v>
      </c>
      <c r="G176" s="36">
        <v>453.61666666666662</v>
      </c>
      <c r="H176" s="36">
        <v>514.91666666666674</v>
      </c>
      <c r="I176" s="36">
        <v>527.58333333333326</v>
      </c>
      <c r="J176" s="36">
        <v>545.56666666666672</v>
      </c>
      <c r="K176" s="31">
        <v>509.6</v>
      </c>
      <c r="L176" s="31">
        <v>478.95</v>
      </c>
      <c r="M176" s="31">
        <v>15.421239999999999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221.83</v>
      </c>
      <c r="D177" s="36">
        <v>222.14666666666668</v>
      </c>
      <c r="E177" s="36">
        <v>218.79333333333335</v>
      </c>
      <c r="F177" s="36">
        <v>215.75666666666669</v>
      </c>
      <c r="G177" s="36">
        <v>212.40333333333336</v>
      </c>
      <c r="H177" s="36">
        <v>225.18333333333334</v>
      </c>
      <c r="I177" s="36">
        <v>228.53666666666663</v>
      </c>
      <c r="J177" s="36">
        <v>231.57333333333332</v>
      </c>
      <c r="K177" s="31">
        <v>225.5</v>
      </c>
      <c r="L177" s="31">
        <v>219.11</v>
      </c>
      <c r="M177" s="31">
        <v>323.11984000000001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1355.35</v>
      </c>
      <c r="D178" s="36">
        <v>1359.7666666666667</v>
      </c>
      <c r="E178" s="36">
        <v>1335.5833333333333</v>
      </c>
      <c r="F178" s="36">
        <v>1315.8166666666666</v>
      </c>
      <c r="G178" s="36">
        <v>1291.6333333333332</v>
      </c>
      <c r="H178" s="36">
        <v>1379.5333333333333</v>
      </c>
      <c r="I178" s="36">
        <v>1403.7166666666667</v>
      </c>
      <c r="J178" s="36">
        <v>1423.4833333333333</v>
      </c>
      <c r="K178" s="31">
        <v>1383.95</v>
      </c>
      <c r="L178" s="31">
        <v>1340</v>
      </c>
      <c r="M178" s="31">
        <v>1.70336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93.92</v>
      </c>
      <c r="D179" s="36">
        <v>93.410000000000011</v>
      </c>
      <c r="E179" s="36">
        <v>92.270000000000024</v>
      </c>
      <c r="F179" s="36">
        <v>90.620000000000019</v>
      </c>
      <c r="G179" s="36">
        <v>89.480000000000032</v>
      </c>
      <c r="H179" s="36">
        <v>95.060000000000016</v>
      </c>
      <c r="I179" s="36">
        <v>96.2</v>
      </c>
      <c r="J179" s="36">
        <v>97.850000000000009</v>
      </c>
      <c r="K179" s="31">
        <v>94.55</v>
      </c>
      <c r="L179" s="31">
        <v>91.76</v>
      </c>
      <c r="M179" s="31">
        <v>924.00157999999999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1630</v>
      </c>
      <c r="D180" s="36">
        <v>1614.3166666666666</v>
      </c>
      <c r="E180" s="36">
        <v>1541.6833333333332</v>
      </c>
      <c r="F180" s="36">
        <v>1453.3666666666666</v>
      </c>
      <c r="G180" s="36">
        <v>1380.7333333333331</v>
      </c>
      <c r="H180" s="36">
        <v>1702.6333333333332</v>
      </c>
      <c r="I180" s="36">
        <v>1775.2666666666664</v>
      </c>
      <c r="J180" s="36">
        <v>1863.5833333333333</v>
      </c>
      <c r="K180" s="31">
        <v>1686.95</v>
      </c>
      <c r="L180" s="31">
        <v>1526</v>
      </c>
      <c r="M180" s="31">
        <v>118.92498000000001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393.7</v>
      </c>
      <c r="D181" s="36">
        <v>399.5333333333333</v>
      </c>
      <c r="E181" s="36">
        <v>385.36666666666662</v>
      </c>
      <c r="F181" s="36">
        <v>377.0333333333333</v>
      </c>
      <c r="G181" s="36">
        <v>362.86666666666662</v>
      </c>
      <c r="H181" s="36">
        <v>407.86666666666662</v>
      </c>
      <c r="I181" s="36">
        <v>422.03333333333336</v>
      </c>
      <c r="J181" s="36">
        <v>430.36666666666662</v>
      </c>
      <c r="K181" s="31">
        <v>413.7</v>
      </c>
      <c r="L181" s="31">
        <v>391.2</v>
      </c>
      <c r="M181" s="31">
        <v>38.711069999999999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7710.15</v>
      </c>
      <c r="D182" s="36">
        <v>7768.1500000000005</v>
      </c>
      <c r="E182" s="36">
        <v>7637.0000000000009</v>
      </c>
      <c r="F182" s="36">
        <v>7563.85</v>
      </c>
      <c r="G182" s="36">
        <v>7432.7000000000007</v>
      </c>
      <c r="H182" s="36">
        <v>7841.3000000000011</v>
      </c>
      <c r="I182" s="36">
        <v>7972.4500000000007</v>
      </c>
      <c r="J182" s="36">
        <v>8045.6000000000013</v>
      </c>
      <c r="K182" s="31">
        <v>7899.3</v>
      </c>
      <c r="L182" s="31">
        <v>7695</v>
      </c>
      <c r="M182" s="31">
        <v>0.13519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1845.95</v>
      </c>
      <c r="D183" s="36">
        <v>1852.8333333333333</v>
      </c>
      <c r="E183" s="36">
        <v>1824.7666666666664</v>
      </c>
      <c r="F183" s="36">
        <v>1803.5833333333333</v>
      </c>
      <c r="G183" s="36">
        <v>1775.5166666666664</v>
      </c>
      <c r="H183" s="36">
        <v>1874.0166666666664</v>
      </c>
      <c r="I183" s="36">
        <v>1902.0833333333335</v>
      </c>
      <c r="J183" s="36">
        <v>1923.2666666666664</v>
      </c>
      <c r="K183" s="31">
        <v>1880.9</v>
      </c>
      <c r="L183" s="31">
        <v>1831.65</v>
      </c>
      <c r="M183" s="31">
        <v>0.80642000000000003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2654.85</v>
      </c>
      <c r="D184" s="36">
        <v>2684.9333333333334</v>
      </c>
      <c r="E184" s="36">
        <v>2609.8666666666668</v>
      </c>
      <c r="F184" s="36">
        <v>2564.8833333333332</v>
      </c>
      <c r="G184" s="36">
        <v>2489.8166666666666</v>
      </c>
      <c r="H184" s="36">
        <v>2729.916666666667</v>
      </c>
      <c r="I184" s="36">
        <v>2804.9833333333336</v>
      </c>
      <c r="J184" s="36">
        <v>2849.9666666666672</v>
      </c>
      <c r="K184" s="31">
        <v>2760</v>
      </c>
      <c r="L184" s="31">
        <v>2639.95</v>
      </c>
      <c r="M184" s="31">
        <v>1.2391799999999999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853.35</v>
      </c>
      <c r="D185" s="36">
        <v>858.11666666666667</v>
      </c>
      <c r="E185" s="36">
        <v>845.23333333333335</v>
      </c>
      <c r="F185" s="36">
        <v>837.11666666666667</v>
      </c>
      <c r="G185" s="36">
        <v>824.23333333333335</v>
      </c>
      <c r="H185" s="36">
        <v>866.23333333333335</v>
      </c>
      <c r="I185" s="36">
        <v>879.11666666666679</v>
      </c>
      <c r="J185" s="36">
        <v>887.23333333333335</v>
      </c>
      <c r="K185" s="31">
        <v>871</v>
      </c>
      <c r="L185" s="31">
        <v>850</v>
      </c>
      <c r="M185" s="31">
        <v>0.49188999999999999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1237.1500000000001</v>
      </c>
      <c r="D186" s="36">
        <v>1232.9833333333333</v>
      </c>
      <c r="E186" s="36">
        <v>1225.2166666666667</v>
      </c>
      <c r="F186" s="36">
        <v>1213.2833333333333</v>
      </c>
      <c r="G186" s="36">
        <v>1205.5166666666667</v>
      </c>
      <c r="H186" s="36">
        <v>1244.9166666666667</v>
      </c>
      <c r="I186" s="36">
        <v>1252.6833333333336</v>
      </c>
      <c r="J186" s="36">
        <v>1264.6166666666668</v>
      </c>
      <c r="K186" s="31">
        <v>1240.75</v>
      </c>
      <c r="L186" s="31">
        <v>1221.05</v>
      </c>
      <c r="M186" s="31">
        <v>6.4720599999999999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1356.2</v>
      </c>
      <c r="D187" s="36">
        <v>1338.6</v>
      </c>
      <c r="E187" s="36">
        <v>1302.1999999999998</v>
      </c>
      <c r="F187" s="36">
        <v>1248.1999999999998</v>
      </c>
      <c r="G187" s="36">
        <v>1211.7999999999997</v>
      </c>
      <c r="H187" s="36">
        <v>1392.6</v>
      </c>
      <c r="I187" s="36">
        <v>1429</v>
      </c>
      <c r="J187" s="36">
        <v>1483</v>
      </c>
      <c r="K187" s="31">
        <v>1375</v>
      </c>
      <c r="L187" s="31">
        <v>1284.5999999999999</v>
      </c>
      <c r="M187" s="31">
        <v>11.879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1078.8499999999999</v>
      </c>
      <c r="D188" s="36">
        <v>1081.2833333333333</v>
      </c>
      <c r="E188" s="36">
        <v>1062.5666666666666</v>
      </c>
      <c r="F188" s="36">
        <v>1046.2833333333333</v>
      </c>
      <c r="G188" s="36">
        <v>1027.5666666666666</v>
      </c>
      <c r="H188" s="36">
        <v>1097.5666666666666</v>
      </c>
      <c r="I188" s="36">
        <v>1116.2833333333333</v>
      </c>
      <c r="J188" s="36">
        <v>1132.5666666666666</v>
      </c>
      <c r="K188" s="31">
        <v>1100</v>
      </c>
      <c r="L188" s="31">
        <v>1065</v>
      </c>
      <c r="M188" s="31">
        <v>4.9881000000000002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4093.35</v>
      </c>
      <c r="D189" s="36">
        <v>4030.1166666666668</v>
      </c>
      <c r="E189" s="36">
        <v>3905.2333333333336</v>
      </c>
      <c r="F189" s="36">
        <v>3717.1166666666668</v>
      </c>
      <c r="G189" s="36">
        <v>3592.2333333333336</v>
      </c>
      <c r="H189" s="36">
        <v>4218.2333333333336</v>
      </c>
      <c r="I189" s="36">
        <v>4343.1166666666668</v>
      </c>
      <c r="J189" s="36">
        <v>4531.2333333333336</v>
      </c>
      <c r="K189" s="31">
        <v>4155</v>
      </c>
      <c r="L189" s="31">
        <v>3842</v>
      </c>
      <c r="M189" s="31">
        <v>3.91865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1392.95</v>
      </c>
      <c r="D190" s="36">
        <v>1400.6499999999999</v>
      </c>
      <c r="E190" s="36">
        <v>1382.0999999999997</v>
      </c>
      <c r="F190" s="36">
        <v>1371.2499999999998</v>
      </c>
      <c r="G190" s="36">
        <v>1352.6999999999996</v>
      </c>
      <c r="H190" s="36">
        <v>1411.4999999999998</v>
      </c>
      <c r="I190" s="36">
        <v>1430.05</v>
      </c>
      <c r="J190" s="36">
        <v>1440.8999999999999</v>
      </c>
      <c r="K190" s="31">
        <v>1419.2</v>
      </c>
      <c r="L190" s="31">
        <v>1389.8</v>
      </c>
      <c r="M190" s="31">
        <v>5.14175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825.85</v>
      </c>
      <c r="D191" s="36">
        <v>834.69999999999993</v>
      </c>
      <c r="E191" s="36">
        <v>812.39999999999986</v>
      </c>
      <c r="F191" s="36">
        <v>798.94999999999993</v>
      </c>
      <c r="G191" s="36">
        <v>776.64999999999986</v>
      </c>
      <c r="H191" s="36">
        <v>848.14999999999986</v>
      </c>
      <c r="I191" s="36">
        <v>870.44999999999982</v>
      </c>
      <c r="J191" s="36">
        <v>883.89999999999986</v>
      </c>
      <c r="K191" s="31">
        <v>857</v>
      </c>
      <c r="L191" s="31">
        <v>821.25</v>
      </c>
      <c r="M191" s="31">
        <v>3.6259999999999999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2998.5</v>
      </c>
      <c r="D192" s="36">
        <v>3010.6666666666665</v>
      </c>
      <c r="E192" s="36">
        <v>2963.4833333333331</v>
      </c>
      <c r="F192" s="36">
        <v>2928.4666666666667</v>
      </c>
      <c r="G192" s="36">
        <v>2881.2833333333333</v>
      </c>
      <c r="H192" s="36">
        <v>3045.6833333333329</v>
      </c>
      <c r="I192" s="36">
        <v>3092.8666666666663</v>
      </c>
      <c r="J192" s="36">
        <v>3127.8833333333328</v>
      </c>
      <c r="K192" s="31">
        <v>3057.85</v>
      </c>
      <c r="L192" s="31">
        <v>2975.65</v>
      </c>
      <c r="M192" s="31">
        <v>6.8092300000000003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461.75</v>
      </c>
      <c r="D193" s="36">
        <v>462.89999999999992</v>
      </c>
      <c r="E193" s="36">
        <v>458.99999999999983</v>
      </c>
      <c r="F193" s="36">
        <v>456.24999999999989</v>
      </c>
      <c r="G193" s="36">
        <v>452.3499999999998</v>
      </c>
      <c r="H193" s="36">
        <v>465.64999999999986</v>
      </c>
      <c r="I193" s="36">
        <v>469.54999999999995</v>
      </c>
      <c r="J193" s="36">
        <v>472.2999999999999</v>
      </c>
      <c r="K193" s="31">
        <v>466.8</v>
      </c>
      <c r="L193" s="31">
        <v>460.15</v>
      </c>
      <c r="M193" s="31">
        <v>5.5973800000000002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572.04999999999995</v>
      </c>
      <c r="D194" s="36">
        <v>574.93333333333328</v>
      </c>
      <c r="E194" s="36">
        <v>566.11666666666656</v>
      </c>
      <c r="F194" s="36">
        <v>560.18333333333328</v>
      </c>
      <c r="G194" s="36">
        <v>551.36666666666656</v>
      </c>
      <c r="H194" s="36">
        <v>580.86666666666656</v>
      </c>
      <c r="I194" s="36">
        <v>589.68333333333339</v>
      </c>
      <c r="J194" s="36">
        <v>595.61666666666656</v>
      </c>
      <c r="K194" s="31">
        <v>583.75</v>
      </c>
      <c r="L194" s="31">
        <v>569</v>
      </c>
      <c r="M194" s="31">
        <v>5.2781900000000004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2471.1999999999998</v>
      </c>
      <c r="D195" s="36">
        <v>2481.6333333333332</v>
      </c>
      <c r="E195" s="36">
        <v>2439.5666666666666</v>
      </c>
      <c r="F195" s="36">
        <v>2407.9333333333334</v>
      </c>
      <c r="G195" s="36">
        <v>2365.8666666666668</v>
      </c>
      <c r="H195" s="36">
        <v>2513.2666666666664</v>
      </c>
      <c r="I195" s="36">
        <v>2555.333333333333</v>
      </c>
      <c r="J195" s="36">
        <v>2586.9666666666662</v>
      </c>
      <c r="K195" s="31">
        <v>2523.6999999999998</v>
      </c>
      <c r="L195" s="31">
        <v>2450</v>
      </c>
      <c r="M195" s="31">
        <v>15.42911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1215.8</v>
      </c>
      <c r="D196" s="36">
        <v>1210.6166666666668</v>
      </c>
      <c r="E196" s="36">
        <v>1180.2333333333336</v>
      </c>
      <c r="F196" s="36">
        <v>1144.6666666666667</v>
      </c>
      <c r="G196" s="36">
        <v>1114.2833333333335</v>
      </c>
      <c r="H196" s="36">
        <v>1246.1833333333336</v>
      </c>
      <c r="I196" s="36">
        <v>1276.5666666666668</v>
      </c>
      <c r="J196" s="36">
        <v>1312.1333333333337</v>
      </c>
      <c r="K196" s="31">
        <v>1241</v>
      </c>
      <c r="L196" s="31">
        <v>1175.05</v>
      </c>
      <c r="M196" s="31">
        <v>17.274249999999999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2714.65</v>
      </c>
      <c r="D197" s="36">
        <v>2706.0499999999997</v>
      </c>
      <c r="E197" s="36">
        <v>2689.5999999999995</v>
      </c>
      <c r="F197" s="36">
        <v>2664.5499999999997</v>
      </c>
      <c r="G197" s="36">
        <v>2648.0999999999995</v>
      </c>
      <c r="H197" s="36">
        <v>2731.0999999999995</v>
      </c>
      <c r="I197" s="36">
        <v>2747.5499999999993</v>
      </c>
      <c r="J197" s="36">
        <v>2772.5999999999995</v>
      </c>
      <c r="K197" s="31">
        <v>2722.5</v>
      </c>
      <c r="L197" s="31">
        <v>2681</v>
      </c>
      <c r="M197" s="31">
        <v>0.85204000000000002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148.35</v>
      </c>
      <c r="D198" s="36">
        <v>149.21</v>
      </c>
      <c r="E198" s="36">
        <v>147.14000000000001</v>
      </c>
      <c r="F198" s="36">
        <v>145.93</v>
      </c>
      <c r="G198" s="36">
        <v>143.86000000000001</v>
      </c>
      <c r="H198" s="36">
        <v>150.42000000000002</v>
      </c>
      <c r="I198" s="36">
        <v>152.49</v>
      </c>
      <c r="J198" s="36">
        <v>153.70000000000002</v>
      </c>
      <c r="K198" s="31">
        <v>151.28</v>
      </c>
      <c r="L198" s="31">
        <v>148</v>
      </c>
      <c r="M198" s="31">
        <v>6.1702700000000004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3266.85</v>
      </c>
      <c r="D199" s="36">
        <v>3275.7666666666664</v>
      </c>
      <c r="E199" s="36">
        <v>3237.5333333333328</v>
      </c>
      <c r="F199" s="36">
        <v>3208.2166666666662</v>
      </c>
      <c r="G199" s="36">
        <v>3169.9833333333327</v>
      </c>
      <c r="H199" s="36">
        <v>3305.083333333333</v>
      </c>
      <c r="I199" s="36">
        <v>3343.3166666666666</v>
      </c>
      <c r="J199" s="36">
        <v>3372.6333333333332</v>
      </c>
      <c r="K199" s="31">
        <v>3314</v>
      </c>
      <c r="L199" s="31">
        <v>3246.45</v>
      </c>
      <c r="M199" s="31">
        <v>0.50463999999999998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632.04999999999995</v>
      </c>
      <c r="D200" s="36">
        <v>635.94999999999993</v>
      </c>
      <c r="E200" s="36">
        <v>622.94999999999982</v>
      </c>
      <c r="F200" s="36">
        <v>613.84999999999991</v>
      </c>
      <c r="G200" s="36">
        <v>600.8499999999998</v>
      </c>
      <c r="H200" s="36">
        <v>645.04999999999984</v>
      </c>
      <c r="I200" s="36">
        <v>658.05000000000007</v>
      </c>
      <c r="J200" s="36">
        <v>667.14999999999986</v>
      </c>
      <c r="K200" s="31">
        <v>648.95000000000005</v>
      </c>
      <c r="L200" s="31">
        <v>626.85</v>
      </c>
      <c r="M200" s="31">
        <v>17.451560000000001</v>
      </c>
      <c r="N200" s="1"/>
      <c r="O200" s="1"/>
    </row>
    <row r="201" spans="1:15" ht="12.75" customHeight="1">
      <c r="A201" s="33">
        <v>191</v>
      </c>
      <c r="B201" s="53" t="s">
        <v>869</v>
      </c>
      <c r="C201" s="31">
        <v>401.65</v>
      </c>
      <c r="D201" s="36">
        <v>397.2166666666667</v>
      </c>
      <c r="E201" s="36">
        <v>389.43333333333339</v>
      </c>
      <c r="F201" s="36">
        <v>377.2166666666667</v>
      </c>
      <c r="G201" s="36">
        <v>369.43333333333339</v>
      </c>
      <c r="H201" s="36">
        <v>409.43333333333339</v>
      </c>
      <c r="I201" s="36">
        <v>417.2166666666667</v>
      </c>
      <c r="J201" s="36">
        <v>429.43333333333339</v>
      </c>
      <c r="K201" s="31">
        <v>405</v>
      </c>
      <c r="L201" s="31">
        <v>385</v>
      </c>
      <c r="M201" s="31">
        <v>30.563120000000001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683.8</v>
      </c>
      <c r="D202" s="36">
        <v>684.66666666666663</v>
      </c>
      <c r="E202" s="36">
        <v>679.93333333333328</v>
      </c>
      <c r="F202" s="36">
        <v>676.06666666666661</v>
      </c>
      <c r="G202" s="36">
        <v>671.33333333333326</v>
      </c>
      <c r="H202" s="36">
        <v>688.5333333333333</v>
      </c>
      <c r="I202" s="36">
        <v>693.26666666666665</v>
      </c>
      <c r="J202" s="36">
        <v>697.13333333333333</v>
      </c>
      <c r="K202" s="31">
        <v>689.4</v>
      </c>
      <c r="L202" s="31">
        <v>680.8</v>
      </c>
      <c r="M202" s="31">
        <v>4.4658199999999999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201.09</v>
      </c>
      <c r="D203" s="36">
        <v>201.29333333333332</v>
      </c>
      <c r="E203" s="36">
        <v>197.79666666666665</v>
      </c>
      <c r="F203" s="36">
        <v>194.50333333333333</v>
      </c>
      <c r="G203" s="36">
        <v>191.00666666666666</v>
      </c>
      <c r="H203" s="36">
        <v>204.58666666666664</v>
      </c>
      <c r="I203" s="36">
        <v>208.08333333333331</v>
      </c>
      <c r="J203" s="36">
        <v>211.37666666666664</v>
      </c>
      <c r="K203" s="31">
        <v>204.79</v>
      </c>
      <c r="L203" s="31">
        <v>198</v>
      </c>
      <c r="M203" s="31">
        <v>26.45393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224.31</v>
      </c>
      <c r="D204" s="36">
        <v>224.47000000000003</v>
      </c>
      <c r="E204" s="36">
        <v>222.14000000000004</v>
      </c>
      <c r="F204" s="36">
        <v>219.97000000000003</v>
      </c>
      <c r="G204" s="36">
        <v>217.64000000000004</v>
      </c>
      <c r="H204" s="36">
        <v>226.64000000000004</v>
      </c>
      <c r="I204" s="36">
        <v>228.97000000000003</v>
      </c>
      <c r="J204" s="36">
        <v>231.14000000000004</v>
      </c>
      <c r="K204" s="31">
        <v>226.8</v>
      </c>
      <c r="L204" s="31">
        <v>222.3</v>
      </c>
      <c r="M204" s="31">
        <v>17.868739999999999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304.8</v>
      </c>
      <c r="D205" s="36">
        <v>306.25</v>
      </c>
      <c r="E205" s="36">
        <v>302.7</v>
      </c>
      <c r="F205" s="36">
        <v>300.59999999999997</v>
      </c>
      <c r="G205" s="36">
        <v>297.04999999999995</v>
      </c>
      <c r="H205" s="36">
        <v>308.35000000000002</v>
      </c>
      <c r="I205" s="36">
        <v>311.89999999999998</v>
      </c>
      <c r="J205" s="36">
        <v>314.00000000000006</v>
      </c>
      <c r="K205" s="31">
        <v>309.8</v>
      </c>
      <c r="L205" s="31">
        <v>304.14999999999998</v>
      </c>
      <c r="M205" s="31">
        <v>24.466090000000001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2198.25</v>
      </c>
      <c r="D206" s="36">
        <v>2208.2666666666669</v>
      </c>
      <c r="E206" s="36">
        <v>2179.9833333333336</v>
      </c>
      <c r="F206" s="36">
        <v>2161.7166666666667</v>
      </c>
      <c r="G206" s="36">
        <v>2133.4333333333334</v>
      </c>
      <c r="H206" s="36">
        <v>2226.5333333333338</v>
      </c>
      <c r="I206" s="36">
        <v>2254.8166666666675</v>
      </c>
      <c r="J206" s="36">
        <v>2273.0833333333339</v>
      </c>
      <c r="K206" s="31">
        <v>2236.5500000000002</v>
      </c>
      <c r="L206" s="31">
        <v>2190</v>
      </c>
      <c r="M206" s="31">
        <v>1.13036</v>
      </c>
      <c r="N206" s="1"/>
      <c r="O206" s="1"/>
    </row>
    <row r="207" spans="1:15" ht="12.75" customHeight="1">
      <c r="A207" s="33">
        <v>197</v>
      </c>
      <c r="B207" s="53" t="s">
        <v>870</v>
      </c>
      <c r="C207" s="31">
        <v>477.7</v>
      </c>
      <c r="D207" s="36">
        <v>479.0333333333333</v>
      </c>
      <c r="E207" s="36">
        <v>475.06666666666661</v>
      </c>
      <c r="F207" s="36">
        <v>472.43333333333328</v>
      </c>
      <c r="G207" s="36">
        <v>468.46666666666658</v>
      </c>
      <c r="H207" s="36">
        <v>481.66666666666663</v>
      </c>
      <c r="I207" s="36">
        <v>485.63333333333333</v>
      </c>
      <c r="J207" s="36">
        <v>488.26666666666665</v>
      </c>
      <c r="K207" s="31">
        <v>483</v>
      </c>
      <c r="L207" s="31">
        <v>476.4</v>
      </c>
      <c r="M207" s="31">
        <v>5.9513600000000002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1431.05</v>
      </c>
      <c r="D208" s="36">
        <v>1433.8166666666668</v>
      </c>
      <c r="E208" s="36">
        <v>1421.6333333333337</v>
      </c>
      <c r="F208" s="36">
        <v>1412.2166666666669</v>
      </c>
      <c r="G208" s="36">
        <v>1400.0333333333338</v>
      </c>
      <c r="H208" s="36">
        <v>1443.2333333333336</v>
      </c>
      <c r="I208" s="36">
        <v>1455.4166666666665</v>
      </c>
      <c r="J208" s="36">
        <v>1464.8333333333335</v>
      </c>
      <c r="K208" s="31">
        <v>1446</v>
      </c>
      <c r="L208" s="31">
        <v>1424.4</v>
      </c>
      <c r="M208" s="31">
        <v>30.651140000000002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4014.4</v>
      </c>
      <c r="D209" s="36">
        <v>3998.15</v>
      </c>
      <c r="E209" s="36">
        <v>3971.3</v>
      </c>
      <c r="F209" s="36">
        <v>3928.2000000000003</v>
      </c>
      <c r="G209" s="36">
        <v>3901.3500000000004</v>
      </c>
      <c r="H209" s="36">
        <v>4041.25</v>
      </c>
      <c r="I209" s="36">
        <v>4068.0999999999995</v>
      </c>
      <c r="J209" s="36">
        <v>4111.2</v>
      </c>
      <c r="K209" s="31">
        <v>4025</v>
      </c>
      <c r="L209" s="31">
        <v>3955.05</v>
      </c>
      <c r="M209" s="31">
        <v>3.9419599999999999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1596.9</v>
      </c>
      <c r="D210" s="36">
        <v>1591.2</v>
      </c>
      <c r="E210" s="36">
        <v>1583.4</v>
      </c>
      <c r="F210" s="36">
        <v>1569.9</v>
      </c>
      <c r="G210" s="36">
        <v>1562.1000000000001</v>
      </c>
      <c r="H210" s="36">
        <v>1604.7</v>
      </c>
      <c r="I210" s="36">
        <v>1612.4999999999998</v>
      </c>
      <c r="J210" s="36">
        <v>1626</v>
      </c>
      <c r="K210" s="31">
        <v>1599</v>
      </c>
      <c r="L210" s="31">
        <v>1577.7</v>
      </c>
      <c r="M210" s="31">
        <v>127.70277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598.35</v>
      </c>
      <c r="D211" s="36">
        <v>598.06666666666672</v>
      </c>
      <c r="E211" s="36">
        <v>594.33333333333348</v>
      </c>
      <c r="F211" s="36">
        <v>590.31666666666672</v>
      </c>
      <c r="G211" s="36">
        <v>586.58333333333348</v>
      </c>
      <c r="H211" s="36">
        <v>602.08333333333348</v>
      </c>
      <c r="I211" s="36">
        <v>605.81666666666683</v>
      </c>
      <c r="J211" s="36">
        <v>609.83333333333348</v>
      </c>
      <c r="K211" s="31">
        <v>601.79999999999995</v>
      </c>
      <c r="L211" s="31">
        <v>594.04999999999995</v>
      </c>
      <c r="M211" s="31">
        <v>73.089420000000004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117.95</v>
      </c>
      <c r="D212" s="36">
        <v>116.62333333333333</v>
      </c>
      <c r="E212" s="36">
        <v>112.94666666666667</v>
      </c>
      <c r="F212" s="36">
        <v>107.94333333333334</v>
      </c>
      <c r="G212" s="36">
        <v>104.26666666666668</v>
      </c>
      <c r="H212" s="36">
        <v>121.62666666666667</v>
      </c>
      <c r="I212" s="36">
        <v>125.30333333333334</v>
      </c>
      <c r="J212" s="36">
        <v>130.30666666666667</v>
      </c>
      <c r="K212" s="31">
        <v>120.3</v>
      </c>
      <c r="L212" s="31">
        <v>111.62</v>
      </c>
      <c r="M212" s="31">
        <v>1007.24538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882</v>
      </c>
      <c r="D213" s="36">
        <v>886.91666666666663</v>
      </c>
      <c r="E213" s="36">
        <v>875.08333333333326</v>
      </c>
      <c r="F213" s="36">
        <v>868.16666666666663</v>
      </c>
      <c r="G213" s="36">
        <v>856.33333333333326</v>
      </c>
      <c r="H213" s="36">
        <v>893.83333333333326</v>
      </c>
      <c r="I213" s="36">
        <v>905.66666666666652</v>
      </c>
      <c r="J213" s="36">
        <v>912.58333333333326</v>
      </c>
      <c r="K213" s="31">
        <v>898.75</v>
      </c>
      <c r="L213" s="31">
        <v>880</v>
      </c>
      <c r="M213" s="31">
        <v>4.75204</v>
      </c>
      <c r="N213" s="1"/>
      <c r="O213" s="1"/>
    </row>
    <row r="214" spans="1:15" ht="12.75" customHeight="1">
      <c r="A214" s="33">
        <v>204</v>
      </c>
      <c r="B214" s="53" t="s">
        <v>871</v>
      </c>
      <c r="C214" s="31">
        <v>1190.55</v>
      </c>
      <c r="D214" s="36">
        <v>1195.7833333333333</v>
      </c>
      <c r="E214" s="36">
        <v>1177.4166666666665</v>
      </c>
      <c r="F214" s="36">
        <v>1164.2833333333333</v>
      </c>
      <c r="G214" s="36">
        <v>1145.9166666666665</v>
      </c>
      <c r="H214" s="36">
        <v>1208.9166666666665</v>
      </c>
      <c r="I214" s="36">
        <v>1227.2833333333333</v>
      </c>
      <c r="J214" s="36">
        <v>1240.4166666666665</v>
      </c>
      <c r="K214" s="31">
        <v>1214.1500000000001</v>
      </c>
      <c r="L214" s="31">
        <v>1182.6500000000001</v>
      </c>
      <c r="M214" s="31">
        <v>0.37974999999999998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1839.5</v>
      </c>
      <c r="D215" s="36">
        <v>1849.2666666666667</v>
      </c>
      <c r="E215" s="36">
        <v>1825.5333333333333</v>
      </c>
      <c r="F215" s="36">
        <v>1811.5666666666666</v>
      </c>
      <c r="G215" s="36">
        <v>1787.8333333333333</v>
      </c>
      <c r="H215" s="36">
        <v>1863.2333333333333</v>
      </c>
      <c r="I215" s="36">
        <v>1886.9666666666665</v>
      </c>
      <c r="J215" s="36">
        <v>1900.9333333333334</v>
      </c>
      <c r="K215" s="31">
        <v>1873</v>
      </c>
      <c r="L215" s="31">
        <v>1835.3</v>
      </c>
      <c r="M215" s="31">
        <v>27.91525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5804.2</v>
      </c>
      <c r="D216" s="36">
        <v>5810.1833333333343</v>
      </c>
      <c r="E216" s="36">
        <v>5755.6166666666686</v>
      </c>
      <c r="F216" s="36">
        <v>5707.0333333333347</v>
      </c>
      <c r="G216" s="36">
        <v>5652.466666666669</v>
      </c>
      <c r="H216" s="36">
        <v>5858.7666666666682</v>
      </c>
      <c r="I216" s="36">
        <v>5913.3333333333339</v>
      </c>
      <c r="J216" s="36">
        <v>5961.9166666666679</v>
      </c>
      <c r="K216" s="31">
        <v>5864.75</v>
      </c>
      <c r="L216" s="31">
        <v>5761.6</v>
      </c>
      <c r="M216" s="31">
        <v>5.7327300000000001</v>
      </c>
      <c r="N216" s="1"/>
      <c r="O216" s="1"/>
    </row>
    <row r="217" spans="1:15" ht="12.75" customHeight="1">
      <c r="A217" s="33">
        <v>207</v>
      </c>
      <c r="B217" s="53" t="s">
        <v>872</v>
      </c>
      <c r="C217" s="31">
        <v>361.9</v>
      </c>
      <c r="D217" s="36">
        <v>364.26666666666665</v>
      </c>
      <c r="E217" s="36">
        <v>356.5333333333333</v>
      </c>
      <c r="F217" s="36">
        <v>351.16666666666663</v>
      </c>
      <c r="G217" s="36">
        <v>343.43333333333328</v>
      </c>
      <c r="H217" s="36">
        <v>369.63333333333333</v>
      </c>
      <c r="I217" s="36">
        <v>377.36666666666667</v>
      </c>
      <c r="J217" s="36">
        <v>382.73333333333335</v>
      </c>
      <c r="K217" s="31">
        <v>372</v>
      </c>
      <c r="L217" s="31">
        <v>358.9</v>
      </c>
      <c r="M217" s="31">
        <v>8.1246600000000004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683.6</v>
      </c>
      <c r="D218" s="36">
        <v>683.66666666666663</v>
      </c>
      <c r="E218" s="36">
        <v>677.33333333333326</v>
      </c>
      <c r="F218" s="36">
        <v>671.06666666666661</v>
      </c>
      <c r="G218" s="36">
        <v>664.73333333333323</v>
      </c>
      <c r="H218" s="36">
        <v>689.93333333333328</v>
      </c>
      <c r="I218" s="36">
        <v>696.26666666666654</v>
      </c>
      <c r="J218" s="36">
        <v>702.5333333333333</v>
      </c>
      <c r="K218" s="31">
        <v>690</v>
      </c>
      <c r="L218" s="31">
        <v>677.4</v>
      </c>
      <c r="M218" s="31">
        <v>83.268649999999994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5200.55</v>
      </c>
      <c r="D219" s="36">
        <v>5188.0999999999995</v>
      </c>
      <c r="E219" s="36">
        <v>5116.1999999999989</v>
      </c>
      <c r="F219" s="36">
        <v>5031.8499999999995</v>
      </c>
      <c r="G219" s="36">
        <v>4959.9499999999989</v>
      </c>
      <c r="H219" s="36">
        <v>5272.4499999999989</v>
      </c>
      <c r="I219" s="36">
        <v>5344.3499999999985</v>
      </c>
      <c r="J219" s="36">
        <v>5428.6999999999989</v>
      </c>
      <c r="K219" s="31">
        <v>5260</v>
      </c>
      <c r="L219" s="31">
        <v>5103.75</v>
      </c>
      <c r="M219" s="31">
        <v>63.196800000000003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336.9</v>
      </c>
      <c r="D220" s="36">
        <v>337.23333333333335</v>
      </c>
      <c r="E220" s="36">
        <v>332.86666666666667</v>
      </c>
      <c r="F220" s="36">
        <v>328.83333333333331</v>
      </c>
      <c r="G220" s="36">
        <v>324.46666666666664</v>
      </c>
      <c r="H220" s="36">
        <v>341.26666666666671</v>
      </c>
      <c r="I220" s="36">
        <v>345.63333333333338</v>
      </c>
      <c r="J220" s="36">
        <v>349.66666666666674</v>
      </c>
      <c r="K220" s="31">
        <v>341.6</v>
      </c>
      <c r="L220" s="31">
        <v>333.2</v>
      </c>
      <c r="M220" s="31">
        <v>43.420439999999999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536.29999999999995</v>
      </c>
      <c r="D221" s="36">
        <v>536.68333333333328</v>
      </c>
      <c r="E221" s="36">
        <v>529.61666666666656</v>
      </c>
      <c r="F221" s="36">
        <v>522.93333333333328</v>
      </c>
      <c r="G221" s="36">
        <v>515.86666666666656</v>
      </c>
      <c r="H221" s="36">
        <v>543.36666666666656</v>
      </c>
      <c r="I221" s="36">
        <v>550.43333333333339</v>
      </c>
      <c r="J221" s="36">
        <v>557.11666666666656</v>
      </c>
      <c r="K221" s="31">
        <v>543.75</v>
      </c>
      <c r="L221" s="31">
        <v>530</v>
      </c>
      <c r="M221" s="31">
        <v>76.309349999999995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2479.75</v>
      </c>
      <c r="D222" s="36">
        <v>2486.85</v>
      </c>
      <c r="E222" s="36">
        <v>2463.2999999999997</v>
      </c>
      <c r="F222" s="36">
        <v>2446.85</v>
      </c>
      <c r="G222" s="36">
        <v>2423.2999999999997</v>
      </c>
      <c r="H222" s="36">
        <v>2503.2999999999997</v>
      </c>
      <c r="I222" s="36">
        <v>2526.85</v>
      </c>
      <c r="J222" s="36">
        <v>2543.2999999999997</v>
      </c>
      <c r="K222" s="31">
        <v>2510.4</v>
      </c>
      <c r="L222" s="31">
        <v>2470.4</v>
      </c>
      <c r="M222" s="31">
        <v>17.29552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661.9</v>
      </c>
      <c r="D223" s="36">
        <v>665.94999999999993</v>
      </c>
      <c r="E223" s="36">
        <v>655.49999999999989</v>
      </c>
      <c r="F223" s="36">
        <v>649.09999999999991</v>
      </c>
      <c r="G223" s="36">
        <v>638.64999999999986</v>
      </c>
      <c r="H223" s="36">
        <v>672.34999999999991</v>
      </c>
      <c r="I223" s="36">
        <v>682.8</v>
      </c>
      <c r="J223" s="36">
        <v>689.19999999999993</v>
      </c>
      <c r="K223" s="31">
        <v>676.4</v>
      </c>
      <c r="L223" s="31">
        <v>659.55</v>
      </c>
      <c r="M223" s="31">
        <v>10.52979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11089.9</v>
      </c>
      <c r="D224" s="36">
        <v>11036.916666666666</v>
      </c>
      <c r="E224" s="36">
        <v>10883.833333333332</v>
      </c>
      <c r="F224" s="36">
        <v>10677.766666666666</v>
      </c>
      <c r="G224" s="36">
        <v>10524.683333333332</v>
      </c>
      <c r="H224" s="36">
        <v>11242.983333333332</v>
      </c>
      <c r="I224" s="36">
        <v>11396.066666666664</v>
      </c>
      <c r="J224" s="36">
        <v>11602.133333333331</v>
      </c>
      <c r="K224" s="31">
        <v>11190</v>
      </c>
      <c r="L224" s="31">
        <v>10830.85</v>
      </c>
      <c r="M224" s="31">
        <v>1.02921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1072.3</v>
      </c>
      <c r="D225" s="36">
        <v>1058.95</v>
      </c>
      <c r="E225" s="36">
        <v>1033.3500000000001</v>
      </c>
      <c r="F225" s="36">
        <v>994.40000000000009</v>
      </c>
      <c r="G225" s="36">
        <v>968.80000000000018</v>
      </c>
      <c r="H225" s="36">
        <v>1097.9000000000001</v>
      </c>
      <c r="I225" s="36">
        <v>1123.5</v>
      </c>
      <c r="J225" s="36">
        <v>1162.45</v>
      </c>
      <c r="K225" s="31">
        <v>1084.55</v>
      </c>
      <c r="L225" s="31">
        <v>1020</v>
      </c>
      <c r="M225" s="31">
        <v>8.4227399999999992</v>
      </c>
      <c r="N225" s="1"/>
      <c r="O225" s="1"/>
    </row>
    <row r="226" spans="1:15" ht="12.75" customHeight="1">
      <c r="A226" s="33">
        <v>216</v>
      </c>
      <c r="B226" s="53" t="s">
        <v>873</v>
      </c>
      <c r="C226" s="31">
        <v>429.7</v>
      </c>
      <c r="D226" s="36">
        <v>430.31666666666666</v>
      </c>
      <c r="E226" s="36">
        <v>423.68333333333334</v>
      </c>
      <c r="F226" s="36">
        <v>417.66666666666669</v>
      </c>
      <c r="G226" s="36">
        <v>411.03333333333336</v>
      </c>
      <c r="H226" s="36">
        <v>436.33333333333331</v>
      </c>
      <c r="I226" s="36">
        <v>442.96666666666664</v>
      </c>
      <c r="J226" s="36">
        <v>448.98333333333329</v>
      </c>
      <c r="K226" s="31">
        <v>436.95</v>
      </c>
      <c r="L226" s="31">
        <v>424.3</v>
      </c>
      <c r="M226" s="31">
        <v>6.3036099999999999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57926.8</v>
      </c>
      <c r="D227" s="36">
        <v>57021.950000000004</v>
      </c>
      <c r="E227" s="36">
        <v>55543.900000000009</v>
      </c>
      <c r="F227" s="36">
        <v>53161.000000000007</v>
      </c>
      <c r="G227" s="36">
        <v>51682.950000000012</v>
      </c>
      <c r="H227" s="36">
        <v>59404.850000000006</v>
      </c>
      <c r="I227" s="36">
        <v>60882.900000000009</v>
      </c>
      <c r="J227" s="36">
        <v>63265.8</v>
      </c>
      <c r="K227" s="31">
        <v>58500</v>
      </c>
      <c r="L227" s="31">
        <v>54639.05</v>
      </c>
      <c r="M227" s="31">
        <v>0.26273999999999997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282.55</v>
      </c>
      <c r="D228" s="36">
        <v>281.59999999999997</v>
      </c>
      <c r="E228" s="36">
        <v>276.49999999999994</v>
      </c>
      <c r="F228" s="36">
        <v>270.45</v>
      </c>
      <c r="G228" s="36">
        <v>265.34999999999997</v>
      </c>
      <c r="H228" s="36">
        <v>287.64999999999992</v>
      </c>
      <c r="I228" s="36">
        <v>292.74999999999994</v>
      </c>
      <c r="J228" s="36">
        <v>298.7999999999999</v>
      </c>
      <c r="K228" s="31">
        <v>286.7</v>
      </c>
      <c r="L228" s="31">
        <v>275.55</v>
      </c>
      <c r="M228" s="31">
        <v>155.20180999999999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1105.6500000000001</v>
      </c>
      <c r="D229" s="36">
        <v>1106.3666666666668</v>
      </c>
      <c r="E229" s="36">
        <v>1098.7333333333336</v>
      </c>
      <c r="F229" s="36">
        <v>1091.8166666666668</v>
      </c>
      <c r="G229" s="36">
        <v>1084.1833333333336</v>
      </c>
      <c r="H229" s="36">
        <v>1113.2833333333335</v>
      </c>
      <c r="I229" s="36">
        <v>1120.9166666666667</v>
      </c>
      <c r="J229" s="36">
        <v>1127.8333333333335</v>
      </c>
      <c r="K229" s="31">
        <v>1114</v>
      </c>
      <c r="L229" s="31">
        <v>1099.45</v>
      </c>
      <c r="M229" s="31">
        <v>113.77979000000001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1730.9</v>
      </c>
      <c r="D230" s="36">
        <v>1712.95</v>
      </c>
      <c r="E230" s="36">
        <v>1658.95</v>
      </c>
      <c r="F230" s="36">
        <v>1587</v>
      </c>
      <c r="G230" s="36">
        <v>1533</v>
      </c>
      <c r="H230" s="36">
        <v>1784.9</v>
      </c>
      <c r="I230" s="36">
        <v>1838.9</v>
      </c>
      <c r="J230" s="36">
        <v>1910.8500000000001</v>
      </c>
      <c r="K230" s="31">
        <v>1766.95</v>
      </c>
      <c r="L230" s="31">
        <v>1641</v>
      </c>
      <c r="M230" s="31">
        <v>55.304859999999998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613.70000000000005</v>
      </c>
      <c r="D231" s="36">
        <v>609.9</v>
      </c>
      <c r="E231" s="36">
        <v>597.79999999999995</v>
      </c>
      <c r="F231" s="36">
        <v>581.9</v>
      </c>
      <c r="G231" s="36">
        <v>569.79999999999995</v>
      </c>
      <c r="H231" s="36">
        <v>625.79999999999995</v>
      </c>
      <c r="I231" s="36">
        <v>637.90000000000009</v>
      </c>
      <c r="J231" s="36">
        <v>653.79999999999995</v>
      </c>
      <c r="K231" s="31">
        <v>622</v>
      </c>
      <c r="L231" s="31">
        <v>594</v>
      </c>
      <c r="M231" s="31">
        <v>29.47635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714.8</v>
      </c>
      <c r="D232" s="36">
        <v>716.13333333333333</v>
      </c>
      <c r="E232" s="36">
        <v>709.76666666666665</v>
      </c>
      <c r="F232" s="36">
        <v>704.73333333333335</v>
      </c>
      <c r="G232" s="36">
        <v>698.36666666666667</v>
      </c>
      <c r="H232" s="36">
        <v>721.16666666666663</v>
      </c>
      <c r="I232" s="36">
        <v>727.53333333333319</v>
      </c>
      <c r="J232" s="36">
        <v>732.56666666666661</v>
      </c>
      <c r="K232" s="31">
        <v>722.5</v>
      </c>
      <c r="L232" s="31">
        <v>711.1</v>
      </c>
      <c r="M232" s="31">
        <v>1.9571799999999999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86.58</v>
      </c>
      <c r="D233" s="36">
        <v>86.686666666666667</v>
      </c>
      <c r="E233" s="36">
        <v>85.763333333333335</v>
      </c>
      <c r="F233" s="36">
        <v>84.946666666666673</v>
      </c>
      <c r="G233" s="36">
        <v>84.023333333333341</v>
      </c>
      <c r="H233" s="36">
        <v>87.50333333333333</v>
      </c>
      <c r="I233" s="36">
        <v>88.426666666666677</v>
      </c>
      <c r="J233" s="36">
        <v>89.243333333333325</v>
      </c>
      <c r="K233" s="31">
        <v>87.61</v>
      </c>
      <c r="L233" s="31">
        <v>85.87</v>
      </c>
      <c r="M233" s="31">
        <v>62.01502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78</v>
      </c>
      <c r="D234" s="36">
        <v>77.893333333333331</v>
      </c>
      <c r="E234" s="36">
        <v>77.486666666666665</v>
      </c>
      <c r="F234" s="36">
        <v>76.973333333333329</v>
      </c>
      <c r="G234" s="36">
        <v>76.566666666666663</v>
      </c>
      <c r="H234" s="36">
        <v>78.406666666666666</v>
      </c>
      <c r="I234" s="36">
        <v>78.813333333333333</v>
      </c>
      <c r="J234" s="36">
        <v>79.326666666666668</v>
      </c>
      <c r="K234" s="31">
        <v>78.3</v>
      </c>
      <c r="L234" s="31">
        <v>77.38</v>
      </c>
      <c r="M234" s="31">
        <v>359.80148000000003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114.87</v>
      </c>
      <c r="D235" s="36">
        <v>114.70666666666666</v>
      </c>
      <c r="E235" s="36">
        <v>114.01333333333332</v>
      </c>
      <c r="F235" s="36">
        <v>113.15666666666665</v>
      </c>
      <c r="G235" s="36">
        <v>112.46333333333331</v>
      </c>
      <c r="H235" s="36">
        <v>115.56333333333333</v>
      </c>
      <c r="I235" s="36">
        <v>116.25666666666669</v>
      </c>
      <c r="J235" s="36">
        <v>117.11333333333334</v>
      </c>
      <c r="K235" s="31">
        <v>115.4</v>
      </c>
      <c r="L235" s="31">
        <v>113.85</v>
      </c>
      <c r="M235" s="31">
        <v>38.538699999999999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470.65</v>
      </c>
      <c r="D236" s="36">
        <v>472.66666666666669</v>
      </c>
      <c r="E236" s="36">
        <v>463.38333333333338</v>
      </c>
      <c r="F236" s="36">
        <v>456.11666666666667</v>
      </c>
      <c r="G236" s="36">
        <v>446.83333333333337</v>
      </c>
      <c r="H236" s="36">
        <v>479.93333333333339</v>
      </c>
      <c r="I236" s="36">
        <v>489.2166666666667</v>
      </c>
      <c r="J236" s="36">
        <v>496.48333333333341</v>
      </c>
      <c r="K236" s="31">
        <v>481.95</v>
      </c>
      <c r="L236" s="31">
        <v>465.4</v>
      </c>
      <c r="M236" s="31">
        <v>19.28172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67.180000000000007</v>
      </c>
      <c r="D237" s="36">
        <v>67.083333333333329</v>
      </c>
      <c r="E237" s="36">
        <v>66.416666666666657</v>
      </c>
      <c r="F237" s="36">
        <v>65.653333333333322</v>
      </c>
      <c r="G237" s="36">
        <v>64.98666666666665</v>
      </c>
      <c r="H237" s="36">
        <v>67.846666666666664</v>
      </c>
      <c r="I237" s="36">
        <v>68.513333333333321</v>
      </c>
      <c r="J237" s="36">
        <v>69.276666666666671</v>
      </c>
      <c r="K237" s="31">
        <v>67.75</v>
      </c>
      <c r="L237" s="31">
        <v>66.319999999999993</v>
      </c>
      <c r="M237" s="31">
        <v>724.58465000000001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269.14999999999998</v>
      </c>
      <c r="D238" s="36">
        <v>268.65000000000003</v>
      </c>
      <c r="E238" s="36">
        <v>265.55000000000007</v>
      </c>
      <c r="F238" s="36">
        <v>261.95000000000005</v>
      </c>
      <c r="G238" s="36">
        <v>258.85000000000008</v>
      </c>
      <c r="H238" s="36">
        <v>272.25000000000006</v>
      </c>
      <c r="I238" s="36">
        <v>275.35000000000008</v>
      </c>
      <c r="J238" s="36">
        <v>278.95000000000005</v>
      </c>
      <c r="K238" s="31">
        <v>271.75</v>
      </c>
      <c r="L238" s="31">
        <v>265.05</v>
      </c>
      <c r="M238" s="31">
        <v>79.342600000000004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431.15</v>
      </c>
      <c r="D239" s="36">
        <v>430.7</v>
      </c>
      <c r="E239" s="36">
        <v>429.5</v>
      </c>
      <c r="F239" s="36">
        <v>427.85</v>
      </c>
      <c r="G239" s="36">
        <v>426.65000000000003</v>
      </c>
      <c r="H239" s="36">
        <v>432.34999999999997</v>
      </c>
      <c r="I239" s="36">
        <v>433.5499999999999</v>
      </c>
      <c r="J239" s="36">
        <v>435.19999999999993</v>
      </c>
      <c r="K239" s="31">
        <v>431.9</v>
      </c>
      <c r="L239" s="31">
        <v>429.05</v>
      </c>
      <c r="M239" s="31">
        <v>92.178039999999996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304.85000000000002</v>
      </c>
      <c r="D240" s="36">
        <v>306.95</v>
      </c>
      <c r="E240" s="36">
        <v>301</v>
      </c>
      <c r="F240" s="36">
        <v>297.15000000000003</v>
      </c>
      <c r="G240" s="36">
        <v>291.20000000000005</v>
      </c>
      <c r="H240" s="36">
        <v>310.79999999999995</v>
      </c>
      <c r="I240" s="36">
        <v>316.74999999999989</v>
      </c>
      <c r="J240" s="36">
        <v>320.59999999999991</v>
      </c>
      <c r="K240" s="31">
        <v>312.89999999999998</v>
      </c>
      <c r="L240" s="31">
        <v>303.10000000000002</v>
      </c>
      <c r="M240" s="31">
        <v>13.34756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221.42</v>
      </c>
      <c r="D241" s="36">
        <v>221.72333333333333</v>
      </c>
      <c r="E241" s="36">
        <v>219.19666666666666</v>
      </c>
      <c r="F241" s="36">
        <v>216.97333333333333</v>
      </c>
      <c r="G241" s="36">
        <v>214.44666666666666</v>
      </c>
      <c r="H241" s="36">
        <v>223.94666666666666</v>
      </c>
      <c r="I241" s="36">
        <v>226.47333333333336</v>
      </c>
      <c r="J241" s="36">
        <v>228.69666666666666</v>
      </c>
      <c r="K241" s="31">
        <v>224.25</v>
      </c>
      <c r="L241" s="31">
        <v>219.5</v>
      </c>
      <c r="M241" s="31">
        <v>41.00515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172.36</v>
      </c>
      <c r="D242" s="36">
        <v>172.46666666666667</v>
      </c>
      <c r="E242" s="36">
        <v>170.29333333333335</v>
      </c>
      <c r="F242" s="36">
        <v>168.22666666666669</v>
      </c>
      <c r="G242" s="36">
        <v>166.05333333333337</v>
      </c>
      <c r="H242" s="36">
        <v>174.53333333333333</v>
      </c>
      <c r="I242" s="36">
        <v>176.70666666666668</v>
      </c>
      <c r="J242" s="36">
        <v>178.77333333333331</v>
      </c>
      <c r="K242" s="31">
        <v>174.64</v>
      </c>
      <c r="L242" s="31">
        <v>170.4</v>
      </c>
      <c r="M242" s="31">
        <v>45.510390000000001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2577.5500000000002</v>
      </c>
      <c r="D243" s="36">
        <v>2576.9666666666667</v>
      </c>
      <c r="E243" s="36">
        <v>2556.9833333333336</v>
      </c>
      <c r="F243" s="36">
        <v>2536.416666666667</v>
      </c>
      <c r="G243" s="36">
        <v>2516.4333333333338</v>
      </c>
      <c r="H243" s="36">
        <v>2597.5333333333333</v>
      </c>
      <c r="I243" s="36">
        <v>2617.516666666666</v>
      </c>
      <c r="J243" s="36">
        <v>2638.083333333333</v>
      </c>
      <c r="K243" s="31">
        <v>2596.9499999999998</v>
      </c>
      <c r="L243" s="31">
        <v>2556.4</v>
      </c>
      <c r="M243" s="31">
        <v>0.71023999999999998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540.70000000000005</v>
      </c>
      <c r="D244" s="36">
        <v>540.96666666666658</v>
      </c>
      <c r="E244" s="36">
        <v>537.78333333333319</v>
      </c>
      <c r="F244" s="36">
        <v>534.86666666666656</v>
      </c>
      <c r="G244" s="36">
        <v>531.68333333333317</v>
      </c>
      <c r="H244" s="36">
        <v>543.88333333333321</v>
      </c>
      <c r="I244" s="36">
        <v>547.06666666666661</v>
      </c>
      <c r="J244" s="36">
        <v>549.98333333333323</v>
      </c>
      <c r="K244" s="31">
        <v>544.15</v>
      </c>
      <c r="L244" s="31">
        <v>538.04999999999995</v>
      </c>
      <c r="M244" s="31">
        <v>8.32775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179.67</v>
      </c>
      <c r="D245" s="36">
        <v>179.40666666666667</v>
      </c>
      <c r="E245" s="36">
        <v>176.26333333333332</v>
      </c>
      <c r="F245" s="36">
        <v>172.85666666666665</v>
      </c>
      <c r="G245" s="36">
        <v>169.71333333333331</v>
      </c>
      <c r="H245" s="36">
        <v>182.81333333333333</v>
      </c>
      <c r="I245" s="36">
        <v>185.95666666666671</v>
      </c>
      <c r="J245" s="36">
        <v>189.36333333333334</v>
      </c>
      <c r="K245" s="31">
        <v>182.55</v>
      </c>
      <c r="L245" s="31">
        <v>176</v>
      </c>
      <c r="M245" s="31">
        <v>205.95359999999999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613.85</v>
      </c>
      <c r="D246" s="36">
        <v>606.4666666666667</v>
      </c>
      <c r="E246" s="36">
        <v>597.33333333333337</v>
      </c>
      <c r="F246" s="36">
        <v>580.81666666666672</v>
      </c>
      <c r="G246" s="36">
        <v>571.68333333333339</v>
      </c>
      <c r="H246" s="36">
        <v>622.98333333333335</v>
      </c>
      <c r="I246" s="36">
        <v>632.11666666666656</v>
      </c>
      <c r="J246" s="36">
        <v>648.63333333333333</v>
      </c>
      <c r="K246" s="31">
        <v>615.6</v>
      </c>
      <c r="L246" s="31">
        <v>589.95000000000005</v>
      </c>
      <c r="M246" s="31">
        <v>95.978449999999995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170.36</v>
      </c>
      <c r="D247" s="36">
        <v>170.54</v>
      </c>
      <c r="E247" s="36">
        <v>168.98</v>
      </c>
      <c r="F247" s="36">
        <v>167.6</v>
      </c>
      <c r="G247" s="36">
        <v>166.04</v>
      </c>
      <c r="H247" s="36">
        <v>171.92</v>
      </c>
      <c r="I247" s="36">
        <v>173.48</v>
      </c>
      <c r="J247" s="36">
        <v>174.85999999999999</v>
      </c>
      <c r="K247" s="31">
        <v>172.1</v>
      </c>
      <c r="L247" s="31">
        <v>169.16</v>
      </c>
      <c r="M247" s="31">
        <v>220.00972999999999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67.209999999999994</v>
      </c>
      <c r="D248" s="36">
        <v>67.48</v>
      </c>
      <c r="E248" s="36">
        <v>66.78</v>
      </c>
      <c r="F248" s="36">
        <v>66.349999999999994</v>
      </c>
      <c r="G248" s="36">
        <v>65.649999999999991</v>
      </c>
      <c r="H248" s="36">
        <v>67.910000000000011</v>
      </c>
      <c r="I248" s="36">
        <v>68.610000000000028</v>
      </c>
      <c r="J248" s="36">
        <v>69.04000000000002</v>
      </c>
      <c r="K248" s="31">
        <v>68.180000000000007</v>
      </c>
      <c r="L248" s="31">
        <v>67.05</v>
      </c>
      <c r="M248" s="31">
        <v>95.5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1018.2</v>
      </c>
      <c r="D249" s="36">
        <v>1020.1833333333334</v>
      </c>
      <c r="E249" s="36">
        <v>1012.6666666666667</v>
      </c>
      <c r="F249" s="36">
        <v>1007.1333333333333</v>
      </c>
      <c r="G249" s="36">
        <v>999.61666666666667</v>
      </c>
      <c r="H249" s="36">
        <v>1025.7166666666667</v>
      </c>
      <c r="I249" s="36">
        <v>1033.2333333333336</v>
      </c>
      <c r="J249" s="36">
        <v>1038.7666666666669</v>
      </c>
      <c r="K249" s="31">
        <v>1027.7</v>
      </c>
      <c r="L249" s="31">
        <v>1014.65</v>
      </c>
      <c r="M249" s="31">
        <v>15.115220000000001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174.8</v>
      </c>
      <c r="D250" s="36">
        <v>174.86666666666665</v>
      </c>
      <c r="E250" s="36">
        <v>173.1333333333333</v>
      </c>
      <c r="F250" s="36">
        <v>171.46666666666664</v>
      </c>
      <c r="G250" s="36">
        <v>169.73333333333329</v>
      </c>
      <c r="H250" s="36">
        <v>176.5333333333333</v>
      </c>
      <c r="I250" s="36">
        <v>178.26666666666665</v>
      </c>
      <c r="J250" s="36">
        <v>179.93333333333331</v>
      </c>
      <c r="K250" s="31">
        <v>176.6</v>
      </c>
      <c r="L250" s="31">
        <v>173.2</v>
      </c>
      <c r="M250" s="31">
        <v>283.98761000000002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1374.9</v>
      </c>
      <c r="D251" s="36">
        <v>1375.1666666666667</v>
      </c>
      <c r="E251" s="36">
        <v>1365.7333333333336</v>
      </c>
      <c r="F251" s="36">
        <v>1356.5666666666668</v>
      </c>
      <c r="G251" s="36">
        <v>1347.1333333333337</v>
      </c>
      <c r="H251" s="36">
        <v>1384.3333333333335</v>
      </c>
      <c r="I251" s="36">
        <v>1393.7666666666664</v>
      </c>
      <c r="J251" s="36">
        <v>1402.9333333333334</v>
      </c>
      <c r="K251" s="31">
        <v>1384.6</v>
      </c>
      <c r="L251" s="31">
        <v>1366</v>
      </c>
      <c r="M251" s="31">
        <v>0.44794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482.6</v>
      </c>
      <c r="D252" s="36">
        <v>484.65000000000003</v>
      </c>
      <c r="E252" s="36">
        <v>478.95000000000005</v>
      </c>
      <c r="F252" s="36">
        <v>475.3</v>
      </c>
      <c r="G252" s="36">
        <v>469.6</v>
      </c>
      <c r="H252" s="36">
        <v>488.30000000000007</v>
      </c>
      <c r="I252" s="36">
        <v>494</v>
      </c>
      <c r="J252" s="36">
        <v>497.65000000000009</v>
      </c>
      <c r="K252" s="31">
        <v>490.35</v>
      </c>
      <c r="L252" s="31">
        <v>481</v>
      </c>
      <c r="M252" s="31">
        <v>16.092580000000002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340.75</v>
      </c>
      <c r="D253" s="36">
        <v>342.01666666666665</v>
      </c>
      <c r="E253" s="36">
        <v>337.23333333333329</v>
      </c>
      <c r="F253" s="36">
        <v>333.71666666666664</v>
      </c>
      <c r="G253" s="36">
        <v>328.93333333333328</v>
      </c>
      <c r="H253" s="36">
        <v>345.5333333333333</v>
      </c>
      <c r="I253" s="36">
        <v>350.31666666666661</v>
      </c>
      <c r="J253" s="36">
        <v>353.83333333333331</v>
      </c>
      <c r="K253" s="31">
        <v>346.8</v>
      </c>
      <c r="L253" s="31">
        <v>338.5</v>
      </c>
      <c r="M253" s="31">
        <v>123.32822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1502.35</v>
      </c>
      <c r="D254" s="36">
        <v>1504.7333333333333</v>
      </c>
      <c r="E254" s="36">
        <v>1493.5666666666666</v>
      </c>
      <c r="F254" s="36">
        <v>1484.7833333333333</v>
      </c>
      <c r="G254" s="36">
        <v>1473.6166666666666</v>
      </c>
      <c r="H254" s="36">
        <v>1513.5166666666667</v>
      </c>
      <c r="I254" s="36">
        <v>1524.6833333333332</v>
      </c>
      <c r="J254" s="36">
        <v>1533.4666666666667</v>
      </c>
      <c r="K254" s="31">
        <v>1515.9</v>
      </c>
      <c r="L254" s="31">
        <v>1495.95</v>
      </c>
      <c r="M254" s="31">
        <v>27.067419999999998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6242.95</v>
      </c>
      <c r="D255" s="36">
        <v>6239.4833333333336</v>
      </c>
      <c r="E255" s="36">
        <v>6175.4666666666672</v>
      </c>
      <c r="F255" s="36">
        <v>6107.9833333333336</v>
      </c>
      <c r="G255" s="36">
        <v>6043.9666666666672</v>
      </c>
      <c r="H255" s="36">
        <v>6306.9666666666672</v>
      </c>
      <c r="I255" s="36">
        <v>6370.9833333333336</v>
      </c>
      <c r="J255" s="36">
        <v>6438.4666666666672</v>
      </c>
      <c r="K255" s="31">
        <v>6303.5</v>
      </c>
      <c r="L255" s="31">
        <v>6172</v>
      </c>
      <c r="M255" s="31">
        <v>2.5606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1488.9</v>
      </c>
      <c r="D256" s="36">
        <v>1492.8833333333334</v>
      </c>
      <c r="E256" s="36">
        <v>1482.0666666666668</v>
      </c>
      <c r="F256" s="36">
        <v>1475.2333333333333</v>
      </c>
      <c r="G256" s="36">
        <v>1464.4166666666667</v>
      </c>
      <c r="H256" s="36">
        <v>1499.7166666666669</v>
      </c>
      <c r="I256" s="36">
        <v>1510.5333333333335</v>
      </c>
      <c r="J256" s="36">
        <v>1517.366666666667</v>
      </c>
      <c r="K256" s="31">
        <v>1503.7</v>
      </c>
      <c r="L256" s="31">
        <v>1486.05</v>
      </c>
      <c r="M256" s="31">
        <v>42.377270000000003</v>
      </c>
      <c r="N256" s="1"/>
      <c r="O256" s="1"/>
    </row>
    <row r="257" spans="1:15" ht="12.75" customHeight="1">
      <c r="A257" s="33">
        <v>247</v>
      </c>
      <c r="B257" s="53" t="s">
        <v>874</v>
      </c>
      <c r="C257" s="31">
        <v>145.4</v>
      </c>
      <c r="D257" s="36">
        <v>146.1</v>
      </c>
      <c r="E257" s="36">
        <v>142.81</v>
      </c>
      <c r="F257" s="36">
        <v>140.22</v>
      </c>
      <c r="G257" s="36">
        <v>136.93</v>
      </c>
      <c r="H257" s="36">
        <v>148.69</v>
      </c>
      <c r="I257" s="36">
        <v>151.98000000000002</v>
      </c>
      <c r="J257" s="36">
        <v>154.57</v>
      </c>
      <c r="K257" s="31">
        <v>149.38999999999999</v>
      </c>
      <c r="L257" s="31">
        <v>143.51</v>
      </c>
      <c r="M257" s="31">
        <v>59.050260000000002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1075.4000000000001</v>
      </c>
      <c r="D258" s="36">
        <v>1075.9333333333334</v>
      </c>
      <c r="E258" s="36">
        <v>1058.8666666666668</v>
      </c>
      <c r="F258" s="36">
        <v>1042.3333333333335</v>
      </c>
      <c r="G258" s="36">
        <v>1025.2666666666669</v>
      </c>
      <c r="H258" s="36">
        <v>1092.4666666666667</v>
      </c>
      <c r="I258" s="36">
        <v>1109.5333333333333</v>
      </c>
      <c r="J258" s="36">
        <v>1126.0666666666666</v>
      </c>
      <c r="K258" s="31">
        <v>1093</v>
      </c>
      <c r="L258" s="31">
        <v>1059.4000000000001</v>
      </c>
      <c r="M258" s="31">
        <v>6.7385799999999998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4270.3999999999996</v>
      </c>
      <c r="D259" s="36">
        <v>4288.2166666666662</v>
      </c>
      <c r="E259" s="36">
        <v>4242.4333333333325</v>
      </c>
      <c r="F259" s="36">
        <v>4214.4666666666662</v>
      </c>
      <c r="G259" s="36">
        <v>4168.6833333333325</v>
      </c>
      <c r="H259" s="36">
        <v>4316.1833333333325</v>
      </c>
      <c r="I259" s="36">
        <v>4361.9666666666672</v>
      </c>
      <c r="J259" s="36">
        <v>4389.9333333333325</v>
      </c>
      <c r="K259" s="31">
        <v>4334</v>
      </c>
      <c r="L259" s="31">
        <v>4260.25</v>
      </c>
      <c r="M259" s="31">
        <v>12.43397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1181.3499999999999</v>
      </c>
      <c r="D260" s="36">
        <v>1190.2666666666667</v>
      </c>
      <c r="E260" s="36">
        <v>1166.8333333333333</v>
      </c>
      <c r="F260" s="36">
        <v>1152.3166666666666</v>
      </c>
      <c r="G260" s="36">
        <v>1128.8833333333332</v>
      </c>
      <c r="H260" s="36">
        <v>1204.7833333333333</v>
      </c>
      <c r="I260" s="36">
        <v>1228.2166666666667</v>
      </c>
      <c r="J260" s="36">
        <v>1242.7333333333333</v>
      </c>
      <c r="K260" s="31">
        <v>1213.7</v>
      </c>
      <c r="L260" s="31">
        <v>1175.75</v>
      </c>
      <c r="M260" s="31">
        <v>2.85975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1854.3</v>
      </c>
      <c r="D261" s="36">
        <v>1867.8833333333332</v>
      </c>
      <c r="E261" s="36">
        <v>1832.4166666666665</v>
      </c>
      <c r="F261" s="36">
        <v>1810.5333333333333</v>
      </c>
      <c r="G261" s="36">
        <v>1775.0666666666666</v>
      </c>
      <c r="H261" s="36">
        <v>1889.7666666666664</v>
      </c>
      <c r="I261" s="36">
        <v>1925.2333333333331</v>
      </c>
      <c r="J261" s="36">
        <v>1947.1166666666663</v>
      </c>
      <c r="K261" s="31">
        <v>1903.35</v>
      </c>
      <c r="L261" s="31">
        <v>1846</v>
      </c>
      <c r="M261" s="31">
        <v>0.85382999999999998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4326.7</v>
      </c>
      <c r="D262" s="36">
        <v>4301.05</v>
      </c>
      <c r="E262" s="36">
        <v>4237.1000000000004</v>
      </c>
      <c r="F262" s="36">
        <v>4147.5</v>
      </c>
      <c r="G262" s="36">
        <v>4083.55</v>
      </c>
      <c r="H262" s="36">
        <v>4390.6500000000005</v>
      </c>
      <c r="I262" s="36">
        <v>4454.5999999999995</v>
      </c>
      <c r="J262" s="36">
        <v>4544.2000000000007</v>
      </c>
      <c r="K262" s="31">
        <v>4365</v>
      </c>
      <c r="L262" s="31">
        <v>4211.45</v>
      </c>
      <c r="M262" s="31">
        <v>1.9912099999999999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2062.75</v>
      </c>
      <c r="D263" s="36">
        <v>2064.0833333333335</v>
      </c>
      <c r="E263" s="36">
        <v>2029.166666666667</v>
      </c>
      <c r="F263" s="36">
        <v>1995.5833333333335</v>
      </c>
      <c r="G263" s="36">
        <v>1960.666666666667</v>
      </c>
      <c r="H263" s="36">
        <v>2097.666666666667</v>
      </c>
      <c r="I263" s="36">
        <v>2132.5833333333339</v>
      </c>
      <c r="J263" s="36">
        <v>2166.166666666667</v>
      </c>
      <c r="K263" s="31">
        <v>2099</v>
      </c>
      <c r="L263" s="31">
        <v>2030.5</v>
      </c>
      <c r="M263" s="31">
        <v>2.2965499999999999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825.5</v>
      </c>
      <c r="D264" s="36">
        <v>824.4666666666667</v>
      </c>
      <c r="E264" s="36">
        <v>819.13333333333344</v>
      </c>
      <c r="F264" s="36">
        <v>812.76666666666677</v>
      </c>
      <c r="G264" s="36">
        <v>807.43333333333351</v>
      </c>
      <c r="H264" s="36">
        <v>830.83333333333337</v>
      </c>
      <c r="I264" s="36">
        <v>836.16666666666663</v>
      </c>
      <c r="J264" s="36">
        <v>842.5333333333333</v>
      </c>
      <c r="K264" s="31">
        <v>829.8</v>
      </c>
      <c r="L264" s="31">
        <v>818.1</v>
      </c>
      <c r="M264" s="31">
        <v>2.6107300000000002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490.8</v>
      </c>
      <c r="D265" s="36">
        <v>478.9666666666667</v>
      </c>
      <c r="E265" s="36">
        <v>459.93333333333339</v>
      </c>
      <c r="F265" s="36">
        <v>429.06666666666672</v>
      </c>
      <c r="G265" s="36">
        <v>410.03333333333342</v>
      </c>
      <c r="H265" s="36">
        <v>509.83333333333337</v>
      </c>
      <c r="I265" s="36">
        <v>528.86666666666667</v>
      </c>
      <c r="J265" s="36">
        <v>559.73333333333335</v>
      </c>
      <c r="K265" s="31">
        <v>498</v>
      </c>
      <c r="L265" s="31">
        <v>448.1</v>
      </c>
      <c r="M265" s="31">
        <v>147.37504999999999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83.72</v>
      </c>
      <c r="D266" s="36">
        <v>84.426666666666662</v>
      </c>
      <c r="E266" s="36">
        <v>82.603333333333325</v>
      </c>
      <c r="F266" s="36">
        <v>81.486666666666665</v>
      </c>
      <c r="G266" s="36">
        <v>79.663333333333327</v>
      </c>
      <c r="H266" s="36">
        <v>85.543333333333322</v>
      </c>
      <c r="I266" s="36">
        <v>87.366666666666674</v>
      </c>
      <c r="J266" s="36">
        <v>88.48333333333332</v>
      </c>
      <c r="K266" s="31">
        <v>86.25</v>
      </c>
      <c r="L266" s="31">
        <v>83.31</v>
      </c>
      <c r="M266" s="31">
        <v>56.344410000000003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683.6</v>
      </c>
      <c r="D267" s="36">
        <v>676</v>
      </c>
      <c r="E267" s="36">
        <v>664.65</v>
      </c>
      <c r="F267" s="36">
        <v>645.69999999999993</v>
      </c>
      <c r="G267" s="36">
        <v>634.34999999999991</v>
      </c>
      <c r="H267" s="36">
        <v>694.95</v>
      </c>
      <c r="I267" s="36">
        <v>706.3</v>
      </c>
      <c r="J267" s="36">
        <v>725.25000000000011</v>
      </c>
      <c r="K267" s="31">
        <v>687.35</v>
      </c>
      <c r="L267" s="31">
        <v>657.05</v>
      </c>
      <c r="M267" s="31">
        <v>45.216949999999997</v>
      </c>
      <c r="N267" s="1"/>
      <c r="O267" s="1"/>
    </row>
    <row r="268" spans="1:15" ht="12.75" customHeight="1">
      <c r="A268" s="33">
        <v>258</v>
      </c>
      <c r="B268" s="53" t="s">
        <v>875</v>
      </c>
      <c r="C268" s="31">
        <v>300.39999999999998</v>
      </c>
      <c r="D268" s="36">
        <v>300.05</v>
      </c>
      <c r="E268" s="36">
        <v>291.3</v>
      </c>
      <c r="F268" s="36">
        <v>282.2</v>
      </c>
      <c r="G268" s="36">
        <v>273.45</v>
      </c>
      <c r="H268" s="36">
        <v>309.15000000000003</v>
      </c>
      <c r="I268" s="36">
        <v>317.90000000000003</v>
      </c>
      <c r="J268" s="36">
        <v>327.00000000000006</v>
      </c>
      <c r="K268" s="31">
        <v>308.8</v>
      </c>
      <c r="L268" s="31">
        <v>290.95</v>
      </c>
      <c r="M268" s="31">
        <v>116.06983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921.15</v>
      </c>
      <c r="D269" s="36">
        <v>916.08333333333337</v>
      </c>
      <c r="E269" s="36">
        <v>908.66666666666674</v>
      </c>
      <c r="F269" s="36">
        <v>896.18333333333339</v>
      </c>
      <c r="G269" s="36">
        <v>888.76666666666677</v>
      </c>
      <c r="H269" s="36">
        <v>928.56666666666672</v>
      </c>
      <c r="I269" s="36">
        <v>935.98333333333346</v>
      </c>
      <c r="J269" s="36">
        <v>948.4666666666667</v>
      </c>
      <c r="K269" s="31">
        <v>923.5</v>
      </c>
      <c r="L269" s="31">
        <v>903.6</v>
      </c>
      <c r="M269" s="31">
        <v>26.25892</v>
      </c>
      <c r="N269" s="1"/>
      <c r="O269" s="1"/>
    </row>
    <row r="270" spans="1:15" ht="12.75" customHeight="1">
      <c r="A270" s="33">
        <v>260</v>
      </c>
      <c r="B270" s="53" t="s">
        <v>876</v>
      </c>
      <c r="C270" s="31">
        <v>921.4</v>
      </c>
      <c r="D270" s="36">
        <v>926.81666666666661</v>
      </c>
      <c r="E270" s="36">
        <v>909.63333333333321</v>
      </c>
      <c r="F270" s="36">
        <v>897.86666666666656</v>
      </c>
      <c r="G270" s="36">
        <v>880.68333333333317</v>
      </c>
      <c r="H270" s="36">
        <v>938.58333333333326</v>
      </c>
      <c r="I270" s="36">
        <v>955.76666666666665</v>
      </c>
      <c r="J270" s="36">
        <v>967.5333333333333</v>
      </c>
      <c r="K270" s="31">
        <v>944</v>
      </c>
      <c r="L270" s="31">
        <v>915.05</v>
      </c>
      <c r="M270" s="31">
        <v>0.22753000000000001</v>
      </c>
      <c r="N270" s="1"/>
      <c r="O270" s="1"/>
    </row>
    <row r="271" spans="1:15" ht="12.75" customHeight="1">
      <c r="A271" s="33">
        <v>261</v>
      </c>
      <c r="B271" s="53" t="s">
        <v>877</v>
      </c>
      <c r="C271" s="31">
        <v>122.4</v>
      </c>
      <c r="D271" s="36">
        <v>122.53666666666668</v>
      </c>
      <c r="E271" s="36">
        <v>121.67333333333335</v>
      </c>
      <c r="F271" s="36">
        <v>120.94666666666667</v>
      </c>
      <c r="G271" s="36">
        <v>120.08333333333334</v>
      </c>
      <c r="H271" s="36">
        <v>123.26333333333335</v>
      </c>
      <c r="I271" s="36">
        <v>124.12666666666667</v>
      </c>
      <c r="J271" s="36">
        <v>124.85333333333335</v>
      </c>
      <c r="K271" s="31">
        <v>123.4</v>
      </c>
      <c r="L271" s="31">
        <v>121.81</v>
      </c>
      <c r="M271" s="31">
        <v>19.43533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560.75</v>
      </c>
      <c r="D272" s="36">
        <v>563.5333333333333</v>
      </c>
      <c r="E272" s="36">
        <v>552.36666666666656</v>
      </c>
      <c r="F272" s="36">
        <v>543.98333333333323</v>
      </c>
      <c r="G272" s="36">
        <v>532.81666666666649</v>
      </c>
      <c r="H272" s="36">
        <v>571.91666666666663</v>
      </c>
      <c r="I272" s="36">
        <v>583.08333333333337</v>
      </c>
      <c r="J272" s="36">
        <v>591.4666666666667</v>
      </c>
      <c r="K272" s="31">
        <v>574.70000000000005</v>
      </c>
      <c r="L272" s="31">
        <v>555.15</v>
      </c>
      <c r="M272" s="31">
        <v>12.520490000000001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812.4</v>
      </c>
      <c r="D273" s="36">
        <v>812.61666666666679</v>
      </c>
      <c r="E273" s="36">
        <v>800.23333333333358</v>
      </c>
      <c r="F273" s="36">
        <v>788.06666666666683</v>
      </c>
      <c r="G273" s="36">
        <v>775.68333333333362</v>
      </c>
      <c r="H273" s="36">
        <v>824.78333333333353</v>
      </c>
      <c r="I273" s="36">
        <v>837.16666666666674</v>
      </c>
      <c r="J273" s="36">
        <v>849.33333333333348</v>
      </c>
      <c r="K273" s="31">
        <v>825</v>
      </c>
      <c r="L273" s="31">
        <v>800.45</v>
      </c>
      <c r="M273" s="31">
        <v>11.895709999999999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1052.45</v>
      </c>
      <c r="D274" s="36">
        <v>1049.2333333333333</v>
      </c>
      <c r="E274" s="36">
        <v>1039.2166666666667</v>
      </c>
      <c r="F274" s="36">
        <v>1025.9833333333333</v>
      </c>
      <c r="G274" s="36">
        <v>1015.9666666666667</v>
      </c>
      <c r="H274" s="36">
        <v>1062.4666666666667</v>
      </c>
      <c r="I274" s="36">
        <v>1072.4833333333336</v>
      </c>
      <c r="J274" s="36">
        <v>1085.7166666666667</v>
      </c>
      <c r="K274" s="31">
        <v>1059.25</v>
      </c>
      <c r="L274" s="31">
        <v>1036</v>
      </c>
      <c r="M274" s="31">
        <v>27.221060000000001</v>
      </c>
      <c r="N274" s="1"/>
      <c r="O274" s="1"/>
    </row>
    <row r="275" spans="1:15" ht="12.75" customHeight="1">
      <c r="A275" s="33">
        <v>265</v>
      </c>
      <c r="B275" s="53" t="s">
        <v>878</v>
      </c>
      <c r="C275" s="31">
        <v>357</v>
      </c>
      <c r="D275" s="36">
        <v>358.61666666666662</v>
      </c>
      <c r="E275" s="36">
        <v>354.48333333333323</v>
      </c>
      <c r="F275" s="36">
        <v>351.96666666666664</v>
      </c>
      <c r="G275" s="36">
        <v>347.83333333333326</v>
      </c>
      <c r="H275" s="36">
        <v>361.13333333333321</v>
      </c>
      <c r="I275" s="36">
        <v>365.26666666666654</v>
      </c>
      <c r="J275" s="36">
        <v>367.78333333333319</v>
      </c>
      <c r="K275" s="31">
        <v>362.75</v>
      </c>
      <c r="L275" s="31">
        <v>356.1</v>
      </c>
      <c r="M275" s="31">
        <v>198.58187000000001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530.65</v>
      </c>
      <c r="D276" s="36">
        <v>532.35</v>
      </c>
      <c r="E276" s="36">
        <v>526.80000000000007</v>
      </c>
      <c r="F276" s="36">
        <v>522.95000000000005</v>
      </c>
      <c r="G276" s="36">
        <v>517.40000000000009</v>
      </c>
      <c r="H276" s="36">
        <v>536.20000000000005</v>
      </c>
      <c r="I276" s="36">
        <v>541.75</v>
      </c>
      <c r="J276" s="36">
        <v>545.6</v>
      </c>
      <c r="K276" s="31">
        <v>537.9</v>
      </c>
      <c r="L276" s="31">
        <v>528.5</v>
      </c>
      <c r="M276" s="31">
        <v>11.705120000000001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508.3</v>
      </c>
      <c r="D277" s="36">
        <v>512.1</v>
      </c>
      <c r="E277" s="36">
        <v>502.30000000000007</v>
      </c>
      <c r="F277" s="36">
        <v>496.30000000000007</v>
      </c>
      <c r="G277" s="36">
        <v>486.50000000000011</v>
      </c>
      <c r="H277" s="36">
        <v>518.1</v>
      </c>
      <c r="I277" s="36">
        <v>527.9</v>
      </c>
      <c r="J277" s="36">
        <v>533.9</v>
      </c>
      <c r="K277" s="31">
        <v>521.9</v>
      </c>
      <c r="L277" s="31">
        <v>506.1</v>
      </c>
      <c r="M277" s="31">
        <v>1.35666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756.25</v>
      </c>
      <c r="D278" s="36">
        <v>754.19999999999993</v>
      </c>
      <c r="E278" s="36">
        <v>744.44999999999982</v>
      </c>
      <c r="F278" s="36">
        <v>732.64999999999986</v>
      </c>
      <c r="G278" s="36">
        <v>722.89999999999975</v>
      </c>
      <c r="H278" s="36">
        <v>765.99999999999989</v>
      </c>
      <c r="I278" s="36">
        <v>775.75000000000011</v>
      </c>
      <c r="J278" s="36">
        <v>787.55</v>
      </c>
      <c r="K278" s="31">
        <v>763.95</v>
      </c>
      <c r="L278" s="31">
        <v>742.4</v>
      </c>
      <c r="M278" s="31">
        <v>1.6617200000000001</v>
      </c>
      <c r="N278" s="1"/>
      <c r="O278" s="1"/>
    </row>
    <row r="279" spans="1:15" ht="12.75" customHeight="1">
      <c r="A279" s="33">
        <v>269</v>
      </c>
      <c r="B279" s="53" t="s">
        <v>879</v>
      </c>
      <c r="C279" s="31">
        <v>689.75</v>
      </c>
      <c r="D279" s="36">
        <v>693.91666666666663</v>
      </c>
      <c r="E279" s="36">
        <v>676.83333333333326</v>
      </c>
      <c r="F279" s="36">
        <v>663.91666666666663</v>
      </c>
      <c r="G279" s="36">
        <v>646.83333333333326</v>
      </c>
      <c r="H279" s="36">
        <v>706.83333333333326</v>
      </c>
      <c r="I279" s="36">
        <v>723.91666666666652</v>
      </c>
      <c r="J279" s="36">
        <v>736.83333333333326</v>
      </c>
      <c r="K279" s="31">
        <v>711</v>
      </c>
      <c r="L279" s="31">
        <v>681</v>
      </c>
      <c r="M279" s="31">
        <v>27.363320000000002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1040.8499999999999</v>
      </c>
      <c r="D280" s="36">
        <v>1041.3166666666666</v>
      </c>
      <c r="E280" s="36">
        <v>1025.5333333333333</v>
      </c>
      <c r="F280" s="36">
        <v>1010.2166666666667</v>
      </c>
      <c r="G280" s="36">
        <v>994.43333333333339</v>
      </c>
      <c r="H280" s="36">
        <v>1056.6333333333332</v>
      </c>
      <c r="I280" s="36">
        <v>1072.4166666666665</v>
      </c>
      <c r="J280" s="36">
        <v>1087.7333333333331</v>
      </c>
      <c r="K280" s="31">
        <v>1057.0999999999999</v>
      </c>
      <c r="L280" s="31">
        <v>1026</v>
      </c>
      <c r="M280" s="31">
        <v>2.3650099999999998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450.6</v>
      </c>
      <c r="D281" s="36">
        <v>448.18333333333334</v>
      </c>
      <c r="E281" s="36">
        <v>443.41666666666669</v>
      </c>
      <c r="F281" s="36">
        <v>436.23333333333335</v>
      </c>
      <c r="G281" s="36">
        <v>431.4666666666667</v>
      </c>
      <c r="H281" s="36">
        <v>455.36666666666667</v>
      </c>
      <c r="I281" s="36">
        <v>460.13333333333333</v>
      </c>
      <c r="J281" s="36">
        <v>467.31666666666666</v>
      </c>
      <c r="K281" s="31">
        <v>452.95</v>
      </c>
      <c r="L281" s="31">
        <v>441</v>
      </c>
      <c r="M281" s="31">
        <v>6.0145099999999996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851.95</v>
      </c>
      <c r="D282" s="36">
        <v>854.65</v>
      </c>
      <c r="E282" s="36">
        <v>844.3</v>
      </c>
      <c r="F282" s="36">
        <v>836.65</v>
      </c>
      <c r="G282" s="36">
        <v>826.3</v>
      </c>
      <c r="H282" s="36">
        <v>862.3</v>
      </c>
      <c r="I282" s="36">
        <v>872.65000000000009</v>
      </c>
      <c r="J282" s="36">
        <v>880.3</v>
      </c>
      <c r="K282" s="31">
        <v>865</v>
      </c>
      <c r="L282" s="31">
        <v>847</v>
      </c>
      <c r="M282" s="31">
        <v>1.96865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4799.7</v>
      </c>
      <c r="D283" s="36">
        <v>4853.6166666666659</v>
      </c>
      <c r="E283" s="36">
        <v>4667.5333333333319</v>
      </c>
      <c r="F283" s="36">
        <v>4535.3666666666659</v>
      </c>
      <c r="G283" s="36">
        <v>4349.2833333333319</v>
      </c>
      <c r="H283" s="36">
        <v>4985.7833333333319</v>
      </c>
      <c r="I283" s="36">
        <v>5171.8666666666659</v>
      </c>
      <c r="J283" s="36">
        <v>5304.0333333333319</v>
      </c>
      <c r="K283" s="31">
        <v>5039.7</v>
      </c>
      <c r="L283" s="31">
        <v>4721.45</v>
      </c>
      <c r="M283" s="31">
        <v>5.3123100000000001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388.7</v>
      </c>
      <c r="D284" s="36">
        <v>389.25</v>
      </c>
      <c r="E284" s="36">
        <v>382.7</v>
      </c>
      <c r="F284" s="36">
        <v>376.7</v>
      </c>
      <c r="G284" s="36">
        <v>370.15</v>
      </c>
      <c r="H284" s="36">
        <v>395.25</v>
      </c>
      <c r="I284" s="36">
        <v>401.79999999999995</v>
      </c>
      <c r="J284" s="36">
        <v>407.8</v>
      </c>
      <c r="K284" s="31">
        <v>395.8</v>
      </c>
      <c r="L284" s="31">
        <v>383.25</v>
      </c>
      <c r="M284" s="31">
        <v>19.213380000000001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1479.95</v>
      </c>
      <c r="D285" s="36">
        <v>1483.8000000000002</v>
      </c>
      <c r="E285" s="36">
        <v>1468.7000000000003</v>
      </c>
      <c r="F285" s="36">
        <v>1457.45</v>
      </c>
      <c r="G285" s="36">
        <v>1442.3500000000001</v>
      </c>
      <c r="H285" s="36">
        <v>1495.0500000000004</v>
      </c>
      <c r="I285" s="36">
        <v>1510.1500000000003</v>
      </c>
      <c r="J285" s="36">
        <v>1521.4000000000005</v>
      </c>
      <c r="K285" s="31">
        <v>1498.9</v>
      </c>
      <c r="L285" s="31">
        <v>1472.55</v>
      </c>
      <c r="M285" s="31">
        <v>6.1916099999999998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310.2</v>
      </c>
      <c r="D286" s="36">
        <v>304.16666666666669</v>
      </c>
      <c r="E286" s="36">
        <v>295.53333333333336</v>
      </c>
      <c r="F286" s="36">
        <v>280.86666666666667</v>
      </c>
      <c r="G286" s="36">
        <v>272.23333333333335</v>
      </c>
      <c r="H286" s="36">
        <v>318.83333333333337</v>
      </c>
      <c r="I286" s="36">
        <v>327.4666666666667</v>
      </c>
      <c r="J286" s="36">
        <v>342.13333333333338</v>
      </c>
      <c r="K286" s="31">
        <v>312.8</v>
      </c>
      <c r="L286" s="31">
        <v>289.5</v>
      </c>
      <c r="M286" s="31">
        <v>84.545569999999998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4748.1499999999996</v>
      </c>
      <c r="D287" s="36">
        <v>4756.2999999999993</v>
      </c>
      <c r="E287" s="36">
        <v>4697.6499999999987</v>
      </c>
      <c r="F287" s="36">
        <v>4647.1499999999996</v>
      </c>
      <c r="G287" s="36">
        <v>4588.4999999999991</v>
      </c>
      <c r="H287" s="36">
        <v>4806.7999999999984</v>
      </c>
      <c r="I287" s="36">
        <v>4865.45</v>
      </c>
      <c r="J287" s="36">
        <v>4915.949999999998</v>
      </c>
      <c r="K287" s="31">
        <v>4814.95</v>
      </c>
      <c r="L287" s="31">
        <v>4705.8</v>
      </c>
      <c r="M287" s="31">
        <v>0.28038999999999997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1284.4000000000001</v>
      </c>
      <c r="D288" s="36">
        <v>1287.6166666666668</v>
      </c>
      <c r="E288" s="36">
        <v>1271.7833333333335</v>
      </c>
      <c r="F288" s="36">
        <v>1259.1666666666667</v>
      </c>
      <c r="G288" s="36">
        <v>1243.3333333333335</v>
      </c>
      <c r="H288" s="36">
        <v>1300.2333333333336</v>
      </c>
      <c r="I288" s="36">
        <v>1316.0666666666666</v>
      </c>
      <c r="J288" s="36">
        <v>1328.6833333333336</v>
      </c>
      <c r="K288" s="31">
        <v>1303.45</v>
      </c>
      <c r="L288" s="31">
        <v>1275</v>
      </c>
      <c r="M288" s="31">
        <v>2.3462900000000002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1220.2</v>
      </c>
      <c r="D289" s="36">
        <v>1228.5166666666667</v>
      </c>
      <c r="E289" s="36">
        <v>1208.2833333333333</v>
      </c>
      <c r="F289" s="36">
        <v>1196.3666666666666</v>
      </c>
      <c r="G289" s="36">
        <v>1176.1333333333332</v>
      </c>
      <c r="H289" s="36">
        <v>1240.4333333333334</v>
      </c>
      <c r="I289" s="36">
        <v>1260.6666666666665</v>
      </c>
      <c r="J289" s="36">
        <v>1272.5833333333335</v>
      </c>
      <c r="K289" s="31">
        <v>1248.75</v>
      </c>
      <c r="L289" s="31">
        <v>1216.5999999999999</v>
      </c>
      <c r="M289" s="31">
        <v>2.9982199999999999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400.5</v>
      </c>
      <c r="D290" s="36">
        <v>401.26666666666665</v>
      </c>
      <c r="E290" s="36">
        <v>397.63333333333333</v>
      </c>
      <c r="F290" s="36">
        <v>394.76666666666665</v>
      </c>
      <c r="G290" s="36">
        <v>391.13333333333333</v>
      </c>
      <c r="H290" s="36">
        <v>404.13333333333333</v>
      </c>
      <c r="I290" s="36">
        <v>407.76666666666665</v>
      </c>
      <c r="J290" s="36">
        <v>410.63333333333333</v>
      </c>
      <c r="K290" s="31">
        <v>404.9</v>
      </c>
      <c r="L290" s="31">
        <v>398.4</v>
      </c>
      <c r="M290" s="31">
        <v>12.609170000000001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282.89999999999998</v>
      </c>
      <c r="D291" s="36">
        <v>283.15000000000003</v>
      </c>
      <c r="E291" s="36">
        <v>281.30000000000007</v>
      </c>
      <c r="F291" s="36">
        <v>279.70000000000005</v>
      </c>
      <c r="G291" s="36">
        <v>277.85000000000008</v>
      </c>
      <c r="H291" s="36">
        <v>284.75000000000006</v>
      </c>
      <c r="I291" s="36">
        <v>286.60000000000008</v>
      </c>
      <c r="J291" s="36">
        <v>288.20000000000005</v>
      </c>
      <c r="K291" s="31">
        <v>285</v>
      </c>
      <c r="L291" s="31">
        <v>281.55</v>
      </c>
      <c r="M291" s="31">
        <v>2.7267100000000002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208.28</v>
      </c>
      <c r="D292" s="36">
        <v>207.6933333333333</v>
      </c>
      <c r="E292" s="36">
        <v>206.3866666666666</v>
      </c>
      <c r="F292" s="36">
        <v>204.49333333333331</v>
      </c>
      <c r="G292" s="36">
        <v>203.18666666666661</v>
      </c>
      <c r="H292" s="36">
        <v>209.58666666666659</v>
      </c>
      <c r="I292" s="36">
        <v>210.89333333333326</v>
      </c>
      <c r="J292" s="36">
        <v>212.78666666666658</v>
      </c>
      <c r="K292" s="31">
        <v>209</v>
      </c>
      <c r="L292" s="31">
        <v>205.8</v>
      </c>
      <c r="M292" s="31">
        <v>11.71542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3797.85</v>
      </c>
      <c r="D293" s="36">
        <v>3781.35</v>
      </c>
      <c r="E293" s="36">
        <v>3746.85</v>
      </c>
      <c r="F293" s="36">
        <v>3695.85</v>
      </c>
      <c r="G293" s="36">
        <v>3661.35</v>
      </c>
      <c r="H293" s="36">
        <v>3832.35</v>
      </c>
      <c r="I293" s="36">
        <v>3866.85</v>
      </c>
      <c r="J293" s="36">
        <v>3917.85</v>
      </c>
      <c r="K293" s="31">
        <v>3815.85</v>
      </c>
      <c r="L293" s="31">
        <v>3730.35</v>
      </c>
      <c r="M293" s="31">
        <v>3.1960500000000001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935.5</v>
      </c>
      <c r="D294" s="36">
        <v>917.1</v>
      </c>
      <c r="E294" s="36">
        <v>886.40000000000009</v>
      </c>
      <c r="F294" s="36">
        <v>837.30000000000007</v>
      </c>
      <c r="G294" s="36">
        <v>806.60000000000014</v>
      </c>
      <c r="H294" s="36">
        <v>966.2</v>
      </c>
      <c r="I294" s="36">
        <v>996.90000000000009</v>
      </c>
      <c r="J294" s="36">
        <v>1046</v>
      </c>
      <c r="K294" s="31">
        <v>947.8</v>
      </c>
      <c r="L294" s="31">
        <v>868</v>
      </c>
      <c r="M294" s="31">
        <v>40.917119999999997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715.55</v>
      </c>
      <c r="D295" s="36">
        <v>721.0333333333333</v>
      </c>
      <c r="E295" s="36">
        <v>704.06666666666661</v>
      </c>
      <c r="F295" s="36">
        <v>692.58333333333326</v>
      </c>
      <c r="G295" s="36">
        <v>675.61666666666656</v>
      </c>
      <c r="H295" s="36">
        <v>732.51666666666665</v>
      </c>
      <c r="I295" s="36">
        <v>749.48333333333335</v>
      </c>
      <c r="J295" s="36">
        <v>760.9666666666667</v>
      </c>
      <c r="K295" s="31">
        <v>738</v>
      </c>
      <c r="L295" s="31">
        <v>709.55</v>
      </c>
      <c r="M295" s="31">
        <v>3.4626199999999998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1717.2</v>
      </c>
      <c r="D296" s="36">
        <v>1720.8333333333333</v>
      </c>
      <c r="E296" s="36">
        <v>1706.7666666666664</v>
      </c>
      <c r="F296" s="36">
        <v>1696.3333333333333</v>
      </c>
      <c r="G296" s="36">
        <v>1682.2666666666664</v>
      </c>
      <c r="H296" s="36">
        <v>1731.2666666666664</v>
      </c>
      <c r="I296" s="36">
        <v>1745.3333333333335</v>
      </c>
      <c r="J296" s="36">
        <v>1755.7666666666664</v>
      </c>
      <c r="K296" s="31">
        <v>1734.9</v>
      </c>
      <c r="L296" s="31">
        <v>1710.4</v>
      </c>
      <c r="M296" s="31">
        <v>31.536660000000001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2036.7</v>
      </c>
      <c r="D297" s="36">
        <v>2032.95</v>
      </c>
      <c r="E297" s="36">
        <v>2014</v>
      </c>
      <c r="F297" s="36">
        <v>1991.3</v>
      </c>
      <c r="G297" s="36">
        <v>1972.35</v>
      </c>
      <c r="H297" s="36">
        <v>2055.65</v>
      </c>
      <c r="I297" s="36">
        <v>2074.6000000000004</v>
      </c>
      <c r="J297" s="36">
        <v>2097.3000000000002</v>
      </c>
      <c r="K297" s="31">
        <v>2051.9</v>
      </c>
      <c r="L297" s="31">
        <v>2010.25</v>
      </c>
      <c r="M297" s="31">
        <v>1.5855399999999999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181.87</v>
      </c>
      <c r="D298" s="36">
        <v>180.78</v>
      </c>
      <c r="E298" s="36">
        <v>177.8</v>
      </c>
      <c r="F298" s="36">
        <v>173.73000000000002</v>
      </c>
      <c r="G298" s="36">
        <v>170.75000000000003</v>
      </c>
      <c r="H298" s="36">
        <v>184.85</v>
      </c>
      <c r="I298" s="36">
        <v>187.82999999999996</v>
      </c>
      <c r="J298" s="36">
        <v>191.89999999999998</v>
      </c>
      <c r="K298" s="31">
        <v>183.76</v>
      </c>
      <c r="L298" s="31">
        <v>176.71</v>
      </c>
      <c r="M298" s="31">
        <v>372.92621000000003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4845.8</v>
      </c>
      <c r="D299" s="36">
        <v>4857.7000000000007</v>
      </c>
      <c r="E299" s="36">
        <v>4818.3000000000011</v>
      </c>
      <c r="F299" s="36">
        <v>4790.8</v>
      </c>
      <c r="G299" s="36">
        <v>4751.4000000000005</v>
      </c>
      <c r="H299" s="36">
        <v>4885.2000000000016</v>
      </c>
      <c r="I299" s="36">
        <v>4924.6000000000013</v>
      </c>
      <c r="J299" s="36">
        <v>4952.1000000000022</v>
      </c>
      <c r="K299" s="31">
        <v>4897.1000000000004</v>
      </c>
      <c r="L299" s="31">
        <v>4830.2</v>
      </c>
      <c r="M299" s="31">
        <v>1.8815299999999999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731.65</v>
      </c>
      <c r="D300" s="36">
        <v>727.85</v>
      </c>
      <c r="E300" s="36">
        <v>721</v>
      </c>
      <c r="F300" s="36">
        <v>710.35</v>
      </c>
      <c r="G300" s="36">
        <v>703.5</v>
      </c>
      <c r="H300" s="36">
        <v>738.5</v>
      </c>
      <c r="I300" s="36">
        <v>745.35000000000014</v>
      </c>
      <c r="J300" s="36">
        <v>756</v>
      </c>
      <c r="K300" s="31">
        <v>734.7</v>
      </c>
      <c r="L300" s="31">
        <v>717.2</v>
      </c>
      <c r="M300" s="31">
        <v>25.615480000000002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5032.55</v>
      </c>
      <c r="D301" s="36">
        <v>5032.666666666667</v>
      </c>
      <c r="E301" s="36">
        <v>4995.1333333333341</v>
      </c>
      <c r="F301" s="36">
        <v>4957.7166666666672</v>
      </c>
      <c r="G301" s="36">
        <v>4920.1833333333343</v>
      </c>
      <c r="H301" s="36">
        <v>5070.0833333333339</v>
      </c>
      <c r="I301" s="36">
        <v>5107.6166666666668</v>
      </c>
      <c r="J301" s="36">
        <v>5145.0333333333338</v>
      </c>
      <c r="K301" s="31">
        <v>5070.2</v>
      </c>
      <c r="L301" s="31">
        <v>4995.25</v>
      </c>
      <c r="M301" s="31">
        <v>2.7804799999999998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3687.8</v>
      </c>
      <c r="D302" s="36">
        <v>3694.2666666666664</v>
      </c>
      <c r="E302" s="36">
        <v>3668.5333333333328</v>
      </c>
      <c r="F302" s="36">
        <v>3649.2666666666664</v>
      </c>
      <c r="G302" s="36">
        <v>3623.5333333333328</v>
      </c>
      <c r="H302" s="36">
        <v>3713.5333333333328</v>
      </c>
      <c r="I302" s="36">
        <v>3739.2666666666664</v>
      </c>
      <c r="J302" s="36">
        <v>3758.5333333333328</v>
      </c>
      <c r="K302" s="31">
        <v>3720</v>
      </c>
      <c r="L302" s="31">
        <v>3675</v>
      </c>
      <c r="M302" s="31">
        <v>17.46508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506.6</v>
      </c>
      <c r="D303" s="36">
        <v>507.5</v>
      </c>
      <c r="E303" s="36">
        <v>501.1</v>
      </c>
      <c r="F303" s="36">
        <v>495.6</v>
      </c>
      <c r="G303" s="36">
        <v>489.20000000000005</v>
      </c>
      <c r="H303" s="36">
        <v>513</v>
      </c>
      <c r="I303" s="36">
        <v>519.4</v>
      </c>
      <c r="J303" s="36">
        <v>524.9</v>
      </c>
      <c r="K303" s="31">
        <v>513.9</v>
      </c>
      <c r="L303" s="31">
        <v>502</v>
      </c>
      <c r="M303" s="31">
        <v>1.7065399999999999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434.9</v>
      </c>
      <c r="D304" s="36">
        <v>436.90000000000003</v>
      </c>
      <c r="E304" s="36">
        <v>432.05000000000007</v>
      </c>
      <c r="F304" s="36">
        <v>429.20000000000005</v>
      </c>
      <c r="G304" s="36">
        <v>424.35000000000008</v>
      </c>
      <c r="H304" s="36">
        <v>439.75000000000006</v>
      </c>
      <c r="I304" s="36">
        <v>444.60000000000008</v>
      </c>
      <c r="J304" s="36">
        <v>447.45000000000005</v>
      </c>
      <c r="K304" s="31">
        <v>441.75</v>
      </c>
      <c r="L304" s="31">
        <v>434.05</v>
      </c>
      <c r="M304" s="31">
        <v>11.79968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251.96</v>
      </c>
      <c r="D305" s="36">
        <v>252.63666666666666</v>
      </c>
      <c r="E305" s="36">
        <v>249.82333333333332</v>
      </c>
      <c r="F305" s="36">
        <v>247.68666666666667</v>
      </c>
      <c r="G305" s="36">
        <v>244.87333333333333</v>
      </c>
      <c r="H305" s="36">
        <v>254.77333333333331</v>
      </c>
      <c r="I305" s="36">
        <v>257.58666666666664</v>
      </c>
      <c r="J305" s="36">
        <v>259.7233333333333</v>
      </c>
      <c r="K305" s="31">
        <v>255.45</v>
      </c>
      <c r="L305" s="31">
        <v>250.5</v>
      </c>
      <c r="M305" s="31">
        <v>5.9875299999999996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150.18</v>
      </c>
      <c r="D306" s="36">
        <v>148.43666666666667</v>
      </c>
      <c r="E306" s="36">
        <v>145.92333333333335</v>
      </c>
      <c r="F306" s="36">
        <v>141.66666666666669</v>
      </c>
      <c r="G306" s="36">
        <v>139.15333333333336</v>
      </c>
      <c r="H306" s="36">
        <v>152.69333333333333</v>
      </c>
      <c r="I306" s="36">
        <v>155.20666666666665</v>
      </c>
      <c r="J306" s="36">
        <v>159.46333333333331</v>
      </c>
      <c r="K306" s="31">
        <v>150.94999999999999</v>
      </c>
      <c r="L306" s="31">
        <v>144.18</v>
      </c>
      <c r="M306" s="31">
        <v>69.733949999999993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1066.8499999999999</v>
      </c>
      <c r="D307" s="36">
        <v>1047</v>
      </c>
      <c r="E307" s="36">
        <v>1022.3</v>
      </c>
      <c r="F307" s="36">
        <v>977.75</v>
      </c>
      <c r="G307" s="36">
        <v>953.05</v>
      </c>
      <c r="H307" s="36">
        <v>1091.55</v>
      </c>
      <c r="I307" s="36">
        <v>1116.2499999999998</v>
      </c>
      <c r="J307" s="36">
        <v>1160.8</v>
      </c>
      <c r="K307" s="31">
        <v>1071.7</v>
      </c>
      <c r="L307" s="31">
        <v>1002.45</v>
      </c>
      <c r="M307" s="31">
        <v>124.99063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9262.4</v>
      </c>
      <c r="D308" s="36">
        <v>9254.7333333333336</v>
      </c>
      <c r="E308" s="36">
        <v>9140.4666666666672</v>
      </c>
      <c r="F308" s="36">
        <v>9018.5333333333328</v>
      </c>
      <c r="G308" s="36">
        <v>8904.2666666666664</v>
      </c>
      <c r="H308" s="36">
        <v>9376.6666666666679</v>
      </c>
      <c r="I308" s="36">
        <v>9490.9333333333343</v>
      </c>
      <c r="J308" s="36">
        <v>9612.8666666666686</v>
      </c>
      <c r="K308" s="31">
        <v>9369</v>
      </c>
      <c r="L308" s="31">
        <v>9132.7999999999993</v>
      </c>
      <c r="M308" s="31">
        <v>1.21241</v>
      </c>
      <c r="N308" s="1"/>
      <c r="O308" s="1"/>
    </row>
    <row r="309" spans="1:15" ht="12.75" customHeight="1">
      <c r="A309" s="33">
        <v>299</v>
      </c>
      <c r="B309" s="53" t="s">
        <v>880</v>
      </c>
      <c r="C309" s="31">
        <v>723.4</v>
      </c>
      <c r="D309" s="36">
        <v>723.80000000000007</v>
      </c>
      <c r="E309" s="36">
        <v>717.60000000000014</v>
      </c>
      <c r="F309" s="36">
        <v>711.80000000000007</v>
      </c>
      <c r="G309" s="36">
        <v>705.60000000000014</v>
      </c>
      <c r="H309" s="36">
        <v>729.60000000000014</v>
      </c>
      <c r="I309" s="36">
        <v>735.80000000000018</v>
      </c>
      <c r="J309" s="36">
        <v>741.60000000000014</v>
      </c>
      <c r="K309" s="31">
        <v>730</v>
      </c>
      <c r="L309" s="31">
        <v>718</v>
      </c>
      <c r="M309" s="31">
        <v>1.6983699999999999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1604.1</v>
      </c>
      <c r="D310" s="36">
        <v>1605.2166666666665</v>
      </c>
      <c r="E310" s="36">
        <v>1595.4333333333329</v>
      </c>
      <c r="F310" s="36">
        <v>1586.7666666666664</v>
      </c>
      <c r="G310" s="36">
        <v>1576.9833333333329</v>
      </c>
      <c r="H310" s="36">
        <v>1613.883333333333</v>
      </c>
      <c r="I310" s="36">
        <v>1623.6666666666663</v>
      </c>
      <c r="J310" s="36">
        <v>1632.333333333333</v>
      </c>
      <c r="K310" s="31">
        <v>1615</v>
      </c>
      <c r="L310" s="31">
        <v>1596.55</v>
      </c>
      <c r="M310" s="31">
        <v>9.2392800000000008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76.25</v>
      </c>
      <c r="D311" s="36">
        <v>76.88333333333334</v>
      </c>
      <c r="E311" s="36">
        <v>75.366666666666674</v>
      </c>
      <c r="F311" s="36">
        <v>74.483333333333334</v>
      </c>
      <c r="G311" s="36">
        <v>72.966666666666669</v>
      </c>
      <c r="H311" s="36">
        <v>77.76666666666668</v>
      </c>
      <c r="I311" s="36">
        <v>79.28333333333336</v>
      </c>
      <c r="J311" s="36">
        <v>80.166666666666686</v>
      </c>
      <c r="K311" s="31">
        <v>78.400000000000006</v>
      </c>
      <c r="L311" s="31">
        <v>76</v>
      </c>
      <c r="M311" s="31">
        <v>35.755800000000001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125580.7</v>
      </c>
      <c r="D312" s="36">
        <v>125764.56666666667</v>
      </c>
      <c r="E312" s="36">
        <v>125203.13333333333</v>
      </c>
      <c r="F312" s="36">
        <v>124825.56666666667</v>
      </c>
      <c r="G312" s="36">
        <v>124264.13333333333</v>
      </c>
      <c r="H312" s="36">
        <v>126142.13333333333</v>
      </c>
      <c r="I312" s="36">
        <v>126703.56666666665</v>
      </c>
      <c r="J312" s="36">
        <v>127081.13333333333</v>
      </c>
      <c r="K312" s="31">
        <v>126326</v>
      </c>
      <c r="L312" s="31">
        <v>125387</v>
      </c>
      <c r="M312" s="31">
        <v>5.9580000000000001E-2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1862.8</v>
      </c>
      <c r="D313" s="36">
        <v>1858.2666666666667</v>
      </c>
      <c r="E313" s="36">
        <v>1819.5333333333333</v>
      </c>
      <c r="F313" s="36">
        <v>1776.2666666666667</v>
      </c>
      <c r="G313" s="36">
        <v>1737.5333333333333</v>
      </c>
      <c r="H313" s="36">
        <v>1901.5333333333333</v>
      </c>
      <c r="I313" s="36">
        <v>1940.2666666666664</v>
      </c>
      <c r="J313" s="36">
        <v>1983.5333333333333</v>
      </c>
      <c r="K313" s="31">
        <v>1897</v>
      </c>
      <c r="L313" s="31">
        <v>1815</v>
      </c>
      <c r="M313" s="31">
        <v>10.07647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1557.1</v>
      </c>
      <c r="D314" s="36">
        <v>1556.4666666666665</v>
      </c>
      <c r="E314" s="36">
        <v>1524.0333333333328</v>
      </c>
      <c r="F314" s="36">
        <v>1490.9666666666665</v>
      </c>
      <c r="G314" s="36">
        <v>1458.5333333333328</v>
      </c>
      <c r="H314" s="36">
        <v>1589.5333333333328</v>
      </c>
      <c r="I314" s="36">
        <v>1621.9666666666667</v>
      </c>
      <c r="J314" s="36">
        <v>1655.0333333333328</v>
      </c>
      <c r="K314" s="31">
        <v>1588.9</v>
      </c>
      <c r="L314" s="31">
        <v>1523.4</v>
      </c>
      <c r="M314" s="31">
        <v>11.367610000000001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1465.85</v>
      </c>
      <c r="D315" s="36">
        <v>1466.6166666666668</v>
      </c>
      <c r="E315" s="36">
        <v>1454.2333333333336</v>
      </c>
      <c r="F315" s="36">
        <v>1442.6166666666668</v>
      </c>
      <c r="G315" s="36">
        <v>1430.2333333333336</v>
      </c>
      <c r="H315" s="36">
        <v>1478.2333333333336</v>
      </c>
      <c r="I315" s="36">
        <v>1490.6166666666668</v>
      </c>
      <c r="J315" s="36">
        <v>1502.2333333333336</v>
      </c>
      <c r="K315" s="31">
        <v>1479</v>
      </c>
      <c r="L315" s="31">
        <v>1455</v>
      </c>
      <c r="M315" s="31">
        <v>4.3956600000000003</v>
      </c>
      <c r="N315" s="1"/>
      <c r="O315" s="1"/>
    </row>
    <row r="316" spans="1:15" ht="12.75" customHeight="1">
      <c r="A316" s="33">
        <v>306</v>
      </c>
      <c r="B316" s="53" t="s">
        <v>881</v>
      </c>
      <c r="C316" s="31">
        <v>688.3</v>
      </c>
      <c r="D316" s="36">
        <v>691.4</v>
      </c>
      <c r="E316" s="36">
        <v>682.94999999999993</v>
      </c>
      <c r="F316" s="36">
        <v>677.59999999999991</v>
      </c>
      <c r="G316" s="36">
        <v>669.14999999999986</v>
      </c>
      <c r="H316" s="36">
        <v>696.75</v>
      </c>
      <c r="I316" s="36">
        <v>705.2</v>
      </c>
      <c r="J316" s="36">
        <v>710.55000000000007</v>
      </c>
      <c r="K316" s="31">
        <v>699.85</v>
      </c>
      <c r="L316" s="31">
        <v>686.05</v>
      </c>
      <c r="M316" s="31">
        <v>2.9108999999999998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298.95</v>
      </c>
      <c r="D317" s="36">
        <v>297.38333333333338</v>
      </c>
      <c r="E317" s="36">
        <v>294.76666666666677</v>
      </c>
      <c r="F317" s="36">
        <v>290.58333333333337</v>
      </c>
      <c r="G317" s="36">
        <v>287.96666666666675</v>
      </c>
      <c r="H317" s="36">
        <v>301.56666666666678</v>
      </c>
      <c r="I317" s="36">
        <v>304.18333333333345</v>
      </c>
      <c r="J317" s="36">
        <v>308.36666666666679</v>
      </c>
      <c r="K317" s="31">
        <v>300</v>
      </c>
      <c r="L317" s="31">
        <v>293.2</v>
      </c>
      <c r="M317" s="31">
        <v>46.66536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2928.6</v>
      </c>
      <c r="D318" s="36">
        <v>2913.2000000000003</v>
      </c>
      <c r="E318" s="36">
        <v>2880.4000000000005</v>
      </c>
      <c r="F318" s="36">
        <v>2832.2000000000003</v>
      </c>
      <c r="G318" s="36">
        <v>2799.4000000000005</v>
      </c>
      <c r="H318" s="36">
        <v>2961.4000000000005</v>
      </c>
      <c r="I318" s="36">
        <v>2994.2000000000007</v>
      </c>
      <c r="J318" s="36">
        <v>3042.4000000000005</v>
      </c>
      <c r="K318" s="31">
        <v>2946</v>
      </c>
      <c r="L318" s="31">
        <v>2865</v>
      </c>
      <c r="M318" s="31">
        <v>35.150190000000002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428</v>
      </c>
      <c r="D319" s="36">
        <v>426.0333333333333</v>
      </c>
      <c r="E319" s="36">
        <v>420.11666666666662</v>
      </c>
      <c r="F319" s="36">
        <v>412.23333333333329</v>
      </c>
      <c r="G319" s="36">
        <v>406.31666666666661</v>
      </c>
      <c r="H319" s="36">
        <v>433.91666666666663</v>
      </c>
      <c r="I319" s="36">
        <v>439.83333333333337</v>
      </c>
      <c r="J319" s="36">
        <v>447.71666666666664</v>
      </c>
      <c r="K319" s="31">
        <v>431.95</v>
      </c>
      <c r="L319" s="31">
        <v>418.15</v>
      </c>
      <c r="M319" s="31">
        <v>3.0198900000000002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617.79999999999995</v>
      </c>
      <c r="D320" s="36">
        <v>621.06666666666672</v>
      </c>
      <c r="E320" s="36">
        <v>612.43333333333339</v>
      </c>
      <c r="F320" s="36">
        <v>607.06666666666672</v>
      </c>
      <c r="G320" s="36">
        <v>598.43333333333339</v>
      </c>
      <c r="H320" s="36">
        <v>626.43333333333339</v>
      </c>
      <c r="I320" s="36">
        <v>635.06666666666683</v>
      </c>
      <c r="J320" s="36">
        <v>640.43333333333339</v>
      </c>
      <c r="K320" s="31">
        <v>629.70000000000005</v>
      </c>
      <c r="L320" s="31">
        <v>615.70000000000005</v>
      </c>
      <c r="M320" s="31">
        <v>4.6211399999999996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185.37</v>
      </c>
      <c r="D321" s="36">
        <v>185.97333333333333</v>
      </c>
      <c r="E321" s="36">
        <v>184.24666666666667</v>
      </c>
      <c r="F321" s="36">
        <v>183.12333333333333</v>
      </c>
      <c r="G321" s="36">
        <v>181.39666666666668</v>
      </c>
      <c r="H321" s="36">
        <v>187.09666666666666</v>
      </c>
      <c r="I321" s="36">
        <v>188.8233333333333</v>
      </c>
      <c r="J321" s="36">
        <v>189.94666666666666</v>
      </c>
      <c r="K321" s="31">
        <v>187.7</v>
      </c>
      <c r="L321" s="31">
        <v>184.85</v>
      </c>
      <c r="M321" s="31">
        <v>58.153300000000002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215.12</v>
      </c>
      <c r="D322" s="36">
        <v>216.59</v>
      </c>
      <c r="E322" s="36">
        <v>212.88</v>
      </c>
      <c r="F322" s="36">
        <v>210.64</v>
      </c>
      <c r="G322" s="36">
        <v>206.92999999999998</v>
      </c>
      <c r="H322" s="36">
        <v>218.83</v>
      </c>
      <c r="I322" s="36">
        <v>222.54</v>
      </c>
      <c r="J322" s="36">
        <v>224.78000000000003</v>
      </c>
      <c r="K322" s="31">
        <v>220.3</v>
      </c>
      <c r="L322" s="31">
        <v>214.35</v>
      </c>
      <c r="M322" s="31">
        <v>31.809850000000001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2240.6</v>
      </c>
      <c r="D323" s="36">
        <v>2247.8833333333332</v>
      </c>
      <c r="E323" s="36">
        <v>2220.3666666666663</v>
      </c>
      <c r="F323" s="36">
        <v>2200.1333333333332</v>
      </c>
      <c r="G323" s="36">
        <v>2172.6166666666663</v>
      </c>
      <c r="H323" s="36">
        <v>2268.1166666666663</v>
      </c>
      <c r="I323" s="36">
        <v>2295.6333333333328</v>
      </c>
      <c r="J323" s="36">
        <v>2315.8666666666663</v>
      </c>
      <c r="K323" s="31">
        <v>2275.4</v>
      </c>
      <c r="L323" s="31">
        <v>2227.65</v>
      </c>
      <c r="M323" s="31">
        <v>3.7390400000000001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619.35</v>
      </c>
      <c r="D324" s="36">
        <v>617.36666666666667</v>
      </c>
      <c r="E324" s="36">
        <v>612.7833333333333</v>
      </c>
      <c r="F324" s="36">
        <v>606.21666666666658</v>
      </c>
      <c r="G324" s="36">
        <v>601.63333333333321</v>
      </c>
      <c r="H324" s="36">
        <v>623.93333333333339</v>
      </c>
      <c r="I324" s="36">
        <v>628.51666666666665</v>
      </c>
      <c r="J324" s="36">
        <v>635.08333333333348</v>
      </c>
      <c r="K324" s="31">
        <v>621.95000000000005</v>
      </c>
      <c r="L324" s="31">
        <v>610.79999999999995</v>
      </c>
      <c r="M324" s="31">
        <v>25.04833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12845.2</v>
      </c>
      <c r="D325" s="36">
        <v>12839.666666666666</v>
      </c>
      <c r="E325" s="36">
        <v>12784.333333333332</v>
      </c>
      <c r="F325" s="36">
        <v>12723.466666666665</v>
      </c>
      <c r="G325" s="36">
        <v>12668.133333333331</v>
      </c>
      <c r="H325" s="36">
        <v>12900.533333333333</v>
      </c>
      <c r="I325" s="36">
        <v>12955.866666666665</v>
      </c>
      <c r="J325" s="36">
        <v>13016.733333333334</v>
      </c>
      <c r="K325" s="31">
        <v>12895</v>
      </c>
      <c r="L325" s="31">
        <v>12778.8</v>
      </c>
      <c r="M325" s="31">
        <v>2.16967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2712.8</v>
      </c>
      <c r="D326" s="36">
        <v>2729.2833333333333</v>
      </c>
      <c r="E326" s="36">
        <v>2688.5166666666664</v>
      </c>
      <c r="F326" s="36">
        <v>2664.2333333333331</v>
      </c>
      <c r="G326" s="36">
        <v>2623.4666666666662</v>
      </c>
      <c r="H326" s="36">
        <v>2753.5666666666666</v>
      </c>
      <c r="I326" s="36">
        <v>2794.3333333333339</v>
      </c>
      <c r="J326" s="36">
        <v>2818.6166666666668</v>
      </c>
      <c r="K326" s="31">
        <v>2770.05</v>
      </c>
      <c r="L326" s="31">
        <v>2705</v>
      </c>
      <c r="M326" s="31">
        <v>0.50095999999999996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993.5</v>
      </c>
      <c r="D327" s="36">
        <v>992.15</v>
      </c>
      <c r="E327" s="36">
        <v>984.65</v>
      </c>
      <c r="F327" s="36">
        <v>975.8</v>
      </c>
      <c r="G327" s="36">
        <v>968.3</v>
      </c>
      <c r="H327" s="36">
        <v>1001</v>
      </c>
      <c r="I327" s="36">
        <v>1008.5</v>
      </c>
      <c r="J327" s="36">
        <v>1017.35</v>
      </c>
      <c r="K327" s="31">
        <v>999.65</v>
      </c>
      <c r="L327" s="31">
        <v>983.3</v>
      </c>
      <c r="M327" s="31">
        <v>10.17821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927.9</v>
      </c>
      <c r="D328" s="36">
        <v>919.11666666666667</v>
      </c>
      <c r="E328" s="36">
        <v>901.83333333333337</v>
      </c>
      <c r="F328" s="36">
        <v>875.76666666666665</v>
      </c>
      <c r="G328" s="36">
        <v>858.48333333333335</v>
      </c>
      <c r="H328" s="36">
        <v>945.18333333333339</v>
      </c>
      <c r="I328" s="36">
        <v>962.4666666666667</v>
      </c>
      <c r="J328" s="36">
        <v>988.53333333333342</v>
      </c>
      <c r="K328" s="31">
        <v>936.4</v>
      </c>
      <c r="L328" s="31">
        <v>893.05</v>
      </c>
      <c r="M328" s="31">
        <v>34.581229999999998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3877.55</v>
      </c>
      <c r="D329" s="36">
        <v>3740.85</v>
      </c>
      <c r="E329" s="36">
        <v>3491.7</v>
      </c>
      <c r="F329" s="36">
        <v>3105.85</v>
      </c>
      <c r="G329" s="36">
        <v>2856.7</v>
      </c>
      <c r="H329" s="36">
        <v>4126.7</v>
      </c>
      <c r="I329" s="36">
        <v>4375.8500000000004</v>
      </c>
      <c r="J329" s="36">
        <v>4761.7</v>
      </c>
      <c r="K329" s="31">
        <v>3990</v>
      </c>
      <c r="L329" s="31">
        <v>3355</v>
      </c>
      <c r="M329" s="31">
        <v>139.89472000000001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697.25</v>
      </c>
      <c r="D330" s="36">
        <v>696.16666666666663</v>
      </c>
      <c r="E330" s="36">
        <v>692.33333333333326</v>
      </c>
      <c r="F330" s="36">
        <v>687.41666666666663</v>
      </c>
      <c r="G330" s="36">
        <v>683.58333333333326</v>
      </c>
      <c r="H330" s="36">
        <v>701.08333333333326</v>
      </c>
      <c r="I330" s="36">
        <v>704.91666666666652</v>
      </c>
      <c r="J330" s="36">
        <v>709.83333333333326</v>
      </c>
      <c r="K330" s="31">
        <v>700</v>
      </c>
      <c r="L330" s="31">
        <v>691.25</v>
      </c>
      <c r="M330" s="31">
        <v>1.1702600000000001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1150.2</v>
      </c>
      <c r="D331" s="36">
        <v>1146.4833333333333</v>
      </c>
      <c r="E331" s="36">
        <v>1133.9666666666667</v>
      </c>
      <c r="F331" s="36">
        <v>1117.7333333333333</v>
      </c>
      <c r="G331" s="36">
        <v>1105.2166666666667</v>
      </c>
      <c r="H331" s="36">
        <v>1162.7166666666667</v>
      </c>
      <c r="I331" s="36">
        <v>1175.2333333333336</v>
      </c>
      <c r="J331" s="36">
        <v>1191.4666666666667</v>
      </c>
      <c r="K331" s="31">
        <v>1159</v>
      </c>
      <c r="L331" s="31">
        <v>1130.25</v>
      </c>
      <c r="M331" s="31">
        <v>6.2454999999999998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1958.2</v>
      </c>
      <c r="D332" s="36">
        <v>1967.75</v>
      </c>
      <c r="E332" s="36">
        <v>1943.55</v>
      </c>
      <c r="F332" s="36">
        <v>1928.8999999999999</v>
      </c>
      <c r="G332" s="36">
        <v>1904.6999999999998</v>
      </c>
      <c r="H332" s="36">
        <v>1982.4</v>
      </c>
      <c r="I332" s="36">
        <v>2006.6</v>
      </c>
      <c r="J332" s="36">
        <v>2021.2500000000002</v>
      </c>
      <c r="K332" s="31">
        <v>1991.95</v>
      </c>
      <c r="L332" s="31">
        <v>1953.1</v>
      </c>
      <c r="M332" s="31">
        <v>1.8164400000000001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456.65</v>
      </c>
      <c r="D333" s="36">
        <v>455.33333333333331</v>
      </c>
      <c r="E333" s="36">
        <v>451.66666666666663</v>
      </c>
      <c r="F333" s="36">
        <v>446.68333333333334</v>
      </c>
      <c r="G333" s="36">
        <v>443.01666666666665</v>
      </c>
      <c r="H333" s="36">
        <v>460.31666666666661</v>
      </c>
      <c r="I333" s="36">
        <v>463.98333333333323</v>
      </c>
      <c r="J333" s="36">
        <v>468.96666666666658</v>
      </c>
      <c r="K333" s="31">
        <v>459</v>
      </c>
      <c r="L333" s="31">
        <v>450.35</v>
      </c>
      <c r="M333" s="31">
        <v>6.2653699999999999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73.91</v>
      </c>
      <c r="D334" s="36">
        <v>74.403333333333336</v>
      </c>
      <c r="E334" s="36">
        <v>72.166666666666671</v>
      </c>
      <c r="F334" s="36">
        <v>70.423333333333332</v>
      </c>
      <c r="G334" s="36">
        <v>68.186666666666667</v>
      </c>
      <c r="H334" s="36">
        <v>76.146666666666675</v>
      </c>
      <c r="I334" s="36">
        <v>78.383333333333354</v>
      </c>
      <c r="J334" s="36">
        <v>80.126666666666679</v>
      </c>
      <c r="K334" s="31">
        <v>76.64</v>
      </c>
      <c r="L334" s="31">
        <v>72.66</v>
      </c>
      <c r="M334" s="31">
        <v>339.30446000000001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658.25</v>
      </c>
      <c r="D335" s="36">
        <v>657.55000000000007</v>
      </c>
      <c r="E335" s="36">
        <v>652.45000000000016</v>
      </c>
      <c r="F335" s="36">
        <v>646.65000000000009</v>
      </c>
      <c r="G335" s="36">
        <v>641.55000000000018</v>
      </c>
      <c r="H335" s="36">
        <v>663.35000000000014</v>
      </c>
      <c r="I335" s="36">
        <v>668.45</v>
      </c>
      <c r="J335" s="36">
        <v>674.25000000000011</v>
      </c>
      <c r="K335" s="31">
        <v>662.65</v>
      </c>
      <c r="L335" s="31">
        <v>651.75</v>
      </c>
      <c r="M335" s="31">
        <v>2.6241300000000001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2408.85</v>
      </c>
      <c r="D336" s="36">
        <v>2424.1333333333337</v>
      </c>
      <c r="E336" s="36">
        <v>2380.2666666666673</v>
      </c>
      <c r="F336" s="36">
        <v>2351.6833333333338</v>
      </c>
      <c r="G336" s="36">
        <v>2307.8166666666675</v>
      </c>
      <c r="H336" s="36">
        <v>2452.7166666666672</v>
      </c>
      <c r="I336" s="36">
        <v>2496.583333333333</v>
      </c>
      <c r="J336" s="36">
        <v>2525.166666666667</v>
      </c>
      <c r="K336" s="31">
        <v>2468</v>
      </c>
      <c r="L336" s="31">
        <v>2395.5500000000002</v>
      </c>
      <c r="M336" s="31">
        <v>12.512499999999999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3909.9</v>
      </c>
      <c r="D337" s="36">
        <v>3899.6166666666663</v>
      </c>
      <c r="E337" s="36">
        <v>3843.2333333333327</v>
      </c>
      <c r="F337" s="36">
        <v>3776.5666666666662</v>
      </c>
      <c r="G337" s="36">
        <v>3720.1833333333325</v>
      </c>
      <c r="H337" s="36">
        <v>3966.2833333333328</v>
      </c>
      <c r="I337" s="36">
        <v>4022.666666666667</v>
      </c>
      <c r="J337" s="36">
        <v>4089.333333333333</v>
      </c>
      <c r="K337" s="31">
        <v>3956</v>
      </c>
      <c r="L337" s="31">
        <v>3832.95</v>
      </c>
      <c r="M337" s="31">
        <v>4.7770900000000003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1770</v>
      </c>
      <c r="D338" s="36">
        <v>1778.75</v>
      </c>
      <c r="E338" s="36">
        <v>1755.5</v>
      </c>
      <c r="F338" s="36">
        <v>1741</v>
      </c>
      <c r="G338" s="36">
        <v>1717.75</v>
      </c>
      <c r="H338" s="36">
        <v>1793.25</v>
      </c>
      <c r="I338" s="36">
        <v>1816.5</v>
      </c>
      <c r="J338" s="36">
        <v>1831</v>
      </c>
      <c r="K338" s="31">
        <v>1802</v>
      </c>
      <c r="L338" s="31">
        <v>1764.25</v>
      </c>
      <c r="M338" s="31">
        <v>5.1787200000000002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1210.5999999999999</v>
      </c>
      <c r="D339" s="36">
        <v>1203.5333333333333</v>
      </c>
      <c r="E339" s="36">
        <v>1178.0666666666666</v>
      </c>
      <c r="F339" s="36">
        <v>1145.5333333333333</v>
      </c>
      <c r="G339" s="36">
        <v>1120.0666666666666</v>
      </c>
      <c r="H339" s="36">
        <v>1236.0666666666666</v>
      </c>
      <c r="I339" s="36">
        <v>1261.5333333333333</v>
      </c>
      <c r="J339" s="36">
        <v>1294.0666666666666</v>
      </c>
      <c r="K339" s="31">
        <v>1229</v>
      </c>
      <c r="L339" s="31">
        <v>1171</v>
      </c>
      <c r="M339" s="31">
        <v>17.259370000000001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159.47</v>
      </c>
      <c r="D340" s="36">
        <v>158.22333333333333</v>
      </c>
      <c r="E340" s="36">
        <v>153.74666666666667</v>
      </c>
      <c r="F340" s="36">
        <v>148.02333333333334</v>
      </c>
      <c r="G340" s="36">
        <v>143.54666666666668</v>
      </c>
      <c r="H340" s="36">
        <v>163.94666666666666</v>
      </c>
      <c r="I340" s="36">
        <v>168.42333333333329</v>
      </c>
      <c r="J340" s="36">
        <v>174.14666666666665</v>
      </c>
      <c r="K340" s="31">
        <v>162.69999999999999</v>
      </c>
      <c r="L340" s="31">
        <v>152.5</v>
      </c>
      <c r="M340" s="31">
        <v>551.64601000000005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328.6</v>
      </c>
      <c r="D341" s="36">
        <v>327.38333333333338</v>
      </c>
      <c r="E341" s="36">
        <v>322.26666666666677</v>
      </c>
      <c r="F341" s="36">
        <v>315.93333333333339</v>
      </c>
      <c r="G341" s="36">
        <v>310.81666666666678</v>
      </c>
      <c r="H341" s="36">
        <v>333.71666666666675</v>
      </c>
      <c r="I341" s="36">
        <v>338.83333333333343</v>
      </c>
      <c r="J341" s="36">
        <v>345.16666666666674</v>
      </c>
      <c r="K341" s="31">
        <v>332.5</v>
      </c>
      <c r="L341" s="31">
        <v>321.05</v>
      </c>
      <c r="M341" s="31">
        <v>54.961030000000001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102.59</v>
      </c>
      <c r="D342" s="36">
        <v>102.83</v>
      </c>
      <c r="E342" s="36">
        <v>101.36</v>
      </c>
      <c r="F342" s="36">
        <v>100.13</v>
      </c>
      <c r="G342" s="36">
        <v>98.66</v>
      </c>
      <c r="H342" s="36">
        <v>104.06</v>
      </c>
      <c r="I342" s="36">
        <v>105.53</v>
      </c>
      <c r="J342" s="36">
        <v>106.76</v>
      </c>
      <c r="K342" s="31">
        <v>104.3</v>
      </c>
      <c r="L342" s="31">
        <v>101.6</v>
      </c>
      <c r="M342" s="31">
        <v>479.10764999999998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231.94</v>
      </c>
      <c r="D343" s="36">
        <v>232.96666666666667</v>
      </c>
      <c r="E343" s="36">
        <v>230.08333333333334</v>
      </c>
      <c r="F343" s="36">
        <v>228.22666666666669</v>
      </c>
      <c r="G343" s="36">
        <v>225.34333333333336</v>
      </c>
      <c r="H343" s="36">
        <v>234.82333333333332</v>
      </c>
      <c r="I343" s="36">
        <v>237.70666666666665</v>
      </c>
      <c r="J343" s="36">
        <v>239.5633333333333</v>
      </c>
      <c r="K343" s="31">
        <v>235.85</v>
      </c>
      <c r="L343" s="31">
        <v>231.11</v>
      </c>
      <c r="M343" s="31">
        <v>16.652480000000001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267.39999999999998</v>
      </c>
      <c r="D344" s="36">
        <v>266.39999999999998</v>
      </c>
      <c r="E344" s="36">
        <v>264.09999999999997</v>
      </c>
      <c r="F344" s="36">
        <v>260.8</v>
      </c>
      <c r="G344" s="36">
        <v>258.5</v>
      </c>
      <c r="H344" s="36">
        <v>269.69999999999993</v>
      </c>
      <c r="I344" s="36">
        <v>271.99999999999989</v>
      </c>
      <c r="J344" s="36">
        <v>275.2999999999999</v>
      </c>
      <c r="K344" s="31">
        <v>268.7</v>
      </c>
      <c r="L344" s="31">
        <v>263.10000000000002</v>
      </c>
      <c r="M344" s="31">
        <v>63.734050000000003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59.64</v>
      </c>
      <c r="D345" s="36">
        <v>59.833333333333336</v>
      </c>
      <c r="E345" s="36">
        <v>59.106666666666669</v>
      </c>
      <c r="F345" s="36">
        <v>58.573333333333331</v>
      </c>
      <c r="G345" s="36">
        <v>57.846666666666664</v>
      </c>
      <c r="H345" s="36">
        <v>60.366666666666674</v>
      </c>
      <c r="I345" s="36">
        <v>61.093333333333348</v>
      </c>
      <c r="J345" s="36">
        <v>61.626666666666679</v>
      </c>
      <c r="K345" s="31">
        <v>60.56</v>
      </c>
      <c r="L345" s="31">
        <v>59.3</v>
      </c>
      <c r="M345" s="31">
        <v>83.307950000000005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368.45</v>
      </c>
      <c r="D346" s="36">
        <v>368.4666666666667</v>
      </c>
      <c r="E346" s="36">
        <v>366.08333333333337</v>
      </c>
      <c r="F346" s="36">
        <v>363.7166666666667</v>
      </c>
      <c r="G346" s="36">
        <v>361.33333333333337</v>
      </c>
      <c r="H346" s="36">
        <v>370.83333333333337</v>
      </c>
      <c r="I346" s="36">
        <v>373.2166666666667</v>
      </c>
      <c r="J346" s="36">
        <v>375.58333333333337</v>
      </c>
      <c r="K346" s="31">
        <v>370.85</v>
      </c>
      <c r="L346" s="31">
        <v>366.1</v>
      </c>
      <c r="M346" s="31">
        <v>102.98434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1237.3</v>
      </c>
      <c r="D347" s="36">
        <v>1239.05</v>
      </c>
      <c r="E347" s="36">
        <v>1225.4499999999998</v>
      </c>
      <c r="F347" s="36">
        <v>1213.5999999999999</v>
      </c>
      <c r="G347" s="36">
        <v>1199.9999999999998</v>
      </c>
      <c r="H347" s="36">
        <v>1250.8999999999999</v>
      </c>
      <c r="I347" s="36">
        <v>1264.4999999999998</v>
      </c>
      <c r="J347" s="36">
        <v>1276.3499999999999</v>
      </c>
      <c r="K347" s="31">
        <v>1252.6500000000001</v>
      </c>
      <c r="L347" s="31">
        <v>1227.2</v>
      </c>
      <c r="M347" s="31">
        <v>3.09375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191.91</v>
      </c>
      <c r="D348" s="36">
        <v>191.92</v>
      </c>
      <c r="E348" s="36">
        <v>188.64</v>
      </c>
      <c r="F348" s="36">
        <v>185.37</v>
      </c>
      <c r="G348" s="36">
        <v>182.09</v>
      </c>
      <c r="H348" s="36">
        <v>195.18999999999997</v>
      </c>
      <c r="I348" s="36">
        <v>198.47</v>
      </c>
      <c r="J348" s="36">
        <v>201.73999999999995</v>
      </c>
      <c r="K348" s="31">
        <v>195.2</v>
      </c>
      <c r="L348" s="31">
        <v>188.65</v>
      </c>
      <c r="M348" s="31">
        <v>315.94776999999999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3545.25</v>
      </c>
      <c r="D349" s="36">
        <v>3562.0666666666671</v>
      </c>
      <c r="E349" s="36">
        <v>3516.1833333333343</v>
      </c>
      <c r="F349" s="36">
        <v>3487.1166666666672</v>
      </c>
      <c r="G349" s="36">
        <v>3441.2333333333345</v>
      </c>
      <c r="H349" s="36">
        <v>3591.1333333333341</v>
      </c>
      <c r="I349" s="36">
        <v>3637.0166666666664</v>
      </c>
      <c r="J349" s="36">
        <v>3666.0833333333339</v>
      </c>
      <c r="K349" s="31">
        <v>3607.95</v>
      </c>
      <c r="L349" s="31">
        <v>3533</v>
      </c>
      <c r="M349" s="31">
        <v>1.38042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2542.5</v>
      </c>
      <c r="D350" s="36">
        <v>2547.0666666666671</v>
      </c>
      <c r="E350" s="36">
        <v>2529.5333333333342</v>
      </c>
      <c r="F350" s="36">
        <v>2516.5666666666671</v>
      </c>
      <c r="G350" s="36">
        <v>2499.0333333333342</v>
      </c>
      <c r="H350" s="36">
        <v>2560.0333333333342</v>
      </c>
      <c r="I350" s="36">
        <v>2577.5666666666671</v>
      </c>
      <c r="J350" s="36">
        <v>2590.5333333333342</v>
      </c>
      <c r="K350" s="31">
        <v>2564.6</v>
      </c>
      <c r="L350" s="31">
        <v>2534.1</v>
      </c>
      <c r="M350" s="31">
        <v>4.2947199999999999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85.1</v>
      </c>
      <c r="D351" s="36">
        <v>85.11333333333333</v>
      </c>
      <c r="E351" s="36">
        <v>83.386666666666656</v>
      </c>
      <c r="F351" s="36">
        <v>81.673333333333332</v>
      </c>
      <c r="G351" s="36">
        <v>79.946666666666658</v>
      </c>
      <c r="H351" s="36">
        <v>86.826666666666654</v>
      </c>
      <c r="I351" s="36">
        <v>88.553333333333313</v>
      </c>
      <c r="J351" s="36">
        <v>90.266666666666652</v>
      </c>
      <c r="K351" s="31">
        <v>86.84</v>
      </c>
      <c r="L351" s="31">
        <v>83.4</v>
      </c>
      <c r="M351" s="31">
        <v>20.313099999999999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646.5</v>
      </c>
      <c r="D352" s="36">
        <v>648.25</v>
      </c>
      <c r="E352" s="36">
        <v>640.5</v>
      </c>
      <c r="F352" s="36">
        <v>634.5</v>
      </c>
      <c r="G352" s="36">
        <v>626.75</v>
      </c>
      <c r="H352" s="36">
        <v>654.25</v>
      </c>
      <c r="I352" s="36">
        <v>662</v>
      </c>
      <c r="J352" s="36">
        <v>668</v>
      </c>
      <c r="K352" s="31">
        <v>656</v>
      </c>
      <c r="L352" s="31">
        <v>642.25</v>
      </c>
      <c r="M352" s="31">
        <v>6.3725500000000004</v>
      </c>
      <c r="N352" s="1"/>
      <c r="O352" s="1"/>
    </row>
    <row r="353" spans="1:15" ht="12.75" customHeight="1">
      <c r="A353" s="33">
        <v>343</v>
      </c>
      <c r="B353" s="53" t="s">
        <v>882</v>
      </c>
      <c r="C353" s="31">
        <v>5068.1499999999996</v>
      </c>
      <c r="D353" s="36">
        <v>5083.25</v>
      </c>
      <c r="E353" s="36">
        <v>5014.8999999999996</v>
      </c>
      <c r="F353" s="36">
        <v>4961.6499999999996</v>
      </c>
      <c r="G353" s="36">
        <v>4893.2999999999993</v>
      </c>
      <c r="H353" s="36">
        <v>5136.5</v>
      </c>
      <c r="I353" s="36">
        <v>5204.8500000000004</v>
      </c>
      <c r="J353" s="36">
        <v>5258.1</v>
      </c>
      <c r="K353" s="31">
        <v>5151.6000000000004</v>
      </c>
      <c r="L353" s="31">
        <v>5030</v>
      </c>
      <c r="M353" s="31">
        <v>0.26933000000000001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366.05</v>
      </c>
      <c r="D354" s="36">
        <v>362.98333333333335</v>
      </c>
      <c r="E354" s="36">
        <v>351.06666666666672</v>
      </c>
      <c r="F354" s="36">
        <v>336.08333333333337</v>
      </c>
      <c r="G354" s="36">
        <v>324.16666666666674</v>
      </c>
      <c r="H354" s="36">
        <v>377.9666666666667</v>
      </c>
      <c r="I354" s="36">
        <v>389.88333333333333</v>
      </c>
      <c r="J354" s="36">
        <v>404.86666666666667</v>
      </c>
      <c r="K354" s="31">
        <v>374.9</v>
      </c>
      <c r="L354" s="31">
        <v>348</v>
      </c>
      <c r="M354" s="31">
        <v>22.158429999999999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1907.8</v>
      </c>
      <c r="D355" s="36">
        <v>1917.95</v>
      </c>
      <c r="E355" s="36">
        <v>1882.8500000000001</v>
      </c>
      <c r="F355" s="36">
        <v>1857.9</v>
      </c>
      <c r="G355" s="36">
        <v>1822.8000000000002</v>
      </c>
      <c r="H355" s="36">
        <v>1942.9</v>
      </c>
      <c r="I355" s="36">
        <v>1978</v>
      </c>
      <c r="J355" s="36">
        <v>2002.95</v>
      </c>
      <c r="K355" s="31">
        <v>1953.05</v>
      </c>
      <c r="L355" s="31">
        <v>1893</v>
      </c>
      <c r="M355" s="31">
        <v>6.1538300000000001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275.39999999999998</v>
      </c>
      <c r="D356" s="36">
        <v>276.06666666666666</v>
      </c>
      <c r="E356" s="36">
        <v>273.93333333333334</v>
      </c>
      <c r="F356" s="36">
        <v>272.4666666666667</v>
      </c>
      <c r="G356" s="36">
        <v>270.33333333333337</v>
      </c>
      <c r="H356" s="36">
        <v>277.5333333333333</v>
      </c>
      <c r="I356" s="36">
        <v>279.66666666666663</v>
      </c>
      <c r="J356" s="36">
        <v>281.13333333333327</v>
      </c>
      <c r="K356" s="31">
        <v>278.2</v>
      </c>
      <c r="L356" s="31">
        <v>274.60000000000002</v>
      </c>
      <c r="M356" s="31">
        <v>106.42648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699.45</v>
      </c>
      <c r="D357" s="36">
        <v>692.81666666666661</v>
      </c>
      <c r="E357" s="36">
        <v>676.63333333333321</v>
      </c>
      <c r="F357" s="36">
        <v>653.81666666666661</v>
      </c>
      <c r="G357" s="36">
        <v>637.63333333333321</v>
      </c>
      <c r="H357" s="36">
        <v>715.63333333333321</v>
      </c>
      <c r="I357" s="36">
        <v>731.81666666666661</v>
      </c>
      <c r="J357" s="36">
        <v>754.63333333333321</v>
      </c>
      <c r="K357" s="31">
        <v>709</v>
      </c>
      <c r="L357" s="31">
        <v>670</v>
      </c>
      <c r="M357" s="31">
        <v>69.513099999999994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1757.15</v>
      </c>
      <c r="D358" s="36">
        <v>1760.95</v>
      </c>
      <c r="E358" s="36">
        <v>1739.5</v>
      </c>
      <c r="F358" s="36">
        <v>1721.85</v>
      </c>
      <c r="G358" s="36">
        <v>1700.3999999999999</v>
      </c>
      <c r="H358" s="36">
        <v>1778.6000000000001</v>
      </c>
      <c r="I358" s="36">
        <v>1800.0500000000004</v>
      </c>
      <c r="J358" s="36">
        <v>1817.7000000000003</v>
      </c>
      <c r="K358" s="31">
        <v>1782.4</v>
      </c>
      <c r="L358" s="31">
        <v>1743.3</v>
      </c>
      <c r="M358" s="31">
        <v>4.6979300000000004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425.05</v>
      </c>
      <c r="D359" s="36">
        <v>429.23333333333329</v>
      </c>
      <c r="E359" s="36">
        <v>417.96666666666658</v>
      </c>
      <c r="F359" s="36">
        <v>410.88333333333327</v>
      </c>
      <c r="G359" s="36">
        <v>399.61666666666656</v>
      </c>
      <c r="H359" s="36">
        <v>436.31666666666661</v>
      </c>
      <c r="I359" s="36">
        <v>447.58333333333337</v>
      </c>
      <c r="J359" s="36">
        <v>454.66666666666663</v>
      </c>
      <c r="K359" s="31">
        <v>440.5</v>
      </c>
      <c r="L359" s="31">
        <v>422.15</v>
      </c>
      <c r="M359" s="31">
        <v>54.904249999999998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9510.7000000000007</v>
      </c>
      <c r="D360" s="36">
        <v>9583.1999999999989</v>
      </c>
      <c r="E360" s="36">
        <v>9372.8999999999978</v>
      </c>
      <c r="F360" s="36">
        <v>9235.0999999999985</v>
      </c>
      <c r="G360" s="36">
        <v>9024.7999999999975</v>
      </c>
      <c r="H360" s="36">
        <v>9720.9999999999982</v>
      </c>
      <c r="I360" s="36">
        <v>9931.2999999999975</v>
      </c>
      <c r="J360" s="36">
        <v>10069.099999999999</v>
      </c>
      <c r="K360" s="31">
        <v>9793.5</v>
      </c>
      <c r="L360" s="31">
        <v>9445.4</v>
      </c>
      <c r="M360" s="31">
        <v>7.7013800000000003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1372.05</v>
      </c>
      <c r="D361" s="36">
        <v>1351.8833333333334</v>
      </c>
      <c r="E361" s="36">
        <v>1325.0666666666668</v>
      </c>
      <c r="F361" s="36">
        <v>1278.0833333333335</v>
      </c>
      <c r="G361" s="36">
        <v>1251.2666666666669</v>
      </c>
      <c r="H361" s="36">
        <v>1398.8666666666668</v>
      </c>
      <c r="I361" s="36">
        <v>1425.6833333333334</v>
      </c>
      <c r="J361" s="36">
        <v>1472.6666666666667</v>
      </c>
      <c r="K361" s="31">
        <v>1378.7</v>
      </c>
      <c r="L361" s="31">
        <v>1304.9000000000001</v>
      </c>
      <c r="M361" s="31">
        <v>14.7502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250.05</v>
      </c>
      <c r="D362" s="36">
        <v>249.63333333333333</v>
      </c>
      <c r="E362" s="36">
        <v>246.91666666666666</v>
      </c>
      <c r="F362" s="36">
        <v>243.78333333333333</v>
      </c>
      <c r="G362" s="36">
        <v>241.06666666666666</v>
      </c>
      <c r="H362" s="36">
        <v>252.76666666666665</v>
      </c>
      <c r="I362" s="36">
        <v>255.48333333333335</v>
      </c>
      <c r="J362" s="36">
        <v>258.61666666666667</v>
      </c>
      <c r="K362" s="31">
        <v>252.35</v>
      </c>
      <c r="L362" s="31">
        <v>246.5</v>
      </c>
      <c r="M362" s="31">
        <v>16.793060000000001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3639</v>
      </c>
      <c r="D363" s="36">
        <v>3640.4</v>
      </c>
      <c r="E363" s="36">
        <v>3623.7000000000003</v>
      </c>
      <c r="F363" s="36">
        <v>3608.4</v>
      </c>
      <c r="G363" s="36">
        <v>3591.7000000000003</v>
      </c>
      <c r="H363" s="36">
        <v>3655.7000000000003</v>
      </c>
      <c r="I363" s="36">
        <v>3672.4</v>
      </c>
      <c r="J363" s="36">
        <v>3687.7000000000003</v>
      </c>
      <c r="K363" s="31">
        <v>3657.1</v>
      </c>
      <c r="L363" s="31">
        <v>3625.1</v>
      </c>
      <c r="M363" s="31">
        <v>2.96027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832.95</v>
      </c>
      <c r="D364" s="36">
        <v>831.93333333333339</v>
      </c>
      <c r="E364" s="36">
        <v>816.01666666666677</v>
      </c>
      <c r="F364" s="36">
        <v>799.08333333333337</v>
      </c>
      <c r="G364" s="36">
        <v>783.16666666666674</v>
      </c>
      <c r="H364" s="36">
        <v>848.86666666666679</v>
      </c>
      <c r="I364" s="36">
        <v>864.7833333333333</v>
      </c>
      <c r="J364" s="36">
        <v>881.71666666666681</v>
      </c>
      <c r="K364" s="31">
        <v>847.85</v>
      </c>
      <c r="L364" s="31">
        <v>815</v>
      </c>
      <c r="M364" s="31">
        <v>11.812950000000001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474.45</v>
      </c>
      <c r="D365" s="36">
        <v>476.3</v>
      </c>
      <c r="E365" s="36">
        <v>468.8</v>
      </c>
      <c r="F365" s="36">
        <v>463.15</v>
      </c>
      <c r="G365" s="36">
        <v>455.65</v>
      </c>
      <c r="H365" s="36">
        <v>481.95000000000005</v>
      </c>
      <c r="I365" s="36">
        <v>489.45000000000005</v>
      </c>
      <c r="J365" s="36">
        <v>495.10000000000008</v>
      </c>
      <c r="K365" s="31">
        <v>483.8</v>
      </c>
      <c r="L365" s="31">
        <v>470.65</v>
      </c>
      <c r="M365" s="31">
        <v>11.94881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1390.3</v>
      </c>
      <c r="D366" s="36">
        <v>1390.9166666666667</v>
      </c>
      <c r="E366" s="36">
        <v>1381.5833333333335</v>
      </c>
      <c r="F366" s="36">
        <v>1372.8666666666668</v>
      </c>
      <c r="G366" s="36">
        <v>1363.5333333333335</v>
      </c>
      <c r="H366" s="36">
        <v>1399.6333333333334</v>
      </c>
      <c r="I366" s="36">
        <v>1408.9666666666669</v>
      </c>
      <c r="J366" s="36">
        <v>1417.6833333333334</v>
      </c>
      <c r="K366" s="31">
        <v>1400.25</v>
      </c>
      <c r="L366" s="31">
        <v>1382.2</v>
      </c>
      <c r="M366" s="31">
        <v>3.7352599999999998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38512.699999999997</v>
      </c>
      <c r="D367" s="36">
        <v>38630.616666666669</v>
      </c>
      <c r="E367" s="36">
        <v>38190.583333333336</v>
      </c>
      <c r="F367" s="36">
        <v>37868.466666666667</v>
      </c>
      <c r="G367" s="36">
        <v>37428.433333333334</v>
      </c>
      <c r="H367" s="36">
        <v>38952.733333333337</v>
      </c>
      <c r="I367" s="36">
        <v>39392.766666666663</v>
      </c>
      <c r="J367" s="36">
        <v>39714.883333333339</v>
      </c>
      <c r="K367" s="31">
        <v>39070.65</v>
      </c>
      <c r="L367" s="31">
        <v>38308.5</v>
      </c>
      <c r="M367" s="31">
        <v>0.30606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1483.55</v>
      </c>
      <c r="D368" s="36">
        <v>1481.8833333333332</v>
      </c>
      <c r="E368" s="36">
        <v>1468.8166666666664</v>
      </c>
      <c r="F368" s="36">
        <v>1454.0833333333333</v>
      </c>
      <c r="G368" s="36">
        <v>1441.0166666666664</v>
      </c>
      <c r="H368" s="36">
        <v>1496.6166666666663</v>
      </c>
      <c r="I368" s="36">
        <v>1509.6833333333329</v>
      </c>
      <c r="J368" s="36">
        <v>1524.4166666666663</v>
      </c>
      <c r="K368" s="31">
        <v>1494.95</v>
      </c>
      <c r="L368" s="31">
        <v>1467.15</v>
      </c>
      <c r="M368" s="31">
        <v>2.89893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3772.8</v>
      </c>
      <c r="D369" s="36">
        <v>3771.2166666666672</v>
      </c>
      <c r="E369" s="36">
        <v>3736.6333333333341</v>
      </c>
      <c r="F369" s="36">
        <v>3700.4666666666672</v>
      </c>
      <c r="G369" s="36">
        <v>3665.8833333333341</v>
      </c>
      <c r="H369" s="36">
        <v>3807.3833333333341</v>
      </c>
      <c r="I369" s="36">
        <v>3841.9666666666672</v>
      </c>
      <c r="J369" s="36">
        <v>3878.1333333333341</v>
      </c>
      <c r="K369" s="31">
        <v>3805.8</v>
      </c>
      <c r="L369" s="31">
        <v>3735.05</v>
      </c>
      <c r="M369" s="31">
        <v>5.5585000000000004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323.89999999999998</v>
      </c>
      <c r="D370" s="36">
        <v>324.43333333333334</v>
      </c>
      <c r="E370" s="36">
        <v>321.01666666666665</v>
      </c>
      <c r="F370" s="36">
        <v>318.13333333333333</v>
      </c>
      <c r="G370" s="36">
        <v>314.71666666666664</v>
      </c>
      <c r="H370" s="36">
        <v>327.31666666666666</v>
      </c>
      <c r="I370" s="36">
        <v>330.73333333333329</v>
      </c>
      <c r="J370" s="36">
        <v>333.61666666666667</v>
      </c>
      <c r="K370" s="31">
        <v>327.85</v>
      </c>
      <c r="L370" s="31">
        <v>321.55</v>
      </c>
      <c r="M370" s="31">
        <v>37.62574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3561.6</v>
      </c>
      <c r="D371" s="36">
        <v>3519.6</v>
      </c>
      <c r="E371" s="36">
        <v>3444.2</v>
      </c>
      <c r="F371" s="36">
        <v>3326.7999999999997</v>
      </c>
      <c r="G371" s="36">
        <v>3251.3999999999996</v>
      </c>
      <c r="H371" s="36">
        <v>3637</v>
      </c>
      <c r="I371" s="36">
        <v>3712.4000000000005</v>
      </c>
      <c r="J371" s="36">
        <v>3829.8</v>
      </c>
      <c r="K371" s="31">
        <v>3595</v>
      </c>
      <c r="L371" s="31">
        <v>3402.2</v>
      </c>
      <c r="M371" s="31">
        <v>3.7871999999999999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3109.8</v>
      </c>
      <c r="D372" s="36">
        <v>3107.85</v>
      </c>
      <c r="E372" s="36">
        <v>3090.85</v>
      </c>
      <c r="F372" s="36">
        <v>3071.9</v>
      </c>
      <c r="G372" s="36">
        <v>3054.9</v>
      </c>
      <c r="H372" s="36">
        <v>3126.7999999999997</v>
      </c>
      <c r="I372" s="36">
        <v>3143.7999999999997</v>
      </c>
      <c r="J372" s="36">
        <v>3162.7499999999995</v>
      </c>
      <c r="K372" s="31">
        <v>3124.85</v>
      </c>
      <c r="L372" s="31">
        <v>3088.9</v>
      </c>
      <c r="M372" s="31">
        <v>3.66384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882.5</v>
      </c>
      <c r="D373" s="36">
        <v>886.91666666666663</v>
      </c>
      <c r="E373" s="36">
        <v>873.93333333333328</v>
      </c>
      <c r="F373" s="36">
        <v>865.36666666666667</v>
      </c>
      <c r="G373" s="36">
        <v>852.38333333333333</v>
      </c>
      <c r="H373" s="36">
        <v>895.48333333333323</v>
      </c>
      <c r="I373" s="36">
        <v>908.46666666666658</v>
      </c>
      <c r="J373" s="36">
        <v>917.03333333333319</v>
      </c>
      <c r="K373" s="31">
        <v>899.9</v>
      </c>
      <c r="L373" s="31">
        <v>878.35</v>
      </c>
      <c r="M373" s="31">
        <v>12.4711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157.86000000000001</v>
      </c>
      <c r="D374" s="36">
        <v>156.25333333333333</v>
      </c>
      <c r="E374" s="36">
        <v>154.50666666666666</v>
      </c>
      <c r="F374" s="36">
        <v>151.15333333333334</v>
      </c>
      <c r="G374" s="36">
        <v>149.40666666666667</v>
      </c>
      <c r="H374" s="36">
        <v>159.60666666666665</v>
      </c>
      <c r="I374" s="36">
        <v>161.35333333333332</v>
      </c>
      <c r="J374" s="36">
        <v>164.70666666666665</v>
      </c>
      <c r="K374" s="31">
        <v>158</v>
      </c>
      <c r="L374" s="31">
        <v>152.9</v>
      </c>
      <c r="M374" s="31">
        <v>39.971350000000001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1985.45</v>
      </c>
      <c r="D375" s="36">
        <v>1948.0166666666667</v>
      </c>
      <c r="E375" s="36">
        <v>1888.4333333333334</v>
      </c>
      <c r="F375" s="36">
        <v>1791.4166666666667</v>
      </c>
      <c r="G375" s="36">
        <v>1731.8333333333335</v>
      </c>
      <c r="H375" s="36">
        <v>2045.0333333333333</v>
      </c>
      <c r="I375" s="36">
        <v>2104.6166666666668</v>
      </c>
      <c r="J375" s="36">
        <v>2201.6333333333332</v>
      </c>
      <c r="K375" s="31">
        <v>2007.6</v>
      </c>
      <c r="L375" s="31">
        <v>1851</v>
      </c>
      <c r="M375" s="31">
        <v>1.7241500000000001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7079.9</v>
      </c>
      <c r="D376" s="36">
        <v>7073.3833333333341</v>
      </c>
      <c r="E376" s="36">
        <v>7006.7666666666682</v>
      </c>
      <c r="F376" s="36">
        <v>6933.6333333333341</v>
      </c>
      <c r="G376" s="36">
        <v>6867.0166666666682</v>
      </c>
      <c r="H376" s="36">
        <v>7146.5166666666682</v>
      </c>
      <c r="I376" s="36">
        <v>7213.133333333335</v>
      </c>
      <c r="J376" s="36">
        <v>7286.2666666666682</v>
      </c>
      <c r="K376" s="31">
        <v>7140</v>
      </c>
      <c r="L376" s="31">
        <v>7000.25</v>
      </c>
      <c r="M376" s="31">
        <v>4.0905300000000002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437.35</v>
      </c>
      <c r="D377" s="36">
        <v>437.70000000000005</v>
      </c>
      <c r="E377" s="36">
        <v>433.85000000000008</v>
      </c>
      <c r="F377" s="36">
        <v>430.35</v>
      </c>
      <c r="G377" s="36">
        <v>426.50000000000006</v>
      </c>
      <c r="H377" s="36">
        <v>441.2000000000001</v>
      </c>
      <c r="I377" s="36">
        <v>445.05</v>
      </c>
      <c r="J377" s="36">
        <v>448.55000000000013</v>
      </c>
      <c r="K377" s="31">
        <v>441.55</v>
      </c>
      <c r="L377" s="31">
        <v>434.2</v>
      </c>
      <c r="M377" s="31">
        <v>10.84141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510.05</v>
      </c>
      <c r="D378" s="36">
        <v>507.40000000000003</v>
      </c>
      <c r="E378" s="36">
        <v>502.95000000000005</v>
      </c>
      <c r="F378" s="36">
        <v>495.85</v>
      </c>
      <c r="G378" s="36">
        <v>491.40000000000003</v>
      </c>
      <c r="H378" s="36">
        <v>514.5</v>
      </c>
      <c r="I378" s="36">
        <v>518.95000000000005</v>
      </c>
      <c r="J378" s="36">
        <v>526.05000000000007</v>
      </c>
      <c r="K378" s="31">
        <v>511.85</v>
      </c>
      <c r="L378" s="31">
        <v>500.3</v>
      </c>
      <c r="M378" s="31">
        <v>130.48015000000001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321.5</v>
      </c>
      <c r="D379" s="36">
        <v>322.28333333333336</v>
      </c>
      <c r="E379" s="36">
        <v>318.56666666666672</v>
      </c>
      <c r="F379" s="36">
        <v>315.63333333333338</v>
      </c>
      <c r="G379" s="36">
        <v>311.91666666666674</v>
      </c>
      <c r="H379" s="36">
        <v>325.2166666666667</v>
      </c>
      <c r="I379" s="36">
        <v>328.93333333333328</v>
      </c>
      <c r="J379" s="36">
        <v>331.86666666666667</v>
      </c>
      <c r="K379" s="31">
        <v>326</v>
      </c>
      <c r="L379" s="31">
        <v>319.35000000000002</v>
      </c>
      <c r="M379" s="31">
        <v>141.59988000000001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700.15</v>
      </c>
      <c r="D380" s="36">
        <v>695.04999999999984</v>
      </c>
      <c r="E380" s="36">
        <v>678.39999999999964</v>
      </c>
      <c r="F380" s="36">
        <v>656.64999999999975</v>
      </c>
      <c r="G380" s="36">
        <v>639.99999999999955</v>
      </c>
      <c r="H380" s="36">
        <v>716.79999999999973</v>
      </c>
      <c r="I380" s="36">
        <v>733.45</v>
      </c>
      <c r="J380" s="36">
        <v>755.19999999999982</v>
      </c>
      <c r="K380" s="31">
        <v>711.7</v>
      </c>
      <c r="L380" s="31">
        <v>673.3</v>
      </c>
      <c r="M380" s="31">
        <v>39.697749999999999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1926.85</v>
      </c>
      <c r="D381" s="36">
        <v>1941.95</v>
      </c>
      <c r="E381" s="36">
        <v>1885.9</v>
      </c>
      <c r="F381" s="36">
        <v>1844.95</v>
      </c>
      <c r="G381" s="36">
        <v>1788.9</v>
      </c>
      <c r="H381" s="36">
        <v>1982.9</v>
      </c>
      <c r="I381" s="36">
        <v>2038.9499999999998</v>
      </c>
      <c r="J381" s="36">
        <v>2079.9</v>
      </c>
      <c r="K381" s="31">
        <v>1998</v>
      </c>
      <c r="L381" s="31">
        <v>1901</v>
      </c>
      <c r="M381" s="31">
        <v>18.872720000000001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688.15</v>
      </c>
      <c r="D382" s="36">
        <v>690.7833333333333</v>
      </c>
      <c r="E382" s="36">
        <v>681.61666666666656</v>
      </c>
      <c r="F382" s="36">
        <v>675.08333333333326</v>
      </c>
      <c r="G382" s="36">
        <v>665.91666666666652</v>
      </c>
      <c r="H382" s="36">
        <v>697.31666666666661</v>
      </c>
      <c r="I382" s="36">
        <v>706.48333333333335</v>
      </c>
      <c r="J382" s="36">
        <v>713.01666666666665</v>
      </c>
      <c r="K382" s="31">
        <v>699.95</v>
      </c>
      <c r="L382" s="31">
        <v>684.25</v>
      </c>
      <c r="M382" s="31">
        <v>1.77372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162.37</v>
      </c>
      <c r="D383" s="36">
        <v>163.29999999999998</v>
      </c>
      <c r="E383" s="36">
        <v>159.89999999999998</v>
      </c>
      <c r="F383" s="36">
        <v>157.43</v>
      </c>
      <c r="G383" s="36">
        <v>154.03</v>
      </c>
      <c r="H383" s="36">
        <v>165.76999999999995</v>
      </c>
      <c r="I383" s="36">
        <v>169.17</v>
      </c>
      <c r="J383" s="36">
        <v>171.63999999999993</v>
      </c>
      <c r="K383" s="31">
        <v>166.7</v>
      </c>
      <c r="L383" s="31">
        <v>160.83000000000001</v>
      </c>
      <c r="M383" s="31">
        <v>6.6784999999999997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16825.2</v>
      </c>
      <c r="D384" s="36">
        <v>16807.883333333335</v>
      </c>
      <c r="E384" s="36">
        <v>16667.666666666672</v>
      </c>
      <c r="F384" s="36">
        <v>16510.133333333335</v>
      </c>
      <c r="G384" s="36">
        <v>16369.916666666672</v>
      </c>
      <c r="H384" s="36">
        <v>16965.416666666672</v>
      </c>
      <c r="I384" s="36">
        <v>17105.633333333339</v>
      </c>
      <c r="J384" s="36">
        <v>17263.166666666672</v>
      </c>
      <c r="K384" s="31">
        <v>16948.099999999999</v>
      </c>
      <c r="L384" s="31">
        <v>16650.349999999999</v>
      </c>
      <c r="M384" s="31">
        <v>2.8160000000000001E-2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128.94</v>
      </c>
      <c r="D385" s="36">
        <v>128.29666666666665</v>
      </c>
      <c r="E385" s="36">
        <v>127.04333333333329</v>
      </c>
      <c r="F385" s="36">
        <v>125.14666666666665</v>
      </c>
      <c r="G385" s="36">
        <v>123.89333333333329</v>
      </c>
      <c r="H385" s="36">
        <v>130.1933333333333</v>
      </c>
      <c r="I385" s="36">
        <v>131.44666666666669</v>
      </c>
      <c r="J385" s="36">
        <v>133.34333333333331</v>
      </c>
      <c r="K385" s="31">
        <v>129.55000000000001</v>
      </c>
      <c r="L385" s="31">
        <v>126.4</v>
      </c>
      <c r="M385" s="31">
        <v>386.37970999999999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619.65</v>
      </c>
      <c r="D386" s="36">
        <v>619.23333333333323</v>
      </c>
      <c r="E386" s="36">
        <v>614.41666666666652</v>
      </c>
      <c r="F386" s="36">
        <v>609.18333333333328</v>
      </c>
      <c r="G386" s="36">
        <v>604.36666666666656</v>
      </c>
      <c r="H386" s="36">
        <v>624.46666666666647</v>
      </c>
      <c r="I386" s="36">
        <v>629.2833333333333</v>
      </c>
      <c r="J386" s="36">
        <v>634.51666666666642</v>
      </c>
      <c r="K386" s="31">
        <v>624.04999999999995</v>
      </c>
      <c r="L386" s="31">
        <v>614</v>
      </c>
      <c r="M386" s="31">
        <v>0.74143999999999999</v>
      </c>
      <c r="N386" s="1"/>
      <c r="O386" s="1"/>
    </row>
    <row r="387" spans="1:15" ht="12.75" customHeight="1">
      <c r="A387" s="33">
        <v>377</v>
      </c>
      <c r="B387" s="53" t="s">
        <v>883</v>
      </c>
      <c r="C387" s="31">
        <v>1757.45</v>
      </c>
      <c r="D387" s="36">
        <v>1768.8833333333332</v>
      </c>
      <c r="E387" s="36">
        <v>1738.7666666666664</v>
      </c>
      <c r="F387" s="36">
        <v>1720.0833333333333</v>
      </c>
      <c r="G387" s="36">
        <v>1689.9666666666665</v>
      </c>
      <c r="H387" s="36">
        <v>1787.5666666666664</v>
      </c>
      <c r="I387" s="36">
        <v>1817.6833333333332</v>
      </c>
      <c r="J387" s="36">
        <v>1836.3666666666663</v>
      </c>
      <c r="K387" s="31">
        <v>1799</v>
      </c>
      <c r="L387" s="31">
        <v>1750.2</v>
      </c>
      <c r="M387" s="31">
        <v>1.4782999999999999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257.63</v>
      </c>
      <c r="D388" s="36">
        <v>258.62666666666667</v>
      </c>
      <c r="E388" s="36">
        <v>255.85333333333335</v>
      </c>
      <c r="F388" s="36">
        <v>254.07666666666671</v>
      </c>
      <c r="G388" s="36">
        <v>251.3033333333334</v>
      </c>
      <c r="H388" s="36">
        <v>260.40333333333331</v>
      </c>
      <c r="I388" s="36">
        <v>263.17666666666662</v>
      </c>
      <c r="J388" s="36">
        <v>264.95333333333326</v>
      </c>
      <c r="K388" s="31">
        <v>261.39999999999998</v>
      </c>
      <c r="L388" s="31">
        <v>256.85000000000002</v>
      </c>
      <c r="M388" s="31">
        <v>34.143509999999999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532.65</v>
      </c>
      <c r="D389" s="36">
        <v>529.68333333333328</v>
      </c>
      <c r="E389" s="36">
        <v>522.46666666666658</v>
      </c>
      <c r="F389" s="36">
        <v>512.2833333333333</v>
      </c>
      <c r="G389" s="36">
        <v>505.06666666666661</v>
      </c>
      <c r="H389" s="36">
        <v>539.86666666666656</v>
      </c>
      <c r="I389" s="36">
        <v>547.08333333333326</v>
      </c>
      <c r="J389" s="36">
        <v>557.26666666666654</v>
      </c>
      <c r="K389" s="31">
        <v>536.9</v>
      </c>
      <c r="L389" s="31">
        <v>519.5</v>
      </c>
      <c r="M389" s="31">
        <v>158.48193000000001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694.05</v>
      </c>
      <c r="D390" s="36">
        <v>692.69999999999993</v>
      </c>
      <c r="E390" s="36">
        <v>674.39999999999986</v>
      </c>
      <c r="F390" s="36">
        <v>654.74999999999989</v>
      </c>
      <c r="G390" s="36">
        <v>636.44999999999982</v>
      </c>
      <c r="H390" s="36">
        <v>712.34999999999991</v>
      </c>
      <c r="I390" s="36">
        <v>730.64999999999986</v>
      </c>
      <c r="J390" s="36">
        <v>750.3</v>
      </c>
      <c r="K390" s="31">
        <v>711</v>
      </c>
      <c r="L390" s="31">
        <v>673.05</v>
      </c>
      <c r="M390" s="31">
        <v>4.0454699999999999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705.2</v>
      </c>
      <c r="D391" s="36">
        <v>705.58333333333337</v>
      </c>
      <c r="E391" s="36">
        <v>689.36666666666679</v>
      </c>
      <c r="F391" s="36">
        <v>673.53333333333342</v>
      </c>
      <c r="G391" s="36">
        <v>657.31666666666683</v>
      </c>
      <c r="H391" s="36">
        <v>721.41666666666674</v>
      </c>
      <c r="I391" s="36">
        <v>737.63333333333321</v>
      </c>
      <c r="J391" s="36">
        <v>753.4666666666667</v>
      </c>
      <c r="K391" s="31">
        <v>721.8</v>
      </c>
      <c r="L391" s="31">
        <v>689.75</v>
      </c>
      <c r="M391" s="31">
        <v>51.025170000000003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1722.45</v>
      </c>
      <c r="D392" s="36">
        <v>1719.1166666666668</v>
      </c>
      <c r="E392" s="36">
        <v>1703.3833333333337</v>
      </c>
      <c r="F392" s="36">
        <v>1684.3166666666668</v>
      </c>
      <c r="G392" s="36">
        <v>1668.5833333333337</v>
      </c>
      <c r="H392" s="36">
        <v>1738.1833333333336</v>
      </c>
      <c r="I392" s="36">
        <v>1753.9166666666667</v>
      </c>
      <c r="J392" s="36">
        <v>1772.9833333333336</v>
      </c>
      <c r="K392" s="31">
        <v>1734.85</v>
      </c>
      <c r="L392" s="31">
        <v>1700.05</v>
      </c>
      <c r="M392" s="31">
        <v>0.96201999999999999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390.2</v>
      </c>
      <c r="D393" s="36">
        <v>390.08333333333331</v>
      </c>
      <c r="E393" s="36">
        <v>386.66666666666663</v>
      </c>
      <c r="F393" s="36">
        <v>383.13333333333333</v>
      </c>
      <c r="G393" s="36">
        <v>379.71666666666664</v>
      </c>
      <c r="H393" s="36">
        <v>393.61666666666662</v>
      </c>
      <c r="I393" s="36">
        <v>397.03333333333325</v>
      </c>
      <c r="J393" s="36">
        <v>400.56666666666661</v>
      </c>
      <c r="K393" s="31">
        <v>393.5</v>
      </c>
      <c r="L393" s="31">
        <v>386.55</v>
      </c>
      <c r="M393" s="31">
        <v>123.23860000000001</v>
      </c>
      <c r="N393" s="1"/>
      <c r="O393" s="1"/>
    </row>
    <row r="394" spans="1:15" ht="12.75" customHeight="1">
      <c r="A394" s="33">
        <v>384</v>
      </c>
      <c r="B394" s="53" t="s">
        <v>884</v>
      </c>
      <c r="C394" s="31">
        <v>420.65</v>
      </c>
      <c r="D394" s="36">
        <v>420.40000000000003</v>
      </c>
      <c r="E394" s="36">
        <v>413.80000000000007</v>
      </c>
      <c r="F394" s="36">
        <v>406.95000000000005</v>
      </c>
      <c r="G394" s="36">
        <v>400.35000000000008</v>
      </c>
      <c r="H394" s="36">
        <v>427.25000000000006</v>
      </c>
      <c r="I394" s="36">
        <v>433.85000000000008</v>
      </c>
      <c r="J394" s="36">
        <v>440.70000000000005</v>
      </c>
      <c r="K394" s="31">
        <v>427</v>
      </c>
      <c r="L394" s="31">
        <v>413.55</v>
      </c>
      <c r="M394" s="31">
        <v>38.30106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1309.95</v>
      </c>
      <c r="D395" s="36">
        <v>1312.1499999999999</v>
      </c>
      <c r="E395" s="36">
        <v>1297.7999999999997</v>
      </c>
      <c r="F395" s="36">
        <v>1285.6499999999999</v>
      </c>
      <c r="G395" s="36">
        <v>1271.2999999999997</v>
      </c>
      <c r="H395" s="36">
        <v>1324.2999999999997</v>
      </c>
      <c r="I395" s="36">
        <v>1338.6499999999996</v>
      </c>
      <c r="J395" s="36">
        <v>1350.7999999999997</v>
      </c>
      <c r="K395" s="31">
        <v>1326.5</v>
      </c>
      <c r="L395" s="31">
        <v>1300</v>
      </c>
      <c r="M395" s="31">
        <v>2.45722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290.89999999999998</v>
      </c>
      <c r="D396" s="36">
        <v>290.86666666666662</v>
      </c>
      <c r="E396" s="36">
        <v>287.73333333333323</v>
      </c>
      <c r="F396" s="36">
        <v>284.56666666666661</v>
      </c>
      <c r="G396" s="36">
        <v>281.43333333333322</v>
      </c>
      <c r="H396" s="36">
        <v>294.03333333333325</v>
      </c>
      <c r="I396" s="36">
        <v>297.16666666666657</v>
      </c>
      <c r="J396" s="36">
        <v>300.33333333333326</v>
      </c>
      <c r="K396" s="31">
        <v>294</v>
      </c>
      <c r="L396" s="31">
        <v>287.7</v>
      </c>
      <c r="M396" s="31">
        <v>4.6884600000000001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745.15</v>
      </c>
      <c r="D397" s="36">
        <v>747.15</v>
      </c>
      <c r="E397" s="36">
        <v>737.34999999999991</v>
      </c>
      <c r="F397" s="36">
        <v>729.55</v>
      </c>
      <c r="G397" s="36">
        <v>719.74999999999989</v>
      </c>
      <c r="H397" s="36">
        <v>754.94999999999993</v>
      </c>
      <c r="I397" s="36">
        <v>764.74999999999989</v>
      </c>
      <c r="J397" s="36">
        <v>772.55</v>
      </c>
      <c r="K397" s="31">
        <v>756.95</v>
      </c>
      <c r="L397" s="31">
        <v>739.35</v>
      </c>
      <c r="M397" s="31">
        <v>3.4048600000000002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167.74</v>
      </c>
      <c r="D398" s="36">
        <v>168.13333333333333</v>
      </c>
      <c r="E398" s="36">
        <v>165.60666666666665</v>
      </c>
      <c r="F398" s="36">
        <v>163.47333333333333</v>
      </c>
      <c r="G398" s="36">
        <v>160.94666666666666</v>
      </c>
      <c r="H398" s="36">
        <v>170.26666666666665</v>
      </c>
      <c r="I398" s="36">
        <v>172.79333333333329</v>
      </c>
      <c r="J398" s="36">
        <v>174.92666666666665</v>
      </c>
      <c r="K398" s="31">
        <v>170.66</v>
      </c>
      <c r="L398" s="31">
        <v>166</v>
      </c>
      <c r="M398" s="31">
        <v>61.148440000000001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3403.5</v>
      </c>
      <c r="D399" s="36">
        <v>3422.5</v>
      </c>
      <c r="E399" s="36">
        <v>3376.05</v>
      </c>
      <c r="F399" s="36">
        <v>3348.6000000000004</v>
      </c>
      <c r="G399" s="36">
        <v>3302.1500000000005</v>
      </c>
      <c r="H399" s="36">
        <v>3449.95</v>
      </c>
      <c r="I399" s="36">
        <v>3496.3999999999996</v>
      </c>
      <c r="J399" s="36">
        <v>3523.8499999999995</v>
      </c>
      <c r="K399" s="31">
        <v>3468.95</v>
      </c>
      <c r="L399" s="31">
        <v>3395.05</v>
      </c>
      <c r="M399" s="31">
        <v>0.20680000000000001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76.14</v>
      </c>
      <c r="D400" s="36">
        <v>76.53</v>
      </c>
      <c r="E400" s="36">
        <v>75.36</v>
      </c>
      <c r="F400" s="36">
        <v>74.58</v>
      </c>
      <c r="G400" s="36">
        <v>73.41</v>
      </c>
      <c r="H400" s="36">
        <v>77.31</v>
      </c>
      <c r="I400" s="36">
        <v>78.480000000000018</v>
      </c>
      <c r="J400" s="36">
        <v>79.260000000000005</v>
      </c>
      <c r="K400" s="31">
        <v>77.7</v>
      </c>
      <c r="L400" s="31">
        <v>75.75</v>
      </c>
      <c r="M400" s="31">
        <v>24.636040000000001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2487.5</v>
      </c>
      <c r="D401" s="36">
        <v>2499.5833333333335</v>
      </c>
      <c r="E401" s="36">
        <v>2460.2166666666672</v>
      </c>
      <c r="F401" s="36">
        <v>2432.9333333333338</v>
      </c>
      <c r="G401" s="36">
        <v>2393.5666666666675</v>
      </c>
      <c r="H401" s="36">
        <v>2526.8666666666668</v>
      </c>
      <c r="I401" s="36">
        <v>2566.2333333333327</v>
      </c>
      <c r="J401" s="36">
        <v>2593.5166666666664</v>
      </c>
      <c r="K401" s="31">
        <v>2538.9499999999998</v>
      </c>
      <c r="L401" s="31">
        <v>2472.3000000000002</v>
      </c>
      <c r="M401" s="31">
        <v>1.2894399999999999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216.53</v>
      </c>
      <c r="D402" s="36">
        <v>217.37333333333333</v>
      </c>
      <c r="E402" s="36">
        <v>212.75666666666666</v>
      </c>
      <c r="F402" s="36">
        <v>208.98333333333332</v>
      </c>
      <c r="G402" s="36">
        <v>204.36666666666665</v>
      </c>
      <c r="H402" s="36">
        <v>221.14666666666668</v>
      </c>
      <c r="I402" s="36">
        <v>225.76333333333335</v>
      </c>
      <c r="J402" s="36">
        <v>229.53666666666669</v>
      </c>
      <c r="K402" s="31">
        <v>221.99</v>
      </c>
      <c r="L402" s="31">
        <v>213.6</v>
      </c>
      <c r="M402" s="31">
        <v>33.558799999999998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2955.1</v>
      </c>
      <c r="D403" s="36">
        <v>2942.9666666666667</v>
      </c>
      <c r="E403" s="36">
        <v>2926.5833333333335</v>
      </c>
      <c r="F403" s="36">
        <v>2898.0666666666666</v>
      </c>
      <c r="G403" s="36">
        <v>2881.6833333333334</v>
      </c>
      <c r="H403" s="36">
        <v>2971.4833333333336</v>
      </c>
      <c r="I403" s="36">
        <v>2987.8666666666668</v>
      </c>
      <c r="J403" s="36">
        <v>3016.3833333333337</v>
      </c>
      <c r="K403" s="31">
        <v>2959.35</v>
      </c>
      <c r="L403" s="31">
        <v>2914.45</v>
      </c>
      <c r="M403" s="31">
        <v>40.789990000000003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111.13</v>
      </c>
      <c r="D404" s="36">
        <v>110.08</v>
      </c>
      <c r="E404" s="36">
        <v>106.55</v>
      </c>
      <c r="F404" s="36">
        <v>101.97</v>
      </c>
      <c r="G404" s="36">
        <v>98.44</v>
      </c>
      <c r="H404" s="36">
        <v>114.66</v>
      </c>
      <c r="I404" s="36">
        <v>118.19</v>
      </c>
      <c r="J404" s="36">
        <v>122.77</v>
      </c>
      <c r="K404" s="31">
        <v>113.61</v>
      </c>
      <c r="L404" s="31">
        <v>105.5</v>
      </c>
      <c r="M404" s="31">
        <v>95.871530000000007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1530.75</v>
      </c>
      <c r="D405" s="36">
        <v>1535</v>
      </c>
      <c r="E405" s="36">
        <v>1521.3</v>
      </c>
      <c r="F405" s="36">
        <v>1511.85</v>
      </c>
      <c r="G405" s="36">
        <v>1498.1499999999999</v>
      </c>
      <c r="H405" s="36">
        <v>1544.45</v>
      </c>
      <c r="I405" s="36">
        <v>1558.1499999999999</v>
      </c>
      <c r="J405" s="36">
        <v>1567.6000000000001</v>
      </c>
      <c r="K405" s="31">
        <v>1548.7</v>
      </c>
      <c r="L405" s="31">
        <v>1525.55</v>
      </c>
      <c r="M405" s="31">
        <v>0.28906999999999999</v>
      </c>
      <c r="N405" s="1"/>
      <c r="O405" s="1"/>
    </row>
    <row r="406" spans="1:15" ht="12.75" customHeight="1">
      <c r="A406" s="33">
        <v>396</v>
      </c>
      <c r="B406" s="53" t="s">
        <v>885</v>
      </c>
      <c r="C406" s="31">
        <v>86.19</v>
      </c>
      <c r="D406" s="36">
        <v>85.926666666666662</v>
      </c>
      <c r="E406" s="36">
        <v>85.263333333333321</v>
      </c>
      <c r="F406" s="36">
        <v>84.336666666666659</v>
      </c>
      <c r="G406" s="36">
        <v>83.673333333333318</v>
      </c>
      <c r="H406" s="36">
        <v>86.853333333333325</v>
      </c>
      <c r="I406" s="36">
        <v>87.516666666666652</v>
      </c>
      <c r="J406" s="36">
        <v>88.443333333333328</v>
      </c>
      <c r="K406" s="31">
        <v>86.59</v>
      </c>
      <c r="L406" s="31">
        <v>85</v>
      </c>
      <c r="M406" s="31">
        <v>16.175090000000001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728.35</v>
      </c>
      <c r="D407" s="36">
        <v>727.46666666666658</v>
      </c>
      <c r="E407" s="36">
        <v>721.68333333333317</v>
      </c>
      <c r="F407" s="36">
        <v>715.01666666666654</v>
      </c>
      <c r="G407" s="36">
        <v>709.23333333333312</v>
      </c>
      <c r="H407" s="36">
        <v>734.13333333333321</v>
      </c>
      <c r="I407" s="36">
        <v>739.91666666666674</v>
      </c>
      <c r="J407" s="36">
        <v>746.58333333333326</v>
      </c>
      <c r="K407" s="31">
        <v>733.25</v>
      </c>
      <c r="L407" s="31">
        <v>720.8</v>
      </c>
      <c r="M407" s="31">
        <v>12.193849999999999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1469.9</v>
      </c>
      <c r="D408" s="36">
        <v>1461.4166666666667</v>
      </c>
      <c r="E408" s="36">
        <v>1449.0833333333335</v>
      </c>
      <c r="F408" s="36">
        <v>1428.2666666666667</v>
      </c>
      <c r="G408" s="36">
        <v>1415.9333333333334</v>
      </c>
      <c r="H408" s="36">
        <v>1482.2333333333336</v>
      </c>
      <c r="I408" s="36">
        <v>1494.5666666666671</v>
      </c>
      <c r="J408" s="36">
        <v>1515.3833333333337</v>
      </c>
      <c r="K408" s="31">
        <v>1473.75</v>
      </c>
      <c r="L408" s="31">
        <v>1440.6</v>
      </c>
      <c r="M408" s="31">
        <v>8.5683500000000006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135.03</v>
      </c>
      <c r="D409" s="36">
        <v>135.24333333333334</v>
      </c>
      <c r="E409" s="36">
        <v>131.63666666666668</v>
      </c>
      <c r="F409" s="36">
        <v>128.24333333333334</v>
      </c>
      <c r="G409" s="36">
        <v>124.63666666666668</v>
      </c>
      <c r="H409" s="36">
        <v>138.63666666666668</v>
      </c>
      <c r="I409" s="36">
        <v>142.24333333333337</v>
      </c>
      <c r="J409" s="36">
        <v>145.63666666666668</v>
      </c>
      <c r="K409" s="31">
        <v>138.85</v>
      </c>
      <c r="L409" s="31">
        <v>131.85</v>
      </c>
      <c r="M409" s="31">
        <v>194.86438999999999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6921.2</v>
      </c>
      <c r="D410" s="36">
        <v>6704.9333333333334</v>
      </c>
      <c r="E410" s="36">
        <v>6426.2666666666664</v>
      </c>
      <c r="F410" s="36">
        <v>5931.333333333333</v>
      </c>
      <c r="G410" s="36">
        <v>5652.6666666666661</v>
      </c>
      <c r="H410" s="36">
        <v>7199.8666666666668</v>
      </c>
      <c r="I410" s="36">
        <v>7478.5333333333328</v>
      </c>
      <c r="J410" s="36">
        <v>7973.4666666666672</v>
      </c>
      <c r="K410" s="31">
        <v>6983.6</v>
      </c>
      <c r="L410" s="31">
        <v>6210</v>
      </c>
      <c r="M410" s="31">
        <v>4.0948900000000004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2402</v>
      </c>
      <c r="D411" s="36">
        <v>2402.0833333333335</v>
      </c>
      <c r="E411" s="36">
        <v>2389.9666666666672</v>
      </c>
      <c r="F411" s="36">
        <v>2377.9333333333338</v>
      </c>
      <c r="G411" s="36">
        <v>2365.8166666666675</v>
      </c>
      <c r="H411" s="36">
        <v>2414.1166666666668</v>
      </c>
      <c r="I411" s="36">
        <v>2426.2333333333327</v>
      </c>
      <c r="J411" s="36">
        <v>2438.2666666666664</v>
      </c>
      <c r="K411" s="31">
        <v>2414.1999999999998</v>
      </c>
      <c r="L411" s="31">
        <v>2390.0500000000002</v>
      </c>
      <c r="M411" s="31">
        <v>4.0516100000000002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2085.15</v>
      </c>
      <c r="D412" s="36">
        <v>2084.2166666666667</v>
      </c>
      <c r="E412" s="36">
        <v>2052.9333333333334</v>
      </c>
      <c r="F412" s="36">
        <v>2020.7166666666667</v>
      </c>
      <c r="G412" s="36">
        <v>1989.4333333333334</v>
      </c>
      <c r="H412" s="36">
        <v>2116.4333333333334</v>
      </c>
      <c r="I412" s="36">
        <v>2147.7166666666672</v>
      </c>
      <c r="J412" s="36">
        <v>2179.9333333333334</v>
      </c>
      <c r="K412" s="31">
        <v>2115.5</v>
      </c>
      <c r="L412" s="31">
        <v>2052</v>
      </c>
      <c r="M412" s="31">
        <v>2.7869799999999998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174.62</v>
      </c>
      <c r="D413" s="36">
        <v>172.84666666666666</v>
      </c>
      <c r="E413" s="36">
        <v>169.59333333333333</v>
      </c>
      <c r="F413" s="36">
        <v>164.56666666666666</v>
      </c>
      <c r="G413" s="36">
        <v>161.31333333333333</v>
      </c>
      <c r="H413" s="36">
        <v>177.87333333333333</v>
      </c>
      <c r="I413" s="36">
        <v>181.12666666666667</v>
      </c>
      <c r="J413" s="36">
        <v>186.15333333333334</v>
      </c>
      <c r="K413" s="31">
        <v>176.1</v>
      </c>
      <c r="L413" s="31">
        <v>167.82</v>
      </c>
      <c r="M413" s="31">
        <v>266.92446999999999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6838.7</v>
      </c>
      <c r="D414" s="36">
        <v>6770.1333333333341</v>
      </c>
      <c r="E414" s="36">
        <v>6701.5666666666684</v>
      </c>
      <c r="F414" s="36">
        <v>6564.4333333333343</v>
      </c>
      <c r="G414" s="36">
        <v>6495.8666666666686</v>
      </c>
      <c r="H414" s="36">
        <v>6907.2666666666682</v>
      </c>
      <c r="I414" s="36">
        <v>6975.8333333333339</v>
      </c>
      <c r="J414" s="36">
        <v>7112.9666666666681</v>
      </c>
      <c r="K414" s="31">
        <v>6838.7</v>
      </c>
      <c r="L414" s="31">
        <v>6633</v>
      </c>
      <c r="M414" s="31">
        <v>0.41175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1503.75</v>
      </c>
      <c r="D415" s="36">
        <v>1503.8</v>
      </c>
      <c r="E415" s="36">
        <v>1492.6499999999999</v>
      </c>
      <c r="F415" s="36">
        <v>1481.55</v>
      </c>
      <c r="G415" s="36">
        <v>1470.3999999999999</v>
      </c>
      <c r="H415" s="36">
        <v>1514.8999999999999</v>
      </c>
      <c r="I415" s="36">
        <v>1526.05</v>
      </c>
      <c r="J415" s="36">
        <v>1537.1499999999999</v>
      </c>
      <c r="K415" s="31">
        <v>1514.95</v>
      </c>
      <c r="L415" s="31">
        <v>1492.7</v>
      </c>
      <c r="M415" s="31">
        <v>0.20576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550.70000000000005</v>
      </c>
      <c r="D416" s="36">
        <v>550.30000000000007</v>
      </c>
      <c r="E416" s="36">
        <v>545.40000000000009</v>
      </c>
      <c r="F416" s="36">
        <v>540.1</v>
      </c>
      <c r="G416" s="36">
        <v>535.20000000000005</v>
      </c>
      <c r="H416" s="36">
        <v>555.60000000000014</v>
      </c>
      <c r="I416" s="36">
        <v>560.5</v>
      </c>
      <c r="J416" s="36">
        <v>565.80000000000018</v>
      </c>
      <c r="K416" s="31">
        <v>555.20000000000005</v>
      </c>
      <c r="L416" s="31">
        <v>545</v>
      </c>
      <c r="M416" s="31">
        <v>4.3997900000000003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4825.6000000000004</v>
      </c>
      <c r="D417" s="36">
        <v>4766.95</v>
      </c>
      <c r="E417" s="36">
        <v>4603.7</v>
      </c>
      <c r="F417" s="36">
        <v>4381.8</v>
      </c>
      <c r="G417" s="36">
        <v>4218.55</v>
      </c>
      <c r="H417" s="36">
        <v>4988.8499999999995</v>
      </c>
      <c r="I417" s="36">
        <v>5152.0999999999995</v>
      </c>
      <c r="J417" s="36">
        <v>5373.9999999999991</v>
      </c>
      <c r="K417" s="31">
        <v>4930.2</v>
      </c>
      <c r="L417" s="31">
        <v>4545.05</v>
      </c>
      <c r="M417" s="31">
        <v>3.3595799999999998</v>
      </c>
      <c r="N417" s="1"/>
      <c r="O417" s="1"/>
    </row>
    <row r="418" spans="1:15" ht="12.75" customHeight="1">
      <c r="A418" s="33">
        <v>408</v>
      </c>
      <c r="B418" s="53" t="s">
        <v>886</v>
      </c>
      <c r="C418" s="31">
        <v>810.1</v>
      </c>
      <c r="D418" s="36">
        <v>809.69999999999993</v>
      </c>
      <c r="E418" s="36">
        <v>791.89999999999986</v>
      </c>
      <c r="F418" s="36">
        <v>773.69999999999993</v>
      </c>
      <c r="G418" s="36">
        <v>755.89999999999986</v>
      </c>
      <c r="H418" s="36">
        <v>827.89999999999986</v>
      </c>
      <c r="I418" s="36">
        <v>845.69999999999982</v>
      </c>
      <c r="J418" s="36">
        <v>863.89999999999986</v>
      </c>
      <c r="K418" s="31">
        <v>827.5</v>
      </c>
      <c r="L418" s="31">
        <v>791.5</v>
      </c>
      <c r="M418" s="31">
        <v>3.1035599999999999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27538</v>
      </c>
      <c r="D419" s="36">
        <v>27661.483333333334</v>
      </c>
      <c r="E419" s="36">
        <v>27297.966666666667</v>
      </c>
      <c r="F419" s="36">
        <v>27057.933333333334</v>
      </c>
      <c r="G419" s="36">
        <v>26694.416666666668</v>
      </c>
      <c r="H419" s="36">
        <v>27901.516666666666</v>
      </c>
      <c r="I419" s="36">
        <v>28265.033333333336</v>
      </c>
      <c r="J419" s="36">
        <v>28505.066666666666</v>
      </c>
      <c r="K419" s="31">
        <v>28025</v>
      </c>
      <c r="L419" s="31">
        <v>27421.45</v>
      </c>
      <c r="M419" s="31">
        <v>0.37314000000000003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49.15</v>
      </c>
      <c r="D420" s="36">
        <v>49.633333333333333</v>
      </c>
      <c r="E420" s="36">
        <v>48.016666666666666</v>
      </c>
      <c r="F420" s="36">
        <v>46.883333333333333</v>
      </c>
      <c r="G420" s="36">
        <v>45.266666666666666</v>
      </c>
      <c r="H420" s="36">
        <v>50.766666666666666</v>
      </c>
      <c r="I420" s="36">
        <v>52.383333333333326</v>
      </c>
      <c r="J420" s="36">
        <v>53.516666666666666</v>
      </c>
      <c r="K420" s="31">
        <v>51.25</v>
      </c>
      <c r="L420" s="31">
        <v>48.5</v>
      </c>
      <c r="M420" s="31">
        <v>964.28953000000001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2732.15</v>
      </c>
      <c r="D421" s="36">
        <v>2724.7333333333331</v>
      </c>
      <c r="E421" s="36">
        <v>2702.4666666666662</v>
      </c>
      <c r="F421" s="36">
        <v>2672.7833333333333</v>
      </c>
      <c r="G421" s="36">
        <v>2650.5166666666664</v>
      </c>
      <c r="H421" s="36">
        <v>2754.4166666666661</v>
      </c>
      <c r="I421" s="36">
        <v>2776.6833333333334</v>
      </c>
      <c r="J421" s="36">
        <v>2806.3666666666659</v>
      </c>
      <c r="K421" s="31">
        <v>2747</v>
      </c>
      <c r="L421" s="31">
        <v>2695.05</v>
      </c>
      <c r="M421" s="31">
        <v>30.636849999999999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653.25</v>
      </c>
      <c r="D422" s="36">
        <v>650.83333333333337</v>
      </c>
      <c r="E422" s="36">
        <v>646.41666666666674</v>
      </c>
      <c r="F422" s="36">
        <v>639.58333333333337</v>
      </c>
      <c r="G422" s="36">
        <v>635.16666666666674</v>
      </c>
      <c r="H422" s="36">
        <v>657.66666666666674</v>
      </c>
      <c r="I422" s="36">
        <v>662.08333333333348</v>
      </c>
      <c r="J422" s="36">
        <v>668.91666666666674</v>
      </c>
      <c r="K422" s="31">
        <v>655.25</v>
      </c>
      <c r="L422" s="31">
        <v>644</v>
      </c>
      <c r="M422" s="31">
        <v>6.6791200000000002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7790.2</v>
      </c>
      <c r="D423" s="36">
        <v>7706.3833333333341</v>
      </c>
      <c r="E423" s="36">
        <v>7499.7166666666681</v>
      </c>
      <c r="F423" s="36">
        <v>7209.2333333333336</v>
      </c>
      <c r="G423" s="36">
        <v>7002.5666666666675</v>
      </c>
      <c r="H423" s="36">
        <v>7996.8666666666686</v>
      </c>
      <c r="I423" s="36">
        <v>8203.5333333333347</v>
      </c>
      <c r="J423" s="36">
        <v>8494.0166666666701</v>
      </c>
      <c r="K423" s="31">
        <v>7913.05</v>
      </c>
      <c r="L423" s="31">
        <v>7415.9</v>
      </c>
      <c r="M423" s="31">
        <v>13.15733</v>
      </c>
      <c r="N423" s="1"/>
      <c r="O423" s="1"/>
    </row>
    <row r="424" spans="1:15" ht="12.75" customHeight="1">
      <c r="A424" s="33">
        <v>414</v>
      </c>
      <c r="B424" s="53" t="s">
        <v>887</v>
      </c>
      <c r="C424" s="31">
        <v>1354.05</v>
      </c>
      <c r="D424" s="36">
        <v>1342.4166666666667</v>
      </c>
      <c r="E424" s="36">
        <v>1310.8333333333335</v>
      </c>
      <c r="F424" s="36">
        <v>1267.6166666666668</v>
      </c>
      <c r="G424" s="36">
        <v>1236.0333333333335</v>
      </c>
      <c r="H424" s="36">
        <v>1385.6333333333334</v>
      </c>
      <c r="I424" s="36">
        <v>1417.2166666666669</v>
      </c>
      <c r="J424" s="36">
        <v>1460.4333333333334</v>
      </c>
      <c r="K424" s="31">
        <v>1374</v>
      </c>
      <c r="L424" s="31">
        <v>1299.2</v>
      </c>
      <c r="M424" s="31">
        <v>13.54355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2181.15</v>
      </c>
      <c r="D425" s="36">
        <v>2190.0000000000005</v>
      </c>
      <c r="E425" s="36">
        <v>2163.2000000000007</v>
      </c>
      <c r="F425" s="36">
        <v>2145.2500000000005</v>
      </c>
      <c r="G425" s="36">
        <v>2118.4500000000007</v>
      </c>
      <c r="H425" s="36">
        <v>2207.9500000000007</v>
      </c>
      <c r="I425" s="36">
        <v>2234.7500000000009</v>
      </c>
      <c r="J425" s="36">
        <v>2252.7000000000007</v>
      </c>
      <c r="K425" s="31">
        <v>2216.8000000000002</v>
      </c>
      <c r="L425" s="31">
        <v>2172.0500000000002</v>
      </c>
      <c r="M425" s="31">
        <v>1.1322700000000001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9898.15</v>
      </c>
      <c r="D426" s="36">
        <v>9857.0500000000011</v>
      </c>
      <c r="E426" s="36">
        <v>9742.1000000000022</v>
      </c>
      <c r="F426" s="36">
        <v>9586.0500000000011</v>
      </c>
      <c r="G426" s="36">
        <v>9471.1000000000022</v>
      </c>
      <c r="H426" s="36">
        <v>10013.100000000002</v>
      </c>
      <c r="I426" s="36">
        <v>10128.050000000003</v>
      </c>
      <c r="J426" s="36">
        <v>10284.100000000002</v>
      </c>
      <c r="K426" s="31">
        <v>9972</v>
      </c>
      <c r="L426" s="31">
        <v>9701</v>
      </c>
      <c r="M426" s="31">
        <v>1.0811599999999999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648.29999999999995</v>
      </c>
      <c r="D427" s="36">
        <v>647.7833333333333</v>
      </c>
      <c r="E427" s="36">
        <v>640.66666666666663</v>
      </c>
      <c r="F427" s="36">
        <v>633.0333333333333</v>
      </c>
      <c r="G427" s="36">
        <v>625.91666666666663</v>
      </c>
      <c r="H427" s="36">
        <v>655.41666666666663</v>
      </c>
      <c r="I427" s="36">
        <v>662.53333333333342</v>
      </c>
      <c r="J427" s="36">
        <v>670.16666666666663</v>
      </c>
      <c r="K427" s="31">
        <v>654.9</v>
      </c>
      <c r="L427" s="31">
        <v>640.15</v>
      </c>
      <c r="M427" s="31">
        <v>17.043500000000002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564.45000000000005</v>
      </c>
      <c r="D428" s="36">
        <v>568.48333333333335</v>
      </c>
      <c r="E428" s="36">
        <v>558.9666666666667</v>
      </c>
      <c r="F428" s="36">
        <v>553.48333333333335</v>
      </c>
      <c r="G428" s="36">
        <v>543.9666666666667</v>
      </c>
      <c r="H428" s="36">
        <v>573.9666666666667</v>
      </c>
      <c r="I428" s="36">
        <v>583.48333333333335</v>
      </c>
      <c r="J428" s="36">
        <v>588.9666666666667</v>
      </c>
      <c r="K428" s="31">
        <v>578</v>
      </c>
      <c r="L428" s="31">
        <v>563</v>
      </c>
      <c r="M428" s="31">
        <v>3.9311799999999999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528.45000000000005</v>
      </c>
      <c r="D429" s="36">
        <v>525.23333333333323</v>
      </c>
      <c r="E429" s="36">
        <v>520.56666666666649</v>
      </c>
      <c r="F429" s="36">
        <v>512.68333333333328</v>
      </c>
      <c r="G429" s="36">
        <v>508.01666666666654</v>
      </c>
      <c r="H429" s="36">
        <v>533.11666666666645</v>
      </c>
      <c r="I429" s="36">
        <v>537.78333333333319</v>
      </c>
      <c r="J429" s="36">
        <v>545.6666666666664</v>
      </c>
      <c r="K429" s="31">
        <v>529.9</v>
      </c>
      <c r="L429" s="31">
        <v>517.35</v>
      </c>
      <c r="M429" s="31">
        <v>8.4809199999999993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839.2</v>
      </c>
      <c r="D430" s="36">
        <v>841.4</v>
      </c>
      <c r="E430" s="36">
        <v>832.9</v>
      </c>
      <c r="F430" s="36">
        <v>826.6</v>
      </c>
      <c r="G430" s="36">
        <v>818.1</v>
      </c>
      <c r="H430" s="36">
        <v>847.69999999999993</v>
      </c>
      <c r="I430" s="36">
        <v>856.19999999999993</v>
      </c>
      <c r="J430" s="36">
        <v>862.49999999999989</v>
      </c>
      <c r="K430" s="31">
        <v>849.9</v>
      </c>
      <c r="L430" s="31">
        <v>835.1</v>
      </c>
      <c r="M430" s="31">
        <v>129.03496000000001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153.63</v>
      </c>
      <c r="D431" s="36">
        <v>151.76333333333332</v>
      </c>
      <c r="E431" s="36">
        <v>149.62666666666664</v>
      </c>
      <c r="F431" s="36">
        <v>145.62333333333331</v>
      </c>
      <c r="G431" s="36">
        <v>143.48666666666662</v>
      </c>
      <c r="H431" s="36">
        <v>155.76666666666665</v>
      </c>
      <c r="I431" s="36">
        <v>157.90333333333331</v>
      </c>
      <c r="J431" s="36">
        <v>161.90666666666667</v>
      </c>
      <c r="K431" s="31">
        <v>153.9</v>
      </c>
      <c r="L431" s="31">
        <v>147.76</v>
      </c>
      <c r="M431" s="31">
        <v>302.33323000000001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751.6</v>
      </c>
      <c r="D432" s="36">
        <v>756.4666666666667</v>
      </c>
      <c r="E432" s="36">
        <v>743.13333333333344</v>
      </c>
      <c r="F432" s="36">
        <v>734.66666666666674</v>
      </c>
      <c r="G432" s="36">
        <v>721.33333333333348</v>
      </c>
      <c r="H432" s="36">
        <v>764.93333333333339</v>
      </c>
      <c r="I432" s="36">
        <v>778.26666666666665</v>
      </c>
      <c r="J432" s="36">
        <v>786.73333333333335</v>
      </c>
      <c r="K432" s="31">
        <v>769.8</v>
      </c>
      <c r="L432" s="31">
        <v>748</v>
      </c>
      <c r="M432" s="31">
        <v>5.9954900000000002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134.77000000000001</v>
      </c>
      <c r="D433" s="36">
        <v>134.64333333333335</v>
      </c>
      <c r="E433" s="36">
        <v>132.3366666666667</v>
      </c>
      <c r="F433" s="36">
        <v>129.90333333333336</v>
      </c>
      <c r="G433" s="36">
        <v>127.59666666666672</v>
      </c>
      <c r="H433" s="36">
        <v>137.07666666666668</v>
      </c>
      <c r="I433" s="36">
        <v>139.38333333333335</v>
      </c>
      <c r="J433" s="36">
        <v>141.81666666666666</v>
      </c>
      <c r="K433" s="31">
        <v>136.94999999999999</v>
      </c>
      <c r="L433" s="31">
        <v>132.21</v>
      </c>
      <c r="M433" s="31">
        <v>27.224630000000001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497.55</v>
      </c>
      <c r="D434" s="36">
        <v>496.5333333333333</v>
      </c>
      <c r="E434" s="36">
        <v>489.11666666666662</v>
      </c>
      <c r="F434" s="36">
        <v>480.68333333333334</v>
      </c>
      <c r="G434" s="36">
        <v>473.26666666666665</v>
      </c>
      <c r="H434" s="36">
        <v>504.96666666666658</v>
      </c>
      <c r="I434" s="36">
        <v>512.38333333333333</v>
      </c>
      <c r="J434" s="36">
        <v>520.81666666666661</v>
      </c>
      <c r="K434" s="31">
        <v>503.95</v>
      </c>
      <c r="L434" s="31">
        <v>488.1</v>
      </c>
      <c r="M434" s="31">
        <v>7.2757199999999997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234.27</v>
      </c>
      <c r="D435" s="36">
        <v>235.84333333333333</v>
      </c>
      <c r="E435" s="36">
        <v>229.98666666666668</v>
      </c>
      <c r="F435" s="36">
        <v>225.70333333333335</v>
      </c>
      <c r="G435" s="36">
        <v>219.84666666666669</v>
      </c>
      <c r="H435" s="36">
        <v>240.12666666666667</v>
      </c>
      <c r="I435" s="36">
        <v>245.98333333333329</v>
      </c>
      <c r="J435" s="36">
        <v>250.26666666666665</v>
      </c>
      <c r="K435" s="31">
        <v>241.7</v>
      </c>
      <c r="L435" s="31">
        <v>231.56</v>
      </c>
      <c r="M435" s="31">
        <v>26.168009999999999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1516</v>
      </c>
      <c r="D436" s="36">
        <v>1513.1833333333334</v>
      </c>
      <c r="E436" s="36">
        <v>1508.3666666666668</v>
      </c>
      <c r="F436" s="36">
        <v>1500.7333333333333</v>
      </c>
      <c r="G436" s="36">
        <v>1495.9166666666667</v>
      </c>
      <c r="H436" s="36">
        <v>1520.8166666666668</v>
      </c>
      <c r="I436" s="36">
        <v>1525.6333333333334</v>
      </c>
      <c r="J436" s="36">
        <v>1533.2666666666669</v>
      </c>
      <c r="K436" s="31">
        <v>1518</v>
      </c>
      <c r="L436" s="31">
        <v>1505.55</v>
      </c>
      <c r="M436" s="31">
        <v>9.3749000000000002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757.55</v>
      </c>
      <c r="D437" s="36">
        <v>760.01666666666677</v>
      </c>
      <c r="E437" s="36">
        <v>748.53333333333353</v>
      </c>
      <c r="F437" s="36">
        <v>739.51666666666677</v>
      </c>
      <c r="G437" s="36">
        <v>728.03333333333353</v>
      </c>
      <c r="H437" s="36">
        <v>769.03333333333353</v>
      </c>
      <c r="I437" s="36">
        <v>780.51666666666688</v>
      </c>
      <c r="J437" s="36">
        <v>789.53333333333353</v>
      </c>
      <c r="K437" s="31">
        <v>771.5</v>
      </c>
      <c r="L437" s="31">
        <v>751</v>
      </c>
      <c r="M437" s="31">
        <v>10.491009999999999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4548.7</v>
      </c>
      <c r="D438" s="36">
        <v>4570.3833333333332</v>
      </c>
      <c r="E438" s="36">
        <v>4498.7166666666662</v>
      </c>
      <c r="F438" s="36">
        <v>4448.7333333333327</v>
      </c>
      <c r="G438" s="36">
        <v>4377.0666666666657</v>
      </c>
      <c r="H438" s="36">
        <v>4620.3666666666668</v>
      </c>
      <c r="I438" s="36">
        <v>4692.0333333333347</v>
      </c>
      <c r="J438" s="36">
        <v>4742.0166666666673</v>
      </c>
      <c r="K438" s="31">
        <v>4642.05</v>
      </c>
      <c r="L438" s="31">
        <v>4520.3999999999996</v>
      </c>
      <c r="M438" s="31">
        <v>1.60223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1289.05</v>
      </c>
      <c r="D439" s="36">
        <v>1292.4000000000001</v>
      </c>
      <c r="E439" s="36">
        <v>1278.8000000000002</v>
      </c>
      <c r="F439" s="36">
        <v>1268.5500000000002</v>
      </c>
      <c r="G439" s="36">
        <v>1254.9500000000003</v>
      </c>
      <c r="H439" s="36">
        <v>1302.6500000000001</v>
      </c>
      <c r="I439" s="36">
        <v>1316.25</v>
      </c>
      <c r="J439" s="36">
        <v>1326.5</v>
      </c>
      <c r="K439" s="31">
        <v>1306</v>
      </c>
      <c r="L439" s="31">
        <v>1282.1500000000001</v>
      </c>
      <c r="M439" s="31">
        <v>2.3251200000000001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562.15</v>
      </c>
      <c r="D440" s="36">
        <v>564.88333333333333</v>
      </c>
      <c r="E440" s="36">
        <v>557.26666666666665</v>
      </c>
      <c r="F440" s="36">
        <v>552.38333333333333</v>
      </c>
      <c r="G440" s="36">
        <v>544.76666666666665</v>
      </c>
      <c r="H440" s="36">
        <v>569.76666666666665</v>
      </c>
      <c r="I440" s="36">
        <v>577.38333333333321</v>
      </c>
      <c r="J440" s="36">
        <v>582.26666666666665</v>
      </c>
      <c r="K440" s="31">
        <v>572.5</v>
      </c>
      <c r="L440" s="31">
        <v>560</v>
      </c>
      <c r="M440" s="31">
        <v>5.1626599999999998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6039.55</v>
      </c>
      <c r="D441" s="36">
        <v>6072.2166666666672</v>
      </c>
      <c r="E441" s="36">
        <v>5908.4833333333345</v>
      </c>
      <c r="F441" s="36">
        <v>5777.416666666667</v>
      </c>
      <c r="G441" s="36">
        <v>5613.6833333333343</v>
      </c>
      <c r="H441" s="36">
        <v>6203.2833333333347</v>
      </c>
      <c r="I441" s="36">
        <v>6367.0166666666682</v>
      </c>
      <c r="J441" s="36">
        <v>6498.0833333333348</v>
      </c>
      <c r="K441" s="31">
        <v>6235.95</v>
      </c>
      <c r="L441" s="31">
        <v>5941.15</v>
      </c>
      <c r="M441" s="31">
        <v>1.88087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719.15</v>
      </c>
      <c r="D442" s="36">
        <v>711.05000000000007</v>
      </c>
      <c r="E442" s="36">
        <v>694.10000000000014</v>
      </c>
      <c r="F442" s="36">
        <v>669.05000000000007</v>
      </c>
      <c r="G442" s="36">
        <v>652.10000000000014</v>
      </c>
      <c r="H442" s="36">
        <v>736.10000000000014</v>
      </c>
      <c r="I442" s="36">
        <v>753.05000000000018</v>
      </c>
      <c r="J442" s="36">
        <v>778.10000000000014</v>
      </c>
      <c r="K442" s="31">
        <v>728</v>
      </c>
      <c r="L442" s="31">
        <v>686</v>
      </c>
      <c r="M442" s="31">
        <v>11.15165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49.48</v>
      </c>
      <c r="D443" s="36">
        <v>49.923333333333325</v>
      </c>
      <c r="E443" s="36">
        <v>48.656666666666652</v>
      </c>
      <c r="F443" s="36">
        <v>47.833333333333329</v>
      </c>
      <c r="G443" s="36">
        <v>46.566666666666656</v>
      </c>
      <c r="H443" s="36">
        <v>50.746666666666648</v>
      </c>
      <c r="I443" s="36">
        <v>52.013333333333314</v>
      </c>
      <c r="J443" s="36">
        <v>52.836666666666645</v>
      </c>
      <c r="K443" s="31">
        <v>51.19</v>
      </c>
      <c r="L443" s="31">
        <v>49.1</v>
      </c>
      <c r="M443" s="31">
        <v>850.29862000000003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637.25</v>
      </c>
      <c r="D444" s="36">
        <v>629.11666666666667</v>
      </c>
      <c r="E444" s="36">
        <v>617.0333333333333</v>
      </c>
      <c r="F444" s="36">
        <v>596.81666666666661</v>
      </c>
      <c r="G444" s="36">
        <v>584.73333333333323</v>
      </c>
      <c r="H444" s="36">
        <v>649.33333333333337</v>
      </c>
      <c r="I444" s="36">
        <v>661.41666666666663</v>
      </c>
      <c r="J444" s="36">
        <v>681.63333333333344</v>
      </c>
      <c r="K444" s="31">
        <v>641.20000000000005</v>
      </c>
      <c r="L444" s="31">
        <v>608.9</v>
      </c>
      <c r="M444" s="31">
        <v>23.643889999999999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707.05</v>
      </c>
      <c r="D445" s="36">
        <v>704.36666666666667</v>
      </c>
      <c r="E445" s="36">
        <v>699.43333333333339</v>
      </c>
      <c r="F445" s="36">
        <v>691.81666666666672</v>
      </c>
      <c r="G445" s="36">
        <v>686.88333333333344</v>
      </c>
      <c r="H445" s="36">
        <v>711.98333333333335</v>
      </c>
      <c r="I445" s="36">
        <v>716.91666666666652</v>
      </c>
      <c r="J445" s="36">
        <v>724.5333333333333</v>
      </c>
      <c r="K445" s="31">
        <v>709.3</v>
      </c>
      <c r="L445" s="31">
        <v>696.75</v>
      </c>
      <c r="M445" s="31">
        <v>8.2474100000000004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465.8</v>
      </c>
      <c r="D446" s="36">
        <v>469.18333333333334</v>
      </c>
      <c r="E446" s="36">
        <v>458.36666666666667</v>
      </c>
      <c r="F446" s="36">
        <v>450.93333333333334</v>
      </c>
      <c r="G446" s="36">
        <v>440.11666666666667</v>
      </c>
      <c r="H446" s="36">
        <v>476.61666666666667</v>
      </c>
      <c r="I446" s="36">
        <v>487.43333333333339</v>
      </c>
      <c r="J446" s="36">
        <v>494.86666666666667</v>
      </c>
      <c r="K446" s="31">
        <v>480</v>
      </c>
      <c r="L446" s="31">
        <v>461.75</v>
      </c>
      <c r="M446" s="31">
        <v>4.13856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43.96</v>
      </c>
      <c r="D447" s="36">
        <v>44.416666666666664</v>
      </c>
      <c r="E447" s="36">
        <v>43.343333333333327</v>
      </c>
      <c r="F447" s="36">
        <v>42.726666666666659</v>
      </c>
      <c r="G447" s="36">
        <v>41.653333333333322</v>
      </c>
      <c r="H447" s="36">
        <v>45.033333333333331</v>
      </c>
      <c r="I447" s="36">
        <v>46.106666666666669</v>
      </c>
      <c r="J447" s="36">
        <v>46.723333333333336</v>
      </c>
      <c r="K447" s="31">
        <v>45.49</v>
      </c>
      <c r="L447" s="31">
        <v>43.8</v>
      </c>
      <c r="M447" s="31">
        <v>99.476470000000006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2503.85</v>
      </c>
      <c r="D448" s="36">
        <v>2488.1666666666665</v>
      </c>
      <c r="E448" s="36">
        <v>2457.333333333333</v>
      </c>
      <c r="F448" s="36">
        <v>2410.8166666666666</v>
      </c>
      <c r="G448" s="36">
        <v>2379.9833333333331</v>
      </c>
      <c r="H448" s="36">
        <v>2534.6833333333329</v>
      </c>
      <c r="I448" s="36">
        <v>2565.516666666666</v>
      </c>
      <c r="J448" s="36">
        <v>2612.0333333333328</v>
      </c>
      <c r="K448" s="31">
        <v>2519</v>
      </c>
      <c r="L448" s="31">
        <v>2441.65</v>
      </c>
      <c r="M448" s="31">
        <v>8.1361899999999991</v>
      </c>
      <c r="N448" s="1"/>
      <c r="O448" s="1"/>
    </row>
    <row r="449" spans="1:15" ht="12.75" customHeight="1">
      <c r="A449" s="33">
        <v>439</v>
      </c>
      <c r="B449" s="53" t="s">
        <v>888</v>
      </c>
      <c r="C449" s="31">
        <v>174.71</v>
      </c>
      <c r="D449" s="36">
        <v>175.62</v>
      </c>
      <c r="E449" s="36">
        <v>173.24</v>
      </c>
      <c r="F449" s="36">
        <v>171.77</v>
      </c>
      <c r="G449" s="36">
        <v>169.39000000000001</v>
      </c>
      <c r="H449" s="36">
        <v>177.09</v>
      </c>
      <c r="I449" s="36">
        <v>179.47</v>
      </c>
      <c r="J449" s="36">
        <v>180.94</v>
      </c>
      <c r="K449" s="31">
        <v>178</v>
      </c>
      <c r="L449" s="31">
        <v>174.15</v>
      </c>
      <c r="M449" s="31">
        <v>16.387029999999999</v>
      </c>
      <c r="N449" s="1"/>
      <c r="O449" s="1"/>
    </row>
    <row r="450" spans="1:15" ht="12.75" customHeight="1">
      <c r="A450" s="33">
        <v>440</v>
      </c>
      <c r="B450" s="53" t="s">
        <v>889</v>
      </c>
      <c r="C450" s="31">
        <v>468.85</v>
      </c>
      <c r="D450" s="36">
        <v>469.98333333333335</v>
      </c>
      <c r="E450" s="36">
        <v>465.9666666666667</v>
      </c>
      <c r="F450" s="36">
        <v>463.08333333333337</v>
      </c>
      <c r="G450" s="36">
        <v>459.06666666666672</v>
      </c>
      <c r="H450" s="36">
        <v>472.86666666666667</v>
      </c>
      <c r="I450" s="36">
        <v>476.88333333333333</v>
      </c>
      <c r="J450" s="36">
        <v>479.76666666666665</v>
      </c>
      <c r="K450" s="31">
        <v>474</v>
      </c>
      <c r="L450" s="31">
        <v>467.1</v>
      </c>
      <c r="M450" s="31">
        <v>0.80469000000000002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967.7</v>
      </c>
      <c r="D451" s="36">
        <v>962.83333333333337</v>
      </c>
      <c r="E451" s="36">
        <v>940.66666666666674</v>
      </c>
      <c r="F451" s="36">
        <v>913.63333333333333</v>
      </c>
      <c r="G451" s="36">
        <v>891.4666666666667</v>
      </c>
      <c r="H451" s="36">
        <v>989.86666666666679</v>
      </c>
      <c r="I451" s="36">
        <v>1012.0333333333335</v>
      </c>
      <c r="J451" s="36">
        <v>1039.0666666666668</v>
      </c>
      <c r="K451" s="31">
        <v>985</v>
      </c>
      <c r="L451" s="31">
        <v>935.8</v>
      </c>
      <c r="M451" s="31">
        <v>11.33662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1105.8499999999999</v>
      </c>
      <c r="D452" s="36">
        <v>1109.8500000000001</v>
      </c>
      <c r="E452" s="36">
        <v>1096.7000000000003</v>
      </c>
      <c r="F452" s="36">
        <v>1087.5500000000002</v>
      </c>
      <c r="G452" s="36">
        <v>1074.4000000000003</v>
      </c>
      <c r="H452" s="36">
        <v>1119.0000000000002</v>
      </c>
      <c r="I452" s="36">
        <v>1132.1500000000003</v>
      </c>
      <c r="J452" s="36">
        <v>1141.3000000000002</v>
      </c>
      <c r="K452" s="31">
        <v>1123</v>
      </c>
      <c r="L452" s="31">
        <v>1100.7</v>
      </c>
      <c r="M452" s="31">
        <v>10.24057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1868.4</v>
      </c>
      <c r="D453" s="36">
        <v>1871.5833333333333</v>
      </c>
      <c r="E453" s="36">
        <v>1857.3666666666666</v>
      </c>
      <c r="F453" s="36">
        <v>1846.3333333333333</v>
      </c>
      <c r="G453" s="36">
        <v>1832.1166666666666</v>
      </c>
      <c r="H453" s="36">
        <v>1882.6166666666666</v>
      </c>
      <c r="I453" s="36">
        <v>1896.8333333333333</v>
      </c>
      <c r="J453" s="36">
        <v>1907.8666666666666</v>
      </c>
      <c r="K453" s="31">
        <v>1885.8</v>
      </c>
      <c r="L453" s="31">
        <v>1860.55</v>
      </c>
      <c r="M453" s="31">
        <v>2.7605599999999999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3832.05</v>
      </c>
      <c r="D454" s="36">
        <v>3849.6833333333329</v>
      </c>
      <c r="E454" s="36">
        <v>3810.3666666666659</v>
      </c>
      <c r="F454" s="36">
        <v>3788.6833333333329</v>
      </c>
      <c r="G454" s="36">
        <v>3749.3666666666659</v>
      </c>
      <c r="H454" s="36">
        <v>3871.3666666666659</v>
      </c>
      <c r="I454" s="36">
        <v>3910.6833333333325</v>
      </c>
      <c r="J454" s="36">
        <v>3932.3666666666659</v>
      </c>
      <c r="K454" s="31">
        <v>3889</v>
      </c>
      <c r="L454" s="31">
        <v>3828</v>
      </c>
      <c r="M454" s="31">
        <v>18.607299999999999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1112.45</v>
      </c>
      <c r="D455" s="36">
        <v>1115.8333333333333</v>
      </c>
      <c r="E455" s="36">
        <v>1106.7166666666665</v>
      </c>
      <c r="F455" s="36">
        <v>1100.9833333333331</v>
      </c>
      <c r="G455" s="36">
        <v>1091.8666666666663</v>
      </c>
      <c r="H455" s="36">
        <v>1121.5666666666666</v>
      </c>
      <c r="I455" s="36">
        <v>1130.6833333333334</v>
      </c>
      <c r="J455" s="36">
        <v>1136.4166666666667</v>
      </c>
      <c r="K455" s="31">
        <v>1124.95</v>
      </c>
      <c r="L455" s="31">
        <v>1110.0999999999999</v>
      </c>
      <c r="M455" s="31">
        <v>11.0747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7268</v>
      </c>
      <c r="D456" s="36">
        <v>7281.6333333333341</v>
      </c>
      <c r="E456" s="36">
        <v>7188.2666666666682</v>
      </c>
      <c r="F456" s="36">
        <v>7108.5333333333338</v>
      </c>
      <c r="G456" s="36">
        <v>7015.1666666666679</v>
      </c>
      <c r="H456" s="36">
        <v>7361.3666666666686</v>
      </c>
      <c r="I456" s="36">
        <v>7454.7333333333354</v>
      </c>
      <c r="J456" s="36">
        <v>7534.466666666669</v>
      </c>
      <c r="K456" s="31">
        <v>7375</v>
      </c>
      <c r="L456" s="31">
        <v>7201.9</v>
      </c>
      <c r="M456" s="31">
        <v>1.6894400000000001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6731</v>
      </c>
      <c r="D457" s="36">
        <v>6617.333333333333</v>
      </c>
      <c r="E457" s="36">
        <v>6503.6666666666661</v>
      </c>
      <c r="F457" s="36">
        <v>6276.333333333333</v>
      </c>
      <c r="G457" s="36">
        <v>6162.6666666666661</v>
      </c>
      <c r="H457" s="36">
        <v>6844.6666666666661</v>
      </c>
      <c r="I457" s="36">
        <v>6958.3333333333321</v>
      </c>
      <c r="J457" s="36">
        <v>7185.6666666666661</v>
      </c>
      <c r="K457" s="31">
        <v>6731</v>
      </c>
      <c r="L457" s="31">
        <v>6390</v>
      </c>
      <c r="M457" s="31">
        <v>0.51634000000000002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668.35</v>
      </c>
      <c r="D458" s="36">
        <v>666.93333333333328</v>
      </c>
      <c r="E458" s="36">
        <v>662.86666666666656</v>
      </c>
      <c r="F458" s="36">
        <v>657.38333333333333</v>
      </c>
      <c r="G458" s="36">
        <v>653.31666666666661</v>
      </c>
      <c r="H458" s="36">
        <v>672.41666666666652</v>
      </c>
      <c r="I458" s="36">
        <v>676.48333333333335</v>
      </c>
      <c r="J458" s="36">
        <v>681.96666666666647</v>
      </c>
      <c r="K458" s="31">
        <v>671</v>
      </c>
      <c r="L458" s="31">
        <v>661.45</v>
      </c>
      <c r="M458" s="31">
        <v>19.646239999999999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993.4</v>
      </c>
      <c r="D459" s="36">
        <v>990.68333333333339</v>
      </c>
      <c r="E459" s="36">
        <v>984.11666666666679</v>
      </c>
      <c r="F459" s="36">
        <v>974.83333333333337</v>
      </c>
      <c r="G459" s="36">
        <v>968.26666666666677</v>
      </c>
      <c r="H459" s="36">
        <v>999.96666666666681</v>
      </c>
      <c r="I459" s="36">
        <v>1006.5333333333334</v>
      </c>
      <c r="J459" s="36">
        <v>1015.8166666666668</v>
      </c>
      <c r="K459" s="31">
        <v>997.25</v>
      </c>
      <c r="L459" s="31">
        <v>981.4</v>
      </c>
      <c r="M459" s="31">
        <v>115.91421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448.65</v>
      </c>
      <c r="D460" s="36">
        <v>449.91666666666669</v>
      </c>
      <c r="E460" s="36">
        <v>446.23333333333335</v>
      </c>
      <c r="F460" s="36">
        <v>443.81666666666666</v>
      </c>
      <c r="G460" s="36">
        <v>440.13333333333333</v>
      </c>
      <c r="H460" s="36">
        <v>452.33333333333337</v>
      </c>
      <c r="I460" s="36">
        <v>456.01666666666665</v>
      </c>
      <c r="J460" s="36">
        <v>458.43333333333339</v>
      </c>
      <c r="K460" s="31">
        <v>453.6</v>
      </c>
      <c r="L460" s="31">
        <v>447.5</v>
      </c>
      <c r="M460" s="31">
        <v>78.584460000000007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183.15</v>
      </c>
      <c r="D461" s="36">
        <v>182.68333333333331</v>
      </c>
      <c r="E461" s="36">
        <v>181.86666666666662</v>
      </c>
      <c r="F461" s="36">
        <v>180.58333333333331</v>
      </c>
      <c r="G461" s="36">
        <v>179.76666666666662</v>
      </c>
      <c r="H461" s="36">
        <v>183.96666666666661</v>
      </c>
      <c r="I461" s="36">
        <v>184.78333333333327</v>
      </c>
      <c r="J461" s="36">
        <v>186.06666666666661</v>
      </c>
      <c r="K461" s="31">
        <v>183.5</v>
      </c>
      <c r="L461" s="31">
        <v>181.4</v>
      </c>
      <c r="M461" s="31">
        <v>285.09237000000002</v>
      </c>
      <c r="N461" s="1"/>
      <c r="O461" s="1"/>
    </row>
    <row r="462" spans="1:15" ht="12.75" customHeight="1">
      <c r="A462" s="33">
        <v>452</v>
      </c>
      <c r="B462" s="53" t="s">
        <v>890</v>
      </c>
      <c r="C462" s="31">
        <v>1037.6500000000001</v>
      </c>
      <c r="D462" s="36">
        <v>1041.3333333333333</v>
      </c>
      <c r="E462" s="36">
        <v>1033.1666666666665</v>
      </c>
      <c r="F462" s="36">
        <v>1028.6833333333332</v>
      </c>
      <c r="G462" s="36">
        <v>1020.5166666666664</v>
      </c>
      <c r="H462" s="36">
        <v>1045.8166666666666</v>
      </c>
      <c r="I462" s="36">
        <v>1053.9833333333331</v>
      </c>
      <c r="J462" s="36">
        <v>1058.4666666666667</v>
      </c>
      <c r="K462" s="31">
        <v>1049.5</v>
      </c>
      <c r="L462" s="31">
        <v>1036.8499999999999</v>
      </c>
      <c r="M462" s="31">
        <v>11.460520000000001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78.81</v>
      </c>
      <c r="D463" s="36">
        <v>79.36333333333333</v>
      </c>
      <c r="E463" s="36">
        <v>77.946666666666658</v>
      </c>
      <c r="F463" s="36">
        <v>77.083333333333329</v>
      </c>
      <c r="G463" s="36">
        <v>75.666666666666657</v>
      </c>
      <c r="H463" s="36">
        <v>80.226666666666659</v>
      </c>
      <c r="I463" s="36">
        <v>81.643333333333317</v>
      </c>
      <c r="J463" s="36">
        <v>82.506666666666661</v>
      </c>
      <c r="K463" s="31">
        <v>80.78</v>
      </c>
      <c r="L463" s="31">
        <v>78.5</v>
      </c>
      <c r="M463" s="31">
        <v>53.034910000000004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1371.45</v>
      </c>
      <c r="D464" s="36">
        <v>1377.0999999999997</v>
      </c>
      <c r="E464" s="36">
        <v>1358.4499999999994</v>
      </c>
      <c r="F464" s="36">
        <v>1345.4499999999996</v>
      </c>
      <c r="G464" s="36">
        <v>1326.7999999999993</v>
      </c>
      <c r="H464" s="36">
        <v>1390.0999999999995</v>
      </c>
      <c r="I464" s="36">
        <v>1408.7499999999995</v>
      </c>
      <c r="J464" s="36">
        <v>1421.7499999999995</v>
      </c>
      <c r="K464" s="31">
        <v>1395.75</v>
      </c>
      <c r="L464" s="31">
        <v>1364.1</v>
      </c>
      <c r="M464" s="31">
        <v>17.333559999999999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1363.6</v>
      </c>
      <c r="D465" s="36">
        <v>1381.45</v>
      </c>
      <c r="E465" s="36">
        <v>1335.2</v>
      </c>
      <c r="F465" s="36">
        <v>1306.8</v>
      </c>
      <c r="G465" s="36">
        <v>1260.55</v>
      </c>
      <c r="H465" s="36">
        <v>1409.8500000000001</v>
      </c>
      <c r="I465" s="36">
        <v>1456.1000000000001</v>
      </c>
      <c r="J465" s="36">
        <v>1484.5000000000002</v>
      </c>
      <c r="K465" s="31">
        <v>1427.7</v>
      </c>
      <c r="L465" s="31">
        <v>1353.05</v>
      </c>
      <c r="M465" s="31">
        <v>12.97973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244.15</v>
      </c>
      <c r="D466" s="36">
        <v>246.59333333333333</v>
      </c>
      <c r="E466" s="36">
        <v>239.60666666666665</v>
      </c>
      <c r="F466" s="36">
        <v>235.06333333333333</v>
      </c>
      <c r="G466" s="36">
        <v>228.07666666666665</v>
      </c>
      <c r="H466" s="36">
        <v>251.13666666666666</v>
      </c>
      <c r="I466" s="36">
        <v>258.12333333333333</v>
      </c>
      <c r="J466" s="36">
        <v>262.66666666666663</v>
      </c>
      <c r="K466" s="31">
        <v>253.58</v>
      </c>
      <c r="L466" s="31">
        <v>242.05</v>
      </c>
      <c r="M466" s="31">
        <v>36.429519999999997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869.35</v>
      </c>
      <c r="D467" s="36">
        <v>865.2166666666667</v>
      </c>
      <c r="E467" s="36">
        <v>852.13333333333344</v>
      </c>
      <c r="F467" s="36">
        <v>834.91666666666674</v>
      </c>
      <c r="G467" s="36">
        <v>821.83333333333348</v>
      </c>
      <c r="H467" s="36">
        <v>882.43333333333339</v>
      </c>
      <c r="I467" s="36">
        <v>895.51666666666665</v>
      </c>
      <c r="J467" s="36">
        <v>912.73333333333335</v>
      </c>
      <c r="K467" s="31">
        <v>878.3</v>
      </c>
      <c r="L467" s="31">
        <v>848</v>
      </c>
      <c r="M467" s="31">
        <v>11.86767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5311.9</v>
      </c>
      <c r="D468" s="36">
        <v>5324.45</v>
      </c>
      <c r="E468" s="36">
        <v>5244.25</v>
      </c>
      <c r="F468" s="36">
        <v>5176.6000000000004</v>
      </c>
      <c r="G468" s="36">
        <v>5096.4000000000005</v>
      </c>
      <c r="H468" s="36">
        <v>5392.0999999999995</v>
      </c>
      <c r="I468" s="36">
        <v>5472.2999999999984</v>
      </c>
      <c r="J468" s="36">
        <v>5539.9499999999989</v>
      </c>
      <c r="K468" s="31">
        <v>5404.65</v>
      </c>
      <c r="L468" s="31">
        <v>5256.8</v>
      </c>
      <c r="M468" s="31">
        <v>1.2331799999999999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4579.3500000000004</v>
      </c>
      <c r="D469" s="36">
        <v>4501.45</v>
      </c>
      <c r="E469" s="36">
        <v>4327.8999999999996</v>
      </c>
      <c r="F469" s="36">
        <v>4076.45</v>
      </c>
      <c r="G469" s="36">
        <v>3902.8999999999996</v>
      </c>
      <c r="H469" s="36">
        <v>4752.8999999999996</v>
      </c>
      <c r="I469" s="36">
        <v>4926.4500000000007</v>
      </c>
      <c r="J469" s="36">
        <v>5177.8999999999996</v>
      </c>
      <c r="K469" s="31">
        <v>4675</v>
      </c>
      <c r="L469" s="31">
        <v>4250</v>
      </c>
      <c r="M469" s="31">
        <v>6.96312</v>
      </c>
      <c r="N469" s="1"/>
      <c r="O469" s="1"/>
    </row>
    <row r="470" spans="1:15" ht="12.75" customHeight="1">
      <c r="A470" s="33">
        <v>460</v>
      </c>
      <c r="B470" s="53" t="s">
        <v>891</v>
      </c>
      <c r="C470" s="31">
        <v>1483.05</v>
      </c>
      <c r="D470" s="36">
        <v>1493.0166666666667</v>
      </c>
      <c r="E470" s="36">
        <v>1438.0333333333333</v>
      </c>
      <c r="F470" s="36">
        <v>1393.0166666666667</v>
      </c>
      <c r="G470" s="36">
        <v>1338.0333333333333</v>
      </c>
      <c r="H470" s="36">
        <v>1538.0333333333333</v>
      </c>
      <c r="I470" s="36">
        <v>1593.0166666666664</v>
      </c>
      <c r="J470" s="36">
        <v>1638.0333333333333</v>
      </c>
      <c r="K470" s="31">
        <v>1548</v>
      </c>
      <c r="L470" s="31">
        <v>1448</v>
      </c>
      <c r="M470" s="31">
        <v>66.13167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3530.05</v>
      </c>
      <c r="D471" s="36">
        <v>3514.6833333333329</v>
      </c>
      <c r="E471" s="36">
        <v>3494.3666666666659</v>
      </c>
      <c r="F471" s="36">
        <v>3458.6833333333329</v>
      </c>
      <c r="G471" s="36">
        <v>3438.3666666666659</v>
      </c>
      <c r="H471" s="36">
        <v>3550.3666666666659</v>
      </c>
      <c r="I471" s="36">
        <v>3570.6833333333325</v>
      </c>
      <c r="J471" s="36">
        <v>3606.3666666666659</v>
      </c>
      <c r="K471" s="31">
        <v>3535</v>
      </c>
      <c r="L471" s="31">
        <v>3479</v>
      </c>
      <c r="M471" s="31">
        <v>23.468920000000001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2882.1</v>
      </c>
      <c r="D472" s="36">
        <v>2887.1333333333332</v>
      </c>
      <c r="E472" s="36">
        <v>2854.9666666666662</v>
      </c>
      <c r="F472" s="36">
        <v>2827.833333333333</v>
      </c>
      <c r="G472" s="36">
        <v>2795.6666666666661</v>
      </c>
      <c r="H472" s="36">
        <v>2914.2666666666664</v>
      </c>
      <c r="I472" s="36">
        <v>2946.4333333333334</v>
      </c>
      <c r="J472" s="36">
        <v>2973.5666666666666</v>
      </c>
      <c r="K472" s="31">
        <v>2919.3</v>
      </c>
      <c r="L472" s="31">
        <v>2860</v>
      </c>
      <c r="M472" s="31">
        <v>1.2579199999999999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1599.1</v>
      </c>
      <c r="D473" s="36">
        <v>1593.3166666666666</v>
      </c>
      <c r="E473" s="36">
        <v>1581.7833333333333</v>
      </c>
      <c r="F473" s="36">
        <v>1564.4666666666667</v>
      </c>
      <c r="G473" s="36">
        <v>1552.9333333333334</v>
      </c>
      <c r="H473" s="36">
        <v>1610.6333333333332</v>
      </c>
      <c r="I473" s="36">
        <v>1622.1666666666665</v>
      </c>
      <c r="J473" s="36">
        <v>1639.4833333333331</v>
      </c>
      <c r="K473" s="31">
        <v>1604.85</v>
      </c>
      <c r="L473" s="31">
        <v>1576</v>
      </c>
      <c r="M473" s="31">
        <v>4.10344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5245.55</v>
      </c>
      <c r="D474" s="36">
        <v>5193.1833333333334</v>
      </c>
      <c r="E474" s="36">
        <v>5092.3666666666668</v>
      </c>
      <c r="F474" s="36">
        <v>4939.1833333333334</v>
      </c>
      <c r="G474" s="36">
        <v>4838.3666666666668</v>
      </c>
      <c r="H474" s="36">
        <v>5346.3666666666668</v>
      </c>
      <c r="I474" s="36">
        <v>5447.1833333333343</v>
      </c>
      <c r="J474" s="36">
        <v>5600.3666666666668</v>
      </c>
      <c r="K474" s="31">
        <v>5294</v>
      </c>
      <c r="L474" s="31">
        <v>5040</v>
      </c>
      <c r="M474" s="31">
        <v>14.241250000000001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39.39</v>
      </c>
      <c r="D475" s="36">
        <v>39.593333333333334</v>
      </c>
      <c r="E475" s="36">
        <v>38.99666666666667</v>
      </c>
      <c r="F475" s="36">
        <v>38.603333333333339</v>
      </c>
      <c r="G475" s="36">
        <v>38.006666666666675</v>
      </c>
      <c r="H475" s="36">
        <v>39.986666666666665</v>
      </c>
      <c r="I475" s="36">
        <v>40.583333333333329</v>
      </c>
      <c r="J475" s="36">
        <v>40.976666666666659</v>
      </c>
      <c r="K475" s="31">
        <v>40.19</v>
      </c>
      <c r="L475" s="31">
        <v>39.200000000000003</v>
      </c>
      <c r="M475" s="31">
        <v>139.62075999999999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394.3</v>
      </c>
      <c r="D476" s="36">
        <v>392.88333333333338</v>
      </c>
      <c r="E476" s="36">
        <v>386.76666666666677</v>
      </c>
      <c r="F476" s="36">
        <v>379.23333333333341</v>
      </c>
      <c r="G476" s="36">
        <v>373.11666666666679</v>
      </c>
      <c r="H476" s="36">
        <v>400.41666666666674</v>
      </c>
      <c r="I476" s="36">
        <v>406.53333333333342</v>
      </c>
      <c r="J476" s="36">
        <v>414.06666666666672</v>
      </c>
      <c r="K476" s="31">
        <v>399</v>
      </c>
      <c r="L476" s="31">
        <v>385.35</v>
      </c>
      <c r="M476" s="31">
        <v>19.51408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574.54999999999995</v>
      </c>
      <c r="D477" s="36">
        <v>571.81666666666661</v>
      </c>
      <c r="E477" s="36">
        <v>564.73333333333323</v>
      </c>
      <c r="F477" s="36">
        <v>554.91666666666663</v>
      </c>
      <c r="G477" s="36">
        <v>547.83333333333326</v>
      </c>
      <c r="H477" s="36">
        <v>581.63333333333321</v>
      </c>
      <c r="I477" s="36">
        <v>588.7166666666667</v>
      </c>
      <c r="J477" s="31">
        <v>598.53333333333319</v>
      </c>
      <c r="K477" s="31">
        <v>578.9</v>
      </c>
      <c r="L477" s="31">
        <v>562</v>
      </c>
      <c r="M477" s="53">
        <v>12.949859999999999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4307</v>
      </c>
      <c r="D478" s="36">
        <v>4269.0166666666664</v>
      </c>
      <c r="E478" s="36">
        <v>4218.0333333333328</v>
      </c>
      <c r="F478" s="36">
        <v>4129.0666666666666</v>
      </c>
      <c r="G478" s="36">
        <v>4078.083333333333</v>
      </c>
      <c r="H478" s="36">
        <v>4357.9833333333327</v>
      </c>
      <c r="I478" s="36">
        <v>4408.9666666666662</v>
      </c>
      <c r="J478" s="31">
        <v>4497.9333333333325</v>
      </c>
      <c r="K478" s="31">
        <v>4320</v>
      </c>
      <c r="L478" s="31">
        <v>4180.05</v>
      </c>
      <c r="M478" s="53">
        <v>4.5880599999999996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56.8</v>
      </c>
      <c r="D479" s="36">
        <v>56.949999999999996</v>
      </c>
      <c r="E479" s="36">
        <v>56.349999999999994</v>
      </c>
      <c r="F479" s="36">
        <v>55.9</v>
      </c>
      <c r="G479" s="36">
        <v>55.3</v>
      </c>
      <c r="H479" s="36">
        <v>57.399999999999991</v>
      </c>
      <c r="I479" s="36">
        <v>58</v>
      </c>
      <c r="J479" s="36">
        <v>58.449999999999989</v>
      </c>
      <c r="K479" s="31">
        <v>57.55</v>
      </c>
      <c r="L479" s="31">
        <v>56.5</v>
      </c>
      <c r="M479" s="31">
        <v>78.973849999999999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1042.75</v>
      </c>
      <c r="D480" s="36">
        <v>1029.0833333333333</v>
      </c>
      <c r="E480" s="36">
        <v>1008.1666666666665</v>
      </c>
      <c r="F480" s="36">
        <v>973.58333333333326</v>
      </c>
      <c r="G480" s="36">
        <v>952.66666666666652</v>
      </c>
      <c r="H480" s="36">
        <v>1063.6666666666665</v>
      </c>
      <c r="I480" s="36">
        <v>1084.583333333333</v>
      </c>
      <c r="J480" s="31">
        <v>1119.1666666666665</v>
      </c>
      <c r="K480" s="31">
        <v>1050</v>
      </c>
      <c r="L480" s="31">
        <v>994.5</v>
      </c>
      <c r="M480" s="53">
        <v>13.27678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551.70000000000005</v>
      </c>
      <c r="D481" s="36">
        <v>553.73333333333335</v>
      </c>
      <c r="E481" s="36">
        <v>547.66666666666674</v>
      </c>
      <c r="F481" s="36">
        <v>543.63333333333344</v>
      </c>
      <c r="G481" s="36">
        <v>537.56666666666683</v>
      </c>
      <c r="H481" s="36">
        <v>557.76666666666665</v>
      </c>
      <c r="I481" s="36">
        <v>563.83333333333326</v>
      </c>
      <c r="J481" s="36">
        <v>567.86666666666656</v>
      </c>
      <c r="K481" s="31">
        <v>559.79999999999995</v>
      </c>
      <c r="L481" s="31">
        <v>549.70000000000005</v>
      </c>
      <c r="M481" s="31">
        <v>20.22269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1001.05</v>
      </c>
      <c r="D482" s="36">
        <v>1000.1833333333334</v>
      </c>
      <c r="E482" s="36">
        <v>988.16666666666674</v>
      </c>
      <c r="F482" s="36">
        <v>975.2833333333333</v>
      </c>
      <c r="G482" s="36">
        <v>963.26666666666665</v>
      </c>
      <c r="H482" s="36">
        <v>1013.0666666666668</v>
      </c>
      <c r="I482" s="36">
        <v>1025.0833333333335</v>
      </c>
      <c r="J482" s="36">
        <v>1037.9666666666669</v>
      </c>
      <c r="K482" s="31">
        <v>1012.2</v>
      </c>
      <c r="L482" s="31">
        <v>987.3</v>
      </c>
      <c r="M482" s="31">
        <v>2.9794700000000001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49.97</v>
      </c>
      <c r="D483" s="36">
        <v>49.833333333333336</v>
      </c>
      <c r="E483" s="36">
        <v>49.56666666666667</v>
      </c>
      <c r="F483" s="36">
        <v>49.163333333333334</v>
      </c>
      <c r="G483" s="36">
        <v>48.896666666666668</v>
      </c>
      <c r="H483" s="36">
        <v>50.236666666666672</v>
      </c>
      <c r="I483" s="36">
        <v>50.503333333333337</v>
      </c>
      <c r="J483" s="36">
        <v>50.906666666666673</v>
      </c>
      <c r="K483" s="31">
        <v>50.1</v>
      </c>
      <c r="L483" s="31">
        <v>49.43</v>
      </c>
      <c r="M483" s="31">
        <v>72.303619999999995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11242.8</v>
      </c>
      <c r="D484" s="36">
        <v>11220.366666666667</v>
      </c>
      <c r="E484" s="36">
        <v>11169.733333333334</v>
      </c>
      <c r="F484" s="36">
        <v>11096.666666666666</v>
      </c>
      <c r="G484" s="36">
        <v>11046.033333333333</v>
      </c>
      <c r="H484" s="36">
        <v>11293.433333333334</v>
      </c>
      <c r="I484" s="36">
        <v>11344.066666666669</v>
      </c>
      <c r="J484" s="36">
        <v>11417.133333333335</v>
      </c>
      <c r="K484" s="31">
        <v>11271</v>
      </c>
      <c r="L484" s="31">
        <v>11147.3</v>
      </c>
      <c r="M484" s="31">
        <v>3.0531799999999998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147.55000000000001</v>
      </c>
      <c r="D485" s="36">
        <v>146.75</v>
      </c>
      <c r="E485" s="36">
        <v>145.65</v>
      </c>
      <c r="F485" s="36">
        <v>143.75</v>
      </c>
      <c r="G485" s="36">
        <v>142.65</v>
      </c>
      <c r="H485" s="36">
        <v>148.65</v>
      </c>
      <c r="I485" s="36">
        <v>149.75000000000003</v>
      </c>
      <c r="J485" s="36">
        <v>151.65</v>
      </c>
      <c r="K485" s="31">
        <v>147.85</v>
      </c>
      <c r="L485" s="31">
        <v>144.85</v>
      </c>
      <c r="M485" s="31">
        <v>88.924300000000002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2109.1</v>
      </c>
      <c r="D486" s="36">
        <v>2113.6833333333329</v>
      </c>
      <c r="E486" s="36">
        <v>2092.766666666666</v>
      </c>
      <c r="F486" s="36">
        <v>2076.4333333333329</v>
      </c>
      <c r="G486" s="36">
        <v>2055.516666666666</v>
      </c>
      <c r="H486" s="36">
        <v>2130.016666666666</v>
      </c>
      <c r="I486" s="36">
        <v>2150.9333333333329</v>
      </c>
      <c r="J486" s="36">
        <v>2167.266666666666</v>
      </c>
      <c r="K486" s="31">
        <v>2134.6</v>
      </c>
      <c r="L486" s="31">
        <v>2097.35</v>
      </c>
      <c r="M486" s="31">
        <v>1.4831300000000001</v>
      </c>
      <c r="N486" s="1"/>
      <c r="O486" s="1"/>
    </row>
    <row r="487" spans="1:15" ht="12.75" customHeight="1">
      <c r="A487" s="33">
        <v>477</v>
      </c>
      <c r="B487" s="53" t="s">
        <v>1019</v>
      </c>
      <c r="C487" s="31">
        <v>1269</v>
      </c>
      <c r="D487" s="36">
        <v>1269.9166666666667</v>
      </c>
      <c r="E487" s="36">
        <v>1257.2833333333335</v>
      </c>
      <c r="F487" s="36">
        <v>1245.5666666666668</v>
      </c>
      <c r="G487" s="36">
        <v>1232.9333333333336</v>
      </c>
      <c r="H487" s="36">
        <v>1281.6333333333334</v>
      </c>
      <c r="I487" s="36">
        <v>1294.2666666666667</v>
      </c>
      <c r="J487" s="36">
        <v>1305.9833333333333</v>
      </c>
      <c r="K487" s="31">
        <v>1282.55</v>
      </c>
      <c r="L487" s="31">
        <v>1258.2</v>
      </c>
      <c r="M487" s="31">
        <v>15.74896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402.1</v>
      </c>
      <c r="D488" s="36">
        <v>405.73333333333335</v>
      </c>
      <c r="E488" s="36">
        <v>396.56666666666672</v>
      </c>
      <c r="F488" s="36">
        <v>391.03333333333336</v>
      </c>
      <c r="G488" s="36">
        <v>381.86666666666673</v>
      </c>
      <c r="H488" s="36">
        <v>411.26666666666671</v>
      </c>
      <c r="I488" s="36">
        <v>420.43333333333334</v>
      </c>
      <c r="J488" s="36">
        <v>425.9666666666667</v>
      </c>
      <c r="K488" s="31">
        <v>414.9</v>
      </c>
      <c r="L488" s="31">
        <v>400.2</v>
      </c>
      <c r="M488" s="31">
        <v>17.72804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399.9</v>
      </c>
      <c r="D489" s="36">
        <v>403.5333333333333</v>
      </c>
      <c r="E489" s="36">
        <v>393.36666666666662</v>
      </c>
      <c r="F489" s="36">
        <v>386.83333333333331</v>
      </c>
      <c r="G489" s="36">
        <v>376.66666666666663</v>
      </c>
      <c r="H489" s="36">
        <v>410.06666666666661</v>
      </c>
      <c r="I489" s="36">
        <v>420.23333333333335</v>
      </c>
      <c r="J489" s="36">
        <v>426.76666666666659</v>
      </c>
      <c r="K489" s="31">
        <v>413.7</v>
      </c>
      <c r="L489" s="31">
        <v>397</v>
      </c>
      <c r="M489" s="31">
        <v>5.5733899999999998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472.85</v>
      </c>
      <c r="D490" s="36">
        <v>474.11666666666662</v>
      </c>
      <c r="E490" s="36">
        <v>469.23333333333323</v>
      </c>
      <c r="F490" s="36">
        <v>465.61666666666662</v>
      </c>
      <c r="G490" s="36">
        <v>460.73333333333323</v>
      </c>
      <c r="H490" s="36">
        <v>477.73333333333323</v>
      </c>
      <c r="I490" s="36">
        <v>482.61666666666656</v>
      </c>
      <c r="J490" s="36">
        <v>486.23333333333323</v>
      </c>
      <c r="K490" s="31">
        <v>479</v>
      </c>
      <c r="L490" s="31">
        <v>470.5</v>
      </c>
      <c r="M490" s="31">
        <v>4.3109299999999999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332.2</v>
      </c>
      <c r="D491" s="36">
        <v>331.26666666666665</v>
      </c>
      <c r="E491" s="36">
        <v>327.83333333333331</v>
      </c>
      <c r="F491" s="36">
        <v>323.46666666666664</v>
      </c>
      <c r="G491" s="36">
        <v>320.0333333333333</v>
      </c>
      <c r="H491" s="36">
        <v>335.63333333333333</v>
      </c>
      <c r="I491" s="36">
        <v>339.06666666666672</v>
      </c>
      <c r="J491" s="36">
        <v>343.43333333333334</v>
      </c>
      <c r="K491" s="31">
        <v>334.7</v>
      </c>
      <c r="L491" s="31">
        <v>326.89999999999998</v>
      </c>
      <c r="M491" s="31">
        <v>3.4579300000000002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470.75</v>
      </c>
      <c r="D492" s="36">
        <v>471.65000000000003</v>
      </c>
      <c r="E492" s="36">
        <v>465.30000000000007</v>
      </c>
      <c r="F492" s="36">
        <v>459.85</v>
      </c>
      <c r="G492" s="36">
        <v>453.50000000000006</v>
      </c>
      <c r="H492" s="36">
        <v>477.10000000000008</v>
      </c>
      <c r="I492" s="36">
        <v>483.4500000000001</v>
      </c>
      <c r="J492" s="36">
        <v>488.90000000000009</v>
      </c>
      <c r="K492" s="31">
        <v>478</v>
      </c>
      <c r="L492" s="31">
        <v>466.2</v>
      </c>
      <c r="M492" s="31">
        <v>1.20322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681.3</v>
      </c>
      <c r="D493" s="36">
        <v>689.5333333333333</v>
      </c>
      <c r="E493" s="36">
        <v>662.16666666666663</v>
      </c>
      <c r="F493" s="36">
        <v>643.0333333333333</v>
      </c>
      <c r="G493" s="36">
        <v>615.66666666666663</v>
      </c>
      <c r="H493" s="36">
        <v>708.66666666666663</v>
      </c>
      <c r="I493" s="36">
        <v>736.03333333333342</v>
      </c>
      <c r="J493" s="36">
        <v>755.16666666666663</v>
      </c>
      <c r="K493" s="31">
        <v>716.9</v>
      </c>
      <c r="L493" s="31">
        <v>670.4</v>
      </c>
      <c r="M493" s="31">
        <v>20.470680000000002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1639.25</v>
      </c>
      <c r="D494" s="36">
        <v>1621.2666666666667</v>
      </c>
      <c r="E494" s="36">
        <v>1592.5333333333333</v>
      </c>
      <c r="F494" s="36">
        <v>1545.8166666666666</v>
      </c>
      <c r="G494" s="36">
        <v>1517.0833333333333</v>
      </c>
      <c r="H494" s="36">
        <v>1667.9833333333333</v>
      </c>
      <c r="I494" s="36">
        <v>1696.7166666666665</v>
      </c>
      <c r="J494" s="36">
        <v>1743.4333333333334</v>
      </c>
      <c r="K494" s="31">
        <v>1650</v>
      </c>
      <c r="L494" s="31">
        <v>1574.55</v>
      </c>
      <c r="M494" s="31">
        <v>32.577680000000001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1147.6500000000001</v>
      </c>
      <c r="D495" s="36">
        <v>1151.55</v>
      </c>
      <c r="E495" s="36">
        <v>1136.0999999999999</v>
      </c>
      <c r="F495" s="36">
        <v>1124.55</v>
      </c>
      <c r="G495" s="36">
        <v>1109.0999999999999</v>
      </c>
      <c r="H495" s="36">
        <v>1163.0999999999999</v>
      </c>
      <c r="I495" s="36">
        <v>1178.5500000000002</v>
      </c>
      <c r="J495" s="36">
        <v>1190.0999999999999</v>
      </c>
      <c r="K495" s="31">
        <v>1167</v>
      </c>
      <c r="L495" s="31">
        <v>1140</v>
      </c>
      <c r="M495" s="31">
        <v>1.81097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447.6</v>
      </c>
      <c r="D496" s="36">
        <v>446.5</v>
      </c>
      <c r="E496" s="36">
        <v>441.1</v>
      </c>
      <c r="F496" s="36">
        <v>434.6</v>
      </c>
      <c r="G496" s="36">
        <v>429.20000000000005</v>
      </c>
      <c r="H496" s="36">
        <v>453</v>
      </c>
      <c r="I496" s="36">
        <v>458.4</v>
      </c>
      <c r="J496" s="36">
        <v>464.9</v>
      </c>
      <c r="K496" s="31">
        <v>451.9</v>
      </c>
      <c r="L496" s="31">
        <v>440</v>
      </c>
      <c r="M496" s="31">
        <v>96.346699999999998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793.5</v>
      </c>
      <c r="D497" s="36">
        <v>800.69999999999993</v>
      </c>
      <c r="E497" s="36">
        <v>769.44999999999982</v>
      </c>
      <c r="F497" s="36">
        <v>745.39999999999986</v>
      </c>
      <c r="G497" s="36">
        <v>714.14999999999975</v>
      </c>
      <c r="H497" s="36">
        <v>824.74999999999989</v>
      </c>
      <c r="I497" s="36">
        <v>856.00000000000011</v>
      </c>
      <c r="J497" s="36">
        <v>880.05</v>
      </c>
      <c r="K497" s="31">
        <v>831.95</v>
      </c>
      <c r="L497" s="31">
        <v>776.65</v>
      </c>
      <c r="M497" s="31">
        <v>2.9278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16.73</v>
      </c>
      <c r="D498" s="36">
        <v>16.546666666666667</v>
      </c>
      <c r="E498" s="36">
        <v>16.243333333333332</v>
      </c>
      <c r="F498" s="36">
        <v>15.756666666666664</v>
      </c>
      <c r="G498" s="36">
        <v>15.45333333333333</v>
      </c>
      <c r="H498" s="36">
        <v>17.033333333333335</v>
      </c>
      <c r="I498" s="36">
        <v>17.33666666666667</v>
      </c>
      <c r="J498" s="36">
        <v>17.823333333333338</v>
      </c>
      <c r="K498" s="31">
        <v>16.850000000000001</v>
      </c>
      <c r="L498" s="31">
        <v>16.059999999999999</v>
      </c>
      <c r="M498" s="31">
        <v>11007.495849999999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1498.5</v>
      </c>
      <c r="D499" s="36">
        <v>1493.5</v>
      </c>
      <c r="E499" s="36">
        <v>1475.05</v>
      </c>
      <c r="F499" s="36">
        <v>1451.6</v>
      </c>
      <c r="G499" s="36">
        <v>1433.1499999999999</v>
      </c>
      <c r="H499" s="36">
        <v>1516.95</v>
      </c>
      <c r="I499" s="36">
        <v>1535.3999999999999</v>
      </c>
      <c r="J499" s="31">
        <v>1558.8500000000001</v>
      </c>
      <c r="K499" s="31">
        <v>1511.95</v>
      </c>
      <c r="L499" s="31">
        <v>1470.05</v>
      </c>
      <c r="M499" s="53">
        <v>17.923729999999999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538.1</v>
      </c>
      <c r="D500" s="36">
        <v>540.08333333333337</v>
      </c>
      <c r="E500" s="36">
        <v>533.16666666666674</v>
      </c>
      <c r="F500" s="36">
        <v>528.23333333333335</v>
      </c>
      <c r="G500" s="36">
        <v>521.31666666666672</v>
      </c>
      <c r="H500" s="36">
        <v>545.01666666666677</v>
      </c>
      <c r="I500" s="36">
        <v>551.93333333333351</v>
      </c>
      <c r="J500" s="31">
        <v>556.86666666666679</v>
      </c>
      <c r="K500" s="31">
        <v>547</v>
      </c>
      <c r="L500" s="31">
        <v>535.15</v>
      </c>
      <c r="M500" s="53">
        <v>36.89629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144.13999999999999</v>
      </c>
      <c r="D501" s="36">
        <v>143.36999999999998</v>
      </c>
      <c r="E501" s="36">
        <v>141.96999999999994</v>
      </c>
      <c r="F501" s="36">
        <v>139.79999999999995</v>
      </c>
      <c r="G501" s="36">
        <v>138.39999999999992</v>
      </c>
      <c r="H501" s="36">
        <v>145.53999999999996</v>
      </c>
      <c r="I501" s="36">
        <v>146.94</v>
      </c>
      <c r="J501" s="36">
        <v>149.10999999999999</v>
      </c>
      <c r="K501" s="31">
        <v>144.77000000000001</v>
      </c>
      <c r="L501" s="31">
        <v>141.19999999999999</v>
      </c>
      <c r="M501" s="31">
        <v>26.06335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805.1</v>
      </c>
      <c r="D502" s="36">
        <v>806.91666666666663</v>
      </c>
      <c r="E502" s="36">
        <v>800.33333333333326</v>
      </c>
      <c r="F502" s="36">
        <v>795.56666666666661</v>
      </c>
      <c r="G502" s="36">
        <v>788.98333333333323</v>
      </c>
      <c r="H502" s="36">
        <v>811.68333333333328</v>
      </c>
      <c r="I502" s="36">
        <v>818.26666666666654</v>
      </c>
      <c r="J502" s="36">
        <v>823.0333333333333</v>
      </c>
      <c r="K502" s="31">
        <v>813.5</v>
      </c>
      <c r="L502" s="31">
        <v>802.15</v>
      </c>
      <c r="M502" s="31">
        <v>1.96906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1784.9</v>
      </c>
      <c r="D503" s="36">
        <v>1790.45</v>
      </c>
      <c r="E503" s="36">
        <v>1771.4</v>
      </c>
      <c r="F503" s="36">
        <v>1757.9</v>
      </c>
      <c r="G503" s="36">
        <v>1738.8500000000001</v>
      </c>
      <c r="H503" s="36">
        <v>1803.95</v>
      </c>
      <c r="I503" s="36">
        <v>1822.9999999999998</v>
      </c>
      <c r="J503" s="31">
        <v>1836.5</v>
      </c>
      <c r="K503" s="31">
        <v>1809.5</v>
      </c>
      <c r="L503" s="31">
        <v>1776.95</v>
      </c>
      <c r="M503" s="53">
        <v>1.11358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477.5</v>
      </c>
      <c r="D504" s="36">
        <v>479.76666666666665</v>
      </c>
      <c r="E504" s="36">
        <v>473.93333333333328</v>
      </c>
      <c r="F504" s="36">
        <v>470.36666666666662</v>
      </c>
      <c r="G504" s="36">
        <v>464.53333333333325</v>
      </c>
      <c r="H504" s="36">
        <v>483.33333333333331</v>
      </c>
      <c r="I504" s="36">
        <v>489.16666666666669</v>
      </c>
      <c r="J504" s="36">
        <v>492.73333333333335</v>
      </c>
      <c r="K504" s="31">
        <v>485.6</v>
      </c>
      <c r="L504" s="31">
        <v>476.2</v>
      </c>
      <c r="M504" s="31">
        <v>56.61298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23.81</v>
      </c>
      <c r="D505" s="200">
        <v>23.836666666666662</v>
      </c>
      <c r="E505" s="200">
        <v>23.693333333333324</v>
      </c>
      <c r="F505" s="200">
        <v>23.576666666666661</v>
      </c>
      <c r="G505" s="200">
        <v>23.433333333333323</v>
      </c>
      <c r="H505" s="200">
        <v>23.953333333333326</v>
      </c>
      <c r="I505" s="200">
        <v>24.096666666666664</v>
      </c>
      <c r="J505" s="200">
        <v>24.213333333333328</v>
      </c>
      <c r="K505" s="201">
        <v>23.98</v>
      </c>
      <c r="L505" s="201">
        <v>23.72</v>
      </c>
      <c r="M505" s="201">
        <v>850.42764999999997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17315.95</v>
      </c>
      <c r="D506" s="280">
        <v>17413.716666666671</v>
      </c>
      <c r="E506" s="280">
        <v>17027.28333333334</v>
      </c>
      <c r="F506" s="280">
        <v>16738.616666666669</v>
      </c>
      <c r="G506" s="280">
        <v>16352.183333333338</v>
      </c>
      <c r="H506" s="280">
        <v>17702.383333333342</v>
      </c>
      <c r="I506" s="280">
        <v>18088.816666666669</v>
      </c>
      <c r="J506" s="280">
        <v>18377.483333333344</v>
      </c>
      <c r="K506" s="281">
        <v>17800.150000000001</v>
      </c>
      <c r="L506" s="281">
        <v>17125.05</v>
      </c>
      <c r="M506" s="281">
        <v>7.3120000000000004E-2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163.98</v>
      </c>
      <c r="D507" s="215">
        <v>164.02666666666667</v>
      </c>
      <c r="E507" s="215">
        <v>162.55333333333334</v>
      </c>
      <c r="F507" s="215">
        <v>161.12666666666667</v>
      </c>
      <c r="G507" s="215">
        <v>159.65333333333334</v>
      </c>
      <c r="H507" s="215">
        <v>165.45333333333335</v>
      </c>
      <c r="I507" s="215">
        <v>166.92666666666665</v>
      </c>
      <c r="J507" s="215">
        <v>168.35333333333335</v>
      </c>
      <c r="K507" s="213">
        <v>165.5</v>
      </c>
      <c r="L507" s="213">
        <v>162.6</v>
      </c>
      <c r="M507" s="213">
        <v>116.81310000000001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696.45</v>
      </c>
      <c r="D508" s="282">
        <v>704.11666666666667</v>
      </c>
      <c r="E508" s="282">
        <v>686.43333333333339</v>
      </c>
      <c r="F508" s="282">
        <v>676.41666666666674</v>
      </c>
      <c r="G508" s="282">
        <v>658.73333333333346</v>
      </c>
      <c r="H508" s="282">
        <v>714.13333333333333</v>
      </c>
      <c r="I508" s="282">
        <v>731.81666666666649</v>
      </c>
      <c r="J508" s="282">
        <v>741.83333333333326</v>
      </c>
      <c r="K508" s="282">
        <v>721.8</v>
      </c>
      <c r="L508" s="282">
        <v>694.1</v>
      </c>
      <c r="M508" s="282">
        <v>8.3869299999999996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186.24</v>
      </c>
      <c r="D509" s="284">
        <v>185.63000000000002</v>
      </c>
      <c r="E509" s="284">
        <v>184.66000000000005</v>
      </c>
      <c r="F509" s="284">
        <v>183.08000000000004</v>
      </c>
      <c r="G509" s="284">
        <v>182.11000000000007</v>
      </c>
      <c r="H509" s="284">
        <v>187.21000000000004</v>
      </c>
      <c r="I509" s="284">
        <v>188.18</v>
      </c>
      <c r="J509" s="284">
        <v>189.76000000000002</v>
      </c>
      <c r="K509" s="284">
        <v>186.6</v>
      </c>
      <c r="L509" s="284">
        <v>184.05</v>
      </c>
      <c r="M509" s="284">
        <v>298.23712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1109.55</v>
      </c>
      <c r="D510" s="282">
        <v>1105.0833333333333</v>
      </c>
      <c r="E510" s="282">
        <v>1098.3666666666666</v>
      </c>
      <c r="F510" s="282">
        <v>1087.1833333333334</v>
      </c>
      <c r="G510" s="282">
        <v>1080.4666666666667</v>
      </c>
      <c r="H510" s="282">
        <v>1116.2666666666664</v>
      </c>
      <c r="I510" s="282">
        <v>1122.9833333333331</v>
      </c>
      <c r="J510" s="282">
        <v>1134.1666666666663</v>
      </c>
      <c r="K510" s="282">
        <v>1111.8</v>
      </c>
      <c r="L510" s="282">
        <v>1093.9000000000001</v>
      </c>
      <c r="M510" s="282">
        <v>11.00418</v>
      </c>
      <c r="N510" s="198"/>
      <c r="O510" s="198"/>
    </row>
    <row r="511" spans="1:15" ht="12.75" customHeight="1">
      <c r="A511" s="213">
        <v>501</v>
      </c>
      <c r="B511" s="285" t="s">
        <v>892</v>
      </c>
      <c r="C511" s="285">
        <v>2380.15</v>
      </c>
      <c r="D511" s="285">
        <v>2389.7166666666667</v>
      </c>
      <c r="E511" s="285">
        <v>2368.6833333333334</v>
      </c>
      <c r="F511" s="285">
        <v>2357.2166666666667</v>
      </c>
      <c r="G511" s="285">
        <v>2336.1833333333334</v>
      </c>
      <c r="H511" s="285">
        <v>2401.1833333333334</v>
      </c>
      <c r="I511" s="285">
        <v>2422.2166666666672</v>
      </c>
      <c r="J511" s="285">
        <v>2433.6833333333334</v>
      </c>
      <c r="K511" s="285">
        <v>2410.75</v>
      </c>
      <c r="L511" s="285">
        <v>2378.25</v>
      </c>
      <c r="M511" s="285">
        <v>0.36425999999999997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2"/>
      <c r="B5" s="353"/>
      <c r="C5" s="352"/>
      <c r="D5" s="35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54" t="s">
        <v>520</v>
      </c>
      <c r="C7" s="354"/>
      <c r="D7" s="7">
        <f>Main!B10</f>
        <v>45460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45457</v>
      </c>
      <c r="B10" s="32">
        <v>540788</v>
      </c>
      <c r="C10" s="31" t="s">
        <v>1138</v>
      </c>
      <c r="D10" s="31" t="s">
        <v>1139</v>
      </c>
      <c r="E10" s="31" t="s">
        <v>530</v>
      </c>
      <c r="F10" s="84">
        <v>70000</v>
      </c>
      <c r="G10" s="32">
        <v>29.01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45457</v>
      </c>
      <c r="B11" s="32">
        <v>539946</v>
      </c>
      <c r="C11" s="31" t="s">
        <v>1140</v>
      </c>
      <c r="D11" s="31" t="s">
        <v>1141</v>
      </c>
      <c r="E11" s="31" t="s">
        <v>530</v>
      </c>
      <c r="F11" s="84">
        <v>15000</v>
      </c>
      <c r="G11" s="32">
        <v>55.4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45457</v>
      </c>
      <c r="B12" s="32">
        <v>539946</v>
      </c>
      <c r="C12" s="31" t="s">
        <v>1140</v>
      </c>
      <c r="D12" s="31" t="s">
        <v>1142</v>
      </c>
      <c r="E12" s="31" t="s">
        <v>529</v>
      </c>
      <c r="F12" s="84">
        <v>13572</v>
      </c>
      <c r="G12" s="32">
        <v>55.2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45457</v>
      </c>
      <c r="B13" s="32">
        <v>538770</v>
      </c>
      <c r="C13" s="31" t="s">
        <v>1143</v>
      </c>
      <c r="D13" s="31" t="s">
        <v>974</v>
      </c>
      <c r="E13" s="31" t="s">
        <v>530</v>
      </c>
      <c r="F13" s="84">
        <v>50000</v>
      </c>
      <c r="G13" s="32">
        <v>31.37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45457</v>
      </c>
      <c r="B14" s="32">
        <v>538770</v>
      </c>
      <c r="C14" s="31" t="s">
        <v>1143</v>
      </c>
      <c r="D14" s="31" t="s">
        <v>974</v>
      </c>
      <c r="E14" s="31" t="s">
        <v>529</v>
      </c>
      <c r="F14" s="84">
        <v>50000</v>
      </c>
      <c r="G14" s="32">
        <v>31.37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45457</v>
      </c>
      <c r="B15" s="32">
        <v>538770</v>
      </c>
      <c r="C15" s="31" t="s">
        <v>1143</v>
      </c>
      <c r="D15" s="31" t="s">
        <v>1067</v>
      </c>
      <c r="E15" s="31" t="s">
        <v>530</v>
      </c>
      <c r="F15" s="84">
        <v>44128</v>
      </c>
      <c r="G15" s="32">
        <v>31.37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45457</v>
      </c>
      <c r="B16" s="32">
        <v>538770</v>
      </c>
      <c r="C16" s="31" t="s">
        <v>1143</v>
      </c>
      <c r="D16" s="31" t="s">
        <v>1067</v>
      </c>
      <c r="E16" s="31" t="s">
        <v>529</v>
      </c>
      <c r="F16" s="84">
        <v>572</v>
      </c>
      <c r="G16" s="32">
        <v>31.37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45457</v>
      </c>
      <c r="B17" s="32">
        <v>542155</v>
      </c>
      <c r="C17" s="31" t="s">
        <v>1144</v>
      </c>
      <c r="D17" s="31" t="s">
        <v>1145</v>
      </c>
      <c r="E17" s="31" t="s">
        <v>530</v>
      </c>
      <c r="F17" s="84">
        <v>116000</v>
      </c>
      <c r="G17" s="32">
        <v>2.72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45457</v>
      </c>
      <c r="B18" s="32">
        <v>542155</v>
      </c>
      <c r="C18" s="31" t="s">
        <v>1144</v>
      </c>
      <c r="D18" s="31" t="s">
        <v>1146</v>
      </c>
      <c r="E18" s="31" t="s">
        <v>530</v>
      </c>
      <c r="F18" s="84">
        <v>100000</v>
      </c>
      <c r="G18" s="32">
        <v>2.7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45457</v>
      </c>
      <c r="B19" s="32">
        <v>542155</v>
      </c>
      <c r="C19" s="31" t="s">
        <v>1144</v>
      </c>
      <c r="D19" s="31" t="s">
        <v>1147</v>
      </c>
      <c r="E19" s="31" t="s">
        <v>529</v>
      </c>
      <c r="F19" s="84">
        <v>120000</v>
      </c>
      <c r="G19" s="32">
        <v>2.72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45457</v>
      </c>
      <c r="B20" s="32">
        <v>542155</v>
      </c>
      <c r="C20" s="31" t="s">
        <v>1144</v>
      </c>
      <c r="D20" s="31" t="s">
        <v>1148</v>
      </c>
      <c r="E20" s="31" t="s">
        <v>529</v>
      </c>
      <c r="F20" s="84">
        <v>50000</v>
      </c>
      <c r="G20" s="32">
        <v>2.7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45457</v>
      </c>
      <c r="B21" s="32">
        <v>542155</v>
      </c>
      <c r="C21" s="31" t="s">
        <v>1144</v>
      </c>
      <c r="D21" s="31" t="s">
        <v>1149</v>
      </c>
      <c r="E21" s="31" t="s">
        <v>529</v>
      </c>
      <c r="F21" s="84">
        <v>50000</v>
      </c>
      <c r="G21" s="32">
        <v>2.7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45457</v>
      </c>
      <c r="B22" s="32">
        <v>543895</v>
      </c>
      <c r="C22" s="31" t="s">
        <v>1150</v>
      </c>
      <c r="D22" s="31" t="s">
        <v>1151</v>
      </c>
      <c r="E22" s="31" t="s">
        <v>530</v>
      </c>
      <c r="F22" s="84">
        <v>83500</v>
      </c>
      <c r="G22" s="32">
        <v>296.54000000000002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45457</v>
      </c>
      <c r="B23" s="32">
        <v>523696</v>
      </c>
      <c r="C23" s="31" t="s">
        <v>1152</v>
      </c>
      <c r="D23" s="31" t="s">
        <v>1116</v>
      </c>
      <c r="E23" s="31" t="s">
        <v>530</v>
      </c>
      <c r="F23" s="84">
        <v>100000</v>
      </c>
      <c r="G23" s="32">
        <v>70.930000000000007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45457</v>
      </c>
      <c r="B24" s="32">
        <v>540190</v>
      </c>
      <c r="C24" s="31" t="s">
        <v>1153</v>
      </c>
      <c r="D24" s="31" t="s">
        <v>1068</v>
      </c>
      <c r="E24" s="31" t="s">
        <v>529</v>
      </c>
      <c r="F24" s="84">
        <v>1315809</v>
      </c>
      <c r="G24" s="32">
        <v>6.41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45457</v>
      </c>
      <c r="B25" s="32">
        <v>540190</v>
      </c>
      <c r="C25" s="31" t="s">
        <v>1153</v>
      </c>
      <c r="D25" s="31" t="s">
        <v>1154</v>
      </c>
      <c r="E25" s="31" t="s">
        <v>530</v>
      </c>
      <c r="F25" s="84">
        <v>1400000</v>
      </c>
      <c r="G25" s="32">
        <v>6.41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45457</v>
      </c>
      <c r="B26" s="32">
        <v>544156</v>
      </c>
      <c r="C26" s="31" t="s">
        <v>1063</v>
      </c>
      <c r="D26" s="31" t="s">
        <v>1155</v>
      </c>
      <c r="E26" s="31" t="s">
        <v>529</v>
      </c>
      <c r="F26" s="84">
        <v>66000</v>
      </c>
      <c r="G26" s="32">
        <v>47.26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45457</v>
      </c>
      <c r="B27" s="32">
        <v>544156</v>
      </c>
      <c r="C27" s="31" t="s">
        <v>1063</v>
      </c>
      <c r="D27" s="31" t="s">
        <v>1156</v>
      </c>
      <c r="E27" s="31" t="s">
        <v>529</v>
      </c>
      <c r="F27" s="84">
        <v>69000</v>
      </c>
      <c r="G27" s="32">
        <v>47.38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45457</v>
      </c>
      <c r="B28" s="32">
        <v>544156</v>
      </c>
      <c r="C28" s="31" t="s">
        <v>1063</v>
      </c>
      <c r="D28" s="31" t="s">
        <v>1157</v>
      </c>
      <c r="E28" s="31" t="s">
        <v>529</v>
      </c>
      <c r="F28" s="84">
        <v>63000</v>
      </c>
      <c r="G28" s="32">
        <v>47.4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45457</v>
      </c>
      <c r="B29" s="32">
        <v>544156</v>
      </c>
      <c r="C29" s="31" t="s">
        <v>1063</v>
      </c>
      <c r="D29" s="31" t="s">
        <v>1158</v>
      </c>
      <c r="E29" s="31" t="s">
        <v>530</v>
      </c>
      <c r="F29" s="84">
        <v>186000</v>
      </c>
      <c r="G29" s="32">
        <v>47.4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45457</v>
      </c>
      <c r="B30" s="32">
        <v>531758</v>
      </c>
      <c r="C30" s="31" t="s">
        <v>1089</v>
      </c>
      <c r="D30" s="31" t="s">
        <v>1159</v>
      </c>
      <c r="E30" s="31" t="s">
        <v>529</v>
      </c>
      <c r="F30" s="84">
        <v>66567</v>
      </c>
      <c r="G30" s="32">
        <v>14.47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45457</v>
      </c>
      <c r="B31" s="32">
        <v>531758</v>
      </c>
      <c r="C31" s="31" t="s">
        <v>1089</v>
      </c>
      <c r="D31" s="31" t="s">
        <v>1160</v>
      </c>
      <c r="E31" s="31" t="s">
        <v>530</v>
      </c>
      <c r="F31" s="84">
        <v>30000</v>
      </c>
      <c r="G31" s="32">
        <v>14.47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45457</v>
      </c>
      <c r="B32" s="32">
        <v>531360</v>
      </c>
      <c r="C32" s="31" t="s">
        <v>1161</v>
      </c>
      <c r="D32" s="31" t="s">
        <v>1162</v>
      </c>
      <c r="E32" s="31" t="s">
        <v>529</v>
      </c>
      <c r="F32" s="84">
        <v>27875</v>
      </c>
      <c r="G32" s="32">
        <v>23.75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45457</v>
      </c>
      <c r="B33" s="32">
        <v>504369</v>
      </c>
      <c r="C33" s="31" t="s">
        <v>1163</v>
      </c>
      <c r="D33" s="31" t="s">
        <v>1164</v>
      </c>
      <c r="E33" s="31" t="s">
        <v>530</v>
      </c>
      <c r="F33" s="84">
        <v>689994</v>
      </c>
      <c r="G33" s="32">
        <v>3.52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45457</v>
      </c>
      <c r="B34" s="32">
        <v>537709</v>
      </c>
      <c r="C34" s="31" t="s">
        <v>1165</v>
      </c>
      <c r="D34" s="31" t="s">
        <v>1050</v>
      </c>
      <c r="E34" s="31" t="s">
        <v>529</v>
      </c>
      <c r="F34" s="84">
        <v>115001</v>
      </c>
      <c r="G34" s="32">
        <v>9.5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45457</v>
      </c>
      <c r="B35" s="32">
        <v>537709</v>
      </c>
      <c r="C35" s="31" t="s">
        <v>1165</v>
      </c>
      <c r="D35" s="31" t="s">
        <v>1050</v>
      </c>
      <c r="E35" s="31" t="s">
        <v>530</v>
      </c>
      <c r="F35" s="84">
        <v>23348</v>
      </c>
      <c r="G35" s="32">
        <v>8.75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45457</v>
      </c>
      <c r="B36" s="32">
        <v>539175</v>
      </c>
      <c r="C36" s="31" t="s">
        <v>1064</v>
      </c>
      <c r="D36" s="31" t="s">
        <v>1086</v>
      </c>
      <c r="E36" s="31" t="s">
        <v>529</v>
      </c>
      <c r="F36" s="84">
        <v>46871</v>
      </c>
      <c r="G36" s="32">
        <v>15.05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45457</v>
      </c>
      <c r="B37" s="32">
        <v>536709</v>
      </c>
      <c r="C37" s="31" t="s">
        <v>1034</v>
      </c>
      <c r="D37" s="31" t="s">
        <v>1166</v>
      </c>
      <c r="E37" s="31" t="s">
        <v>530</v>
      </c>
      <c r="F37" s="84">
        <v>234854</v>
      </c>
      <c r="G37" s="32">
        <v>13.11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45457</v>
      </c>
      <c r="B38" s="32">
        <v>536709</v>
      </c>
      <c r="C38" s="31" t="s">
        <v>1034</v>
      </c>
      <c r="D38" s="31" t="s">
        <v>1090</v>
      </c>
      <c r="E38" s="31" t="s">
        <v>530</v>
      </c>
      <c r="F38" s="84">
        <v>242300</v>
      </c>
      <c r="G38" s="32">
        <v>13.05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45457</v>
      </c>
      <c r="B39" s="32">
        <v>506184</v>
      </c>
      <c r="C39" s="31" t="s">
        <v>1071</v>
      </c>
      <c r="D39" s="31" t="s">
        <v>1167</v>
      </c>
      <c r="E39" s="31" t="s">
        <v>529</v>
      </c>
      <c r="F39" s="84">
        <v>1329045</v>
      </c>
      <c r="G39" s="32">
        <v>3.06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45457</v>
      </c>
      <c r="B40" s="32">
        <v>544188</v>
      </c>
      <c r="C40" s="31" t="s">
        <v>1065</v>
      </c>
      <c r="D40" s="31" t="s">
        <v>1168</v>
      </c>
      <c r="E40" s="31" t="s">
        <v>529</v>
      </c>
      <c r="F40" s="84">
        <v>80000</v>
      </c>
      <c r="G40" s="32">
        <v>52.09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45457</v>
      </c>
      <c r="B41" s="32">
        <v>514060</v>
      </c>
      <c r="C41" s="31" t="s">
        <v>1169</v>
      </c>
      <c r="D41" s="31" t="s">
        <v>1170</v>
      </c>
      <c r="E41" s="31" t="s">
        <v>530</v>
      </c>
      <c r="F41" s="84">
        <v>210860</v>
      </c>
      <c r="G41" s="32">
        <v>23.18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45457</v>
      </c>
      <c r="B42" s="32">
        <v>514060</v>
      </c>
      <c r="C42" s="31" t="s">
        <v>1169</v>
      </c>
      <c r="D42" s="31" t="s">
        <v>1051</v>
      </c>
      <c r="E42" s="31" t="s">
        <v>530</v>
      </c>
      <c r="F42" s="84">
        <v>716</v>
      </c>
      <c r="G42" s="32">
        <v>24.9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45457</v>
      </c>
      <c r="B43" s="32">
        <v>514060</v>
      </c>
      <c r="C43" s="31" t="s">
        <v>1169</v>
      </c>
      <c r="D43" s="31" t="s">
        <v>974</v>
      </c>
      <c r="E43" s="31" t="s">
        <v>530</v>
      </c>
      <c r="F43" s="84">
        <v>142901</v>
      </c>
      <c r="G43" s="32">
        <v>23.18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45457</v>
      </c>
      <c r="B44" s="32">
        <v>514060</v>
      </c>
      <c r="C44" s="31" t="s">
        <v>1169</v>
      </c>
      <c r="D44" s="31" t="s">
        <v>1051</v>
      </c>
      <c r="E44" s="31" t="s">
        <v>529</v>
      </c>
      <c r="F44" s="84">
        <v>200989</v>
      </c>
      <c r="G44" s="32">
        <v>23.18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45457</v>
      </c>
      <c r="B45" s="32">
        <v>514060</v>
      </c>
      <c r="C45" s="31" t="s">
        <v>1169</v>
      </c>
      <c r="D45" s="31" t="s">
        <v>1171</v>
      </c>
      <c r="E45" s="31" t="s">
        <v>530</v>
      </c>
      <c r="F45" s="84">
        <v>102182</v>
      </c>
      <c r="G45" s="32">
        <v>24.02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45457</v>
      </c>
      <c r="B46" s="32">
        <v>539762</v>
      </c>
      <c r="C46" s="31" t="s">
        <v>1172</v>
      </c>
      <c r="D46" s="31" t="s">
        <v>1173</v>
      </c>
      <c r="E46" s="31" t="s">
        <v>530</v>
      </c>
      <c r="F46" s="84">
        <v>23048</v>
      </c>
      <c r="G46" s="32">
        <v>231.25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45457</v>
      </c>
      <c r="B47" s="32">
        <v>535910</v>
      </c>
      <c r="C47" s="31" t="s">
        <v>1092</v>
      </c>
      <c r="D47" s="31" t="s">
        <v>1174</v>
      </c>
      <c r="E47" s="31" t="s">
        <v>530</v>
      </c>
      <c r="F47" s="84">
        <v>142967</v>
      </c>
      <c r="G47" s="32">
        <v>150.21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45457</v>
      </c>
      <c r="B48" s="32">
        <v>535910</v>
      </c>
      <c r="C48" s="31" t="s">
        <v>1092</v>
      </c>
      <c r="D48" s="31" t="s">
        <v>1051</v>
      </c>
      <c r="E48" s="31" t="s">
        <v>529</v>
      </c>
      <c r="F48" s="84">
        <v>76024</v>
      </c>
      <c r="G48" s="32">
        <v>150.13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45457</v>
      </c>
      <c r="B49" s="32">
        <v>535910</v>
      </c>
      <c r="C49" s="31" t="s">
        <v>1092</v>
      </c>
      <c r="D49" s="31" t="s">
        <v>1051</v>
      </c>
      <c r="E49" s="31" t="s">
        <v>530</v>
      </c>
      <c r="F49" s="84">
        <v>12440</v>
      </c>
      <c r="G49" s="32">
        <v>150.1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45457</v>
      </c>
      <c r="B50" s="32">
        <v>523242</v>
      </c>
      <c r="C50" s="31" t="s">
        <v>1175</v>
      </c>
      <c r="D50" s="31" t="s">
        <v>1149</v>
      </c>
      <c r="E50" s="31" t="s">
        <v>530</v>
      </c>
      <c r="F50" s="84">
        <v>100000</v>
      </c>
      <c r="G50" s="32">
        <v>7.24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45457</v>
      </c>
      <c r="B51" s="32">
        <v>523242</v>
      </c>
      <c r="C51" s="31" t="s">
        <v>1175</v>
      </c>
      <c r="D51" s="31" t="s">
        <v>1176</v>
      </c>
      <c r="E51" s="31" t="s">
        <v>529</v>
      </c>
      <c r="F51" s="84">
        <v>78900</v>
      </c>
      <c r="G51" s="32">
        <v>7.24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45457</v>
      </c>
      <c r="B52" s="32">
        <v>500730</v>
      </c>
      <c r="C52" s="31" t="s">
        <v>443</v>
      </c>
      <c r="D52" s="31" t="s">
        <v>1091</v>
      </c>
      <c r="E52" s="31" t="s">
        <v>530</v>
      </c>
      <c r="F52" s="84">
        <v>1283561</v>
      </c>
      <c r="G52" s="32">
        <v>269.10000000000002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45457</v>
      </c>
      <c r="B53" s="32">
        <v>500730</v>
      </c>
      <c r="C53" s="31" t="s">
        <v>443</v>
      </c>
      <c r="D53" s="31" t="s">
        <v>1177</v>
      </c>
      <c r="E53" s="31" t="s">
        <v>529</v>
      </c>
      <c r="F53" s="84">
        <v>1283561</v>
      </c>
      <c r="G53" s="32">
        <v>269.10000000000002</v>
      </c>
      <c r="H53" s="32" t="s">
        <v>325</v>
      </c>
    </row>
    <row r="54" spans="1:28" ht="15" customHeight="1">
      <c r="A54" s="83">
        <v>45457</v>
      </c>
      <c r="B54" s="32">
        <v>544178</v>
      </c>
      <c r="C54" s="31" t="s">
        <v>1178</v>
      </c>
      <c r="D54" s="31" t="s">
        <v>1179</v>
      </c>
      <c r="E54" s="31" t="s">
        <v>530</v>
      </c>
      <c r="F54" s="84">
        <v>1200</v>
      </c>
      <c r="G54" s="32">
        <v>88</v>
      </c>
      <c r="H54" s="32" t="s">
        <v>325</v>
      </c>
    </row>
    <row r="55" spans="1:28" ht="15" customHeight="1">
      <c r="A55" s="83">
        <v>45457</v>
      </c>
      <c r="B55" s="32">
        <v>544178</v>
      </c>
      <c r="C55" s="31" t="s">
        <v>1178</v>
      </c>
      <c r="D55" s="31" t="s">
        <v>1179</v>
      </c>
      <c r="E55" s="31" t="s">
        <v>529</v>
      </c>
      <c r="F55" s="84">
        <v>26400</v>
      </c>
      <c r="G55" s="32">
        <v>93.66</v>
      </c>
      <c r="H55" s="32" t="s">
        <v>325</v>
      </c>
    </row>
    <row r="56" spans="1:28" ht="15" customHeight="1">
      <c r="A56" s="83">
        <v>45457</v>
      </c>
      <c r="B56" s="32">
        <v>530095</v>
      </c>
      <c r="C56" s="31" t="s">
        <v>1180</v>
      </c>
      <c r="D56" s="31" t="s">
        <v>1181</v>
      </c>
      <c r="E56" s="31" t="s">
        <v>530</v>
      </c>
      <c r="F56" s="84">
        <v>31317</v>
      </c>
      <c r="G56" s="32">
        <v>44.25</v>
      </c>
      <c r="H56" s="32" t="s">
        <v>325</v>
      </c>
    </row>
    <row r="57" spans="1:28" ht="15" customHeight="1">
      <c r="A57" s="83">
        <v>45457</v>
      </c>
      <c r="B57" s="32">
        <v>530095</v>
      </c>
      <c r="C57" s="31" t="s">
        <v>1180</v>
      </c>
      <c r="D57" s="31" t="s">
        <v>1182</v>
      </c>
      <c r="E57" s="31" t="s">
        <v>529</v>
      </c>
      <c r="F57" s="84">
        <v>19809</v>
      </c>
      <c r="G57" s="32">
        <v>44.24</v>
      </c>
      <c r="H57" s="32" t="s">
        <v>325</v>
      </c>
    </row>
    <row r="58" spans="1:28" ht="15" customHeight="1">
      <c r="A58" s="83">
        <v>45457</v>
      </c>
      <c r="B58" s="32">
        <v>505502</v>
      </c>
      <c r="C58" s="31" t="s">
        <v>1093</v>
      </c>
      <c r="D58" s="31" t="s">
        <v>1183</v>
      </c>
      <c r="E58" s="31" t="s">
        <v>530</v>
      </c>
      <c r="F58" s="84">
        <v>325876</v>
      </c>
      <c r="G58" s="32">
        <v>16.079999999999998</v>
      </c>
      <c r="H58" s="32" t="s">
        <v>325</v>
      </c>
    </row>
    <row r="59" spans="1:28" ht="15" customHeight="1">
      <c r="A59" s="83">
        <v>45457</v>
      </c>
      <c r="B59" s="32">
        <v>536659</v>
      </c>
      <c r="C59" s="31" t="s">
        <v>1184</v>
      </c>
      <c r="D59" s="31" t="s">
        <v>974</v>
      </c>
      <c r="E59" s="31" t="s">
        <v>529</v>
      </c>
      <c r="F59" s="84">
        <v>125000</v>
      </c>
      <c r="G59" s="32">
        <v>30.8</v>
      </c>
      <c r="H59" s="32" t="s">
        <v>325</v>
      </c>
    </row>
    <row r="60" spans="1:28" ht="15" customHeight="1">
      <c r="A60" s="83">
        <v>45457</v>
      </c>
      <c r="B60" s="32">
        <v>536659</v>
      </c>
      <c r="C60" s="31" t="s">
        <v>1184</v>
      </c>
      <c r="D60" s="31" t="s">
        <v>1098</v>
      </c>
      <c r="E60" s="31" t="s">
        <v>529</v>
      </c>
      <c r="F60" s="84">
        <v>150000</v>
      </c>
      <c r="G60" s="32">
        <v>30.8</v>
      </c>
      <c r="H60" s="32" t="s">
        <v>325</v>
      </c>
    </row>
    <row r="61" spans="1:28" ht="15" customHeight="1">
      <c r="A61" s="83">
        <v>45457</v>
      </c>
      <c r="B61" s="32">
        <v>543248</v>
      </c>
      <c r="C61" s="31" t="s">
        <v>469</v>
      </c>
      <c r="D61" s="31" t="s">
        <v>1185</v>
      </c>
      <c r="E61" s="31" t="s">
        <v>530</v>
      </c>
      <c r="F61" s="84">
        <v>4059827</v>
      </c>
      <c r="G61" s="32">
        <v>105.53</v>
      </c>
      <c r="H61" s="32" t="s">
        <v>325</v>
      </c>
    </row>
    <row r="62" spans="1:28" ht="15" customHeight="1">
      <c r="A62" s="83">
        <v>45457</v>
      </c>
      <c r="B62" s="32">
        <v>531893</v>
      </c>
      <c r="C62" s="31" t="s">
        <v>1035</v>
      </c>
      <c r="D62" s="31" t="s">
        <v>1060</v>
      </c>
      <c r="E62" s="31" t="s">
        <v>530</v>
      </c>
      <c r="F62" s="84">
        <v>5643164</v>
      </c>
      <c r="G62" s="32">
        <v>1.07</v>
      </c>
      <c r="H62" s="32" t="s">
        <v>325</v>
      </c>
    </row>
    <row r="63" spans="1:28" ht="15" customHeight="1">
      <c r="A63" s="83">
        <v>45457</v>
      </c>
      <c r="B63" s="32">
        <v>531893</v>
      </c>
      <c r="C63" s="31" t="s">
        <v>1035</v>
      </c>
      <c r="D63" s="31" t="s">
        <v>1060</v>
      </c>
      <c r="E63" s="31" t="s">
        <v>529</v>
      </c>
      <c r="F63" s="84">
        <v>12177271</v>
      </c>
      <c r="G63" s="32">
        <v>1.06</v>
      </c>
      <c r="H63" s="32" t="s">
        <v>325</v>
      </c>
    </row>
    <row r="64" spans="1:28" ht="15" customHeight="1">
      <c r="A64" s="83">
        <v>45457</v>
      </c>
      <c r="B64" s="32">
        <v>531893</v>
      </c>
      <c r="C64" s="31" t="s">
        <v>1035</v>
      </c>
      <c r="D64" s="31" t="s">
        <v>1186</v>
      </c>
      <c r="E64" s="31" t="s">
        <v>530</v>
      </c>
      <c r="F64" s="84">
        <v>15000000</v>
      </c>
      <c r="G64" s="32">
        <v>1.06</v>
      </c>
      <c r="H64" s="32" t="s">
        <v>325</v>
      </c>
    </row>
    <row r="65" spans="1:8" ht="15" customHeight="1">
      <c r="A65" s="83">
        <v>45457</v>
      </c>
      <c r="B65" s="32">
        <v>526081</v>
      </c>
      <c r="C65" s="31" t="s">
        <v>1187</v>
      </c>
      <c r="D65" s="31" t="s">
        <v>1188</v>
      </c>
      <c r="E65" s="31" t="s">
        <v>529</v>
      </c>
      <c r="F65" s="84">
        <v>45000</v>
      </c>
      <c r="G65" s="32">
        <v>16.899999999999999</v>
      </c>
      <c r="H65" s="32" t="s">
        <v>325</v>
      </c>
    </row>
    <row r="66" spans="1:8" ht="15" customHeight="1">
      <c r="A66" s="83">
        <v>45457</v>
      </c>
      <c r="B66" s="32">
        <v>526081</v>
      </c>
      <c r="C66" s="31" t="s">
        <v>1187</v>
      </c>
      <c r="D66" s="31" t="s">
        <v>1189</v>
      </c>
      <c r="E66" s="31" t="s">
        <v>529</v>
      </c>
      <c r="F66" s="84">
        <v>56800</v>
      </c>
      <c r="G66" s="32">
        <v>16.899999999999999</v>
      </c>
      <c r="H66" s="32" t="s">
        <v>325</v>
      </c>
    </row>
    <row r="67" spans="1:8" ht="15" customHeight="1">
      <c r="A67" s="83">
        <v>45457</v>
      </c>
      <c r="B67" s="32">
        <v>526081</v>
      </c>
      <c r="C67" s="31" t="s">
        <v>1187</v>
      </c>
      <c r="D67" s="31" t="s">
        <v>1190</v>
      </c>
      <c r="E67" s="31" t="s">
        <v>529</v>
      </c>
      <c r="F67" s="84">
        <v>54378</v>
      </c>
      <c r="G67" s="32">
        <v>16.899999999999999</v>
      </c>
      <c r="H67" s="32" t="s">
        <v>325</v>
      </c>
    </row>
    <row r="68" spans="1:8" ht="15" customHeight="1">
      <c r="A68" s="83">
        <v>45457</v>
      </c>
      <c r="B68" s="32">
        <v>526081</v>
      </c>
      <c r="C68" s="31" t="s">
        <v>1187</v>
      </c>
      <c r="D68" s="31" t="s">
        <v>1191</v>
      </c>
      <c r="E68" s="31" t="s">
        <v>529</v>
      </c>
      <c r="F68" s="84">
        <v>35000</v>
      </c>
      <c r="G68" s="32">
        <v>16.899999999999999</v>
      </c>
      <c r="H68" s="32" t="s">
        <v>325</v>
      </c>
    </row>
    <row r="69" spans="1:8" ht="15" customHeight="1">
      <c r="A69" s="83">
        <v>45457</v>
      </c>
      <c r="B69" s="32">
        <v>526081</v>
      </c>
      <c r="C69" s="31" t="s">
        <v>1187</v>
      </c>
      <c r="D69" s="31" t="s">
        <v>1192</v>
      </c>
      <c r="E69" s="31" t="s">
        <v>529</v>
      </c>
      <c r="F69" s="84">
        <v>31427</v>
      </c>
      <c r="G69" s="32">
        <v>16.899999999999999</v>
      </c>
      <c r="H69" s="32" t="s">
        <v>325</v>
      </c>
    </row>
    <row r="70" spans="1:8" ht="15" customHeight="1">
      <c r="A70" s="83">
        <v>45457</v>
      </c>
      <c r="B70" s="32">
        <v>526081</v>
      </c>
      <c r="C70" s="31" t="s">
        <v>1187</v>
      </c>
      <c r="D70" s="31" t="s">
        <v>1193</v>
      </c>
      <c r="E70" s="31" t="s">
        <v>529</v>
      </c>
      <c r="F70" s="84">
        <v>59170</v>
      </c>
      <c r="G70" s="32">
        <v>16.899999999999999</v>
      </c>
      <c r="H70" s="32" t="s">
        <v>325</v>
      </c>
    </row>
    <row r="71" spans="1:8" ht="15" customHeight="1">
      <c r="A71" s="83">
        <v>45457</v>
      </c>
      <c r="B71" s="32">
        <v>526081</v>
      </c>
      <c r="C71" s="31" t="s">
        <v>1187</v>
      </c>
      <c r="D71" s="31" t="s">
        <v>1194</v>
      </c>
      <c r="E71" s="31" t="s">
        <v>529</v>
      </c>
      <c r="F71" s="84">
        <v>32000</v>
      </c>
      <c r="G71" s="32">
        <v>16.899999999999999</v>
      </c>
      <c r="H71" s="32" t="s">
        <v>325</v>
      </c>
    </row>
    <row r="72" spans="1:8" ht="15" customHeight="1">
      <c r="A72" s="83">
        <v>45457</v>
      </c>
      <c r="B72" s="32">
        <v>526081</v>
      </c>
      <c r="C72" s="31" t="s">
        <v>1187</v>
      </c>
      <c r="D72" s="31" t="s">
        <v>1195</v>
      </c>
      <c r="E72" s="31" t="s">
        <v>529</v>
      </c>
      <c r="F72" s="84">
        <v>59000</v>
      </c>
      <c r="G72" s="32">
        <v>16.899999999999999</v>
      </c>
      <c r="H72" s="32" t="s">
        <v>325</v>
      </c>
    </row>
    <row r="73" spans="1:8" ht="15" customHeight="1">
      <c r="A73" s="83">
        <v>45457</v>
      </c>
      <c r="B73" s="32">
        <v>526081</v>
      </c>
      <c r="C73" s="31" t="s">
        <v>1187</v>
      </c>
      <c r="D73" s="31" t="s">
        <v>974</v>
      </c>
      <c r="E73" s="31" t="s">
        <v>529</v>
      </c>
      <c r="F73" s="84">
        <v>100000</v>
      </c>
      <c r="G73" s="32">
        <v>16.899999999999999</v>
      </c>
      <c r="H73" s="32" t="s">
        <v>325</v>
      </c>
    </row>
    <row r="74" spans="1:8" ht="15" customHeight="1">
      <c r="A74" s="83">
        <v>45457</v>
      </c>
      <c r="B74" s="32">
        <v>526081</v>
      </c>
      <c r="C74" s="31" t="s">
        <v>1187</v>
      </c>
      <c r="D74" s="31" t="s">
        <v>1196</v>
      </c>
      <c r="E74" s="31" t="s">
        <v>529</v>
      </c>
      <c r="F74" s="84">
        <v>40000</v>
      </c>
      <c r="G74" s="32">
        <v>16.899999999999999</v>
      </c>
      <c r="H74" s="32" t="s">
        <v>325</v>
      </c>
    </row>
    <row r="75" spans="1:8" ht="15" customHeight="1">
      <c r="A75" s="83">
        <v>45457</v>
      </c>
      <c r="B75" s="32">
        <v>526081</v>
      </c>
      <c r="C75" s="31" t="s">
        <v>1187</v>
      </c>
      <c r="D75" s="31" t="s">
        <v>1197</v>
      </c>
      <c r="E75" s="31" t="s">
        <v>530</v>
      </c>
      <c r="F75" s="84">
        <v>600000</v>
      </c>
      <c r="G75" s="32">
        <v>16.899999999999999</v>
      </c>
      <c r="H75" s="32" t="s">
        <v>325</v>
      </c>
    </row>
    <row r="76" spans="1:8" ht="15" customHeight="1">
      <c r="A76" s="83">
        <v>45457</v>
      </c>
      <c r="B76" s="32">
        <v>538875</v>
      </c>
      <c r="C76" s="31" t="s">
        <v>1198</v>
      </c>
      <c r="D76" s="31" t="s">
        <v>1199</v>
      </c>
      <c r="E76" s="31" t="s">
        <v>529</v>
      </c>
      <c r="F76" s="84">
        <v>62457</v>
      </c>
      <c r="G76" s="32">
        <v>24.54</v>
      </c>
      <c r="H76" s="32" t="s">
        <v>325</v>
      </c>
    </row>
    <row r="77" spans="1:8" ht="15" customHeight="1">
      <c r="A77" s="83">
        <v>45457</v>
      </c>
      <c r="B77" s="32">
        <v>540786</v>
      </c>
      <c r="C77" s="31" t="s">
        <v>1200</v>
      </c>
      <c r="D77" s="31" t="s">
        <v>1062</v>
      </c>
      <c r="E77" s="31" t="s">
        <v>530</v>
      </c>
      <c r="F77" s="84">
        <v>218278</v>
      </c>
      <c r="G77" s="32">
        <v>21.3</v>
      </c>
      <c r="H77" s="32" t="s">
        <v>325</v>
      </c>
    </row>
    <row r="78" spans="1:8" ht="15" customHeight="1">
      <c r="A78" s="83">
        <v>45457</v>
      </c>
      <c r="B78" s="32">
        <v>540786</v>
      </c>
      <c r="C78" s="31" t="s">
        <v>1200</v>
      </c>
      <c r="D78" s="31" t="s">
        <v>1201</v>
      </c>
      <c r="E78" s="31" t="s">
        <v>529</v>
      </c>
      <c r="F78" s="84">
        <v>250000</v>
      </c>
      <c r="G78" s="32">
        <v>21.3</v>
      </c>
      <c r="H78" s="32" t="s">
        <v>325</v>
      </c>
    </row>
    <row r="79" spans="1:8" ht="15" customHeight="1">
      <c r="A79" s="83">
        <v>45457</v>
      </c>
      <c r="B79" s="32">
        <v>540786</v>
      </c>
      <c r="C79" s="31" t="s">
        <v>1200</v>
      </c>
      <c r="D79" s="31" t="s">
        <v>1202</v>
      </c>
      <c r="E79" s="31" t="s">
        <v>530</v>
      </c>
      <c r="F79" s="84">
        <v>238247</v>
      </c>
      <c r="G79" s="32">
        <v>21.3</v>
      </c>
      <c r="H79" s="32" t="s">
        <v>325</v>
      </c>
    </row>
    <row r="80" spans="1:8" ht="15" customHeight="1">
      <c r="A80" s="83">
        <v>45457</v>
      </c>
      <c r="B80" s="32">
        <v>531370</v>
      </c>
      <c r="C80" s="31" t="s">
        <v>1203</v>
      </c>
      <c r="D80" s="31" t="s">
        <v>1204</v>
      </c>
      <c r="E80" s="31" t="s">
        <v>529</v>
      </c>
      <c r="F80" s="84">
        <v>79959</v>
      </c>
      <c r="G80" s="32">
        <v>16.95</v>
      </c>
      <c r="H80" s="32" t="s">
        <v>325</v>
      </c>
    </row>
    <row r="81" spans="1:8" ht="15" customHeight="1">
      <c r="A81" s="83">
        <v>45457</v>
      </c>
      <c r="B81" s="32">
        <v>531370</v>
      </c>
      <c r="C81" s="31" t="s">
        <v>1203</v>
      </c>
      <c r="D81" s="31" t="s">
        <v>1205</v>
      </c>
      <c r="E81" s="31" t="s">
        <v>529</v>
      </c>
      <c r="F81" s="84">
        <v>100000</v>
      </c>
      <c r="G81" s="32">
        <v>16.899999999999999</v>
      </c>
      <c r="H81" s="32" t="s">
        <v>325</v>
      </c>
    </row>
    <row r="82" spans="1:8" ht="15" customHeight="1">
      <c r="A82" s="83">
        <v>45457</v>
      </c>
      <c r="B82" s="32">
        <v>531370</v>
      </c>
      <c r="C82" s="31" t="s">
        <v>1203</v>
      </c>
      <c r="D82" s="31" t="s">
        <v>1206</v>
      </c>
      <c r="E82" s="31" t="s">
        <v>530</v>
      </c>
      <c r="F82" s="84">
        <v>200714</v>
      </c>
      <c r="G82" s="32">
        <v>16.93</v>
      </c>
      <c r="H82" s="32" t="s">
        <v>325</v>
      </c>
    </row>
    <row r="83" spans="1:8" ht="15" customHeight="1">
      <c r="A83" s="83">
        <v>45457</v>
      </c>
      <c r="B83" s="32">
        <v>531370</v>
      </c>
      <c r="C83" s="31" t="s">
        <v>1203</v>
      </c>
      <c r="D83" s="31" t="s">
        <v>1207</v>
      </c>
      <c r="E83" s="31" t="s">
        <v>530</v>
      </c>
      <c r="F83" s="84">
        <v>214784</v>
      </c>
      <c r="G83" s="32">
        <v>16.809999999999999</v>
      </c>
      <c r="H83" s="32" t="s">
        <v>325</v>
      </c>
    </row>
    <row r="84" spans="1:8" ht="15" customHeight="1">
      <c r="A84" s="83">
        <v>45457</v>
      </c>
      <c r="B84" s="32">
        <v>540914</v>
      </c>
      <c r="C84" s="31" t="s">
        <v>1208</v>
      </c>
      <c r="D84" s="31" t="s">
        <v>1209</v>
      </c>
      <c r="E84" s="31" t="s">
        <v>529</v>
      </c>
      <c r="F84" s="84">
        <v>525000</v>
      </c>
      <c r="G84" s="32">
        <v>9.33</v>
      </c>
      <c r="H84" s="32" t="s">
        <v>325</v>
      </c>
    </row>
    <row r="85" spans="1:8" ht="15" customHeight="1">
      <c r="A85" s="83">
        <v>45457</v>
      </c>
      <c r="B85" s="32">
        <v>540914</v>
      </c>
      <c r="C85" s="31" t="s">
        <v>1208</v>
      </c>
      <c r="D85" s="31" t="s">
        <v>1209</v>
      </c>
      <c r="E85" s="31" t="s">
        <v>530</v>
      </c>
      <c r="F85" s="84">
        <v>525000</v>
      </c>
      <c r="G85" s="32">
        <v>9.14</v>
      </c>
      <c r="H85" s="32" t="s">
        <v>325</v>
      </c>
    </row>
    <row r="86" spans="1:8" ht="15" customHeight="1">
      <c r="A86" s="83">
        <v>45457</v>
      </c>
      <c r="B86" s="32">
        <v>540914</v>
      </c>
      <c r="C86" s="31" t="s">
        <v>1208</v>
      </c>
      <c r="D86" s="31" t="s">
        <v>1210</v>
      </c>
      <c r="E86" s="31" t="s">
        <v>529</v>
      </c>
      <c r="F86" s="84">
        <v>67694</v>
      </c>
      <c r="G86" s="32">
        <v>9.82</v>
      </c>
      <c r="H86" s="32" t="s">
        <v>325</v>
      </c>
    </row>
    <row r="87" spans="1:8" ht="15" customHeight="1">
      <c r="A87" s="83">
        <v>45457</v>
      </c>
      <c r="B87" s="32">
        <v>540914</v>
      </c>
      <c r="C87" s="31" t="s">
        <v>1208</v>
      </c>
      <c r="D87" s="31" t="s">
        <v>1211</v>
      </c>
      <c r="E87" s="31" t="s">
        <v>530</v>
      </c>
      <c r="F87" s="84">
        <v>557426</v>
      </c>
      <c r="G87" s="32">
        <v>9.33</v>
      </c>
      <c r="H87" s="32" t="s">
        <v>325</v>
      </c>
    </row>
    <row r="88" spans="1:8" ht="15" customHeight="1">
      <c r="A88" s="83">
        <v>45457</v>
      </c>
      <c r="B88" s="32">
        <v>539255</v>
      </c>
      <c r="C88" s="31" t="s">
        <v>1212</v>
      </c>
      <c r="D88" s="31" t="s">
        <v>1051</v>
      </c>
      <c r="E88" s="31" t="s">
        <v>529</v>
      </c>
      <c r="F88" s="84">
        <v>24994</v>
      </c>
      <c r="G88" s="32">
        <v>822.05</v>
      </c>
      <c r="H88" s="32" t="s">
        <v>325</v>
      </c>
    </row>
    <row r="89" spans="1:8" ht="15" customHeight="1">
      <c r="A89" s="83">
        <v>45457</v>
      </c>
      <c r="B89" s="32">
        <v>538733</v>
      </c>
      <c r="C89" s="31" t="s">
        <v>1213</v>
      </c>
      <c r="D89" s="31" t="s">
        <v>1214</v>
      </c>
      <c r="E89" s="31" t="s">
        <v>530</v>
      </c>
      <c r="F89" s="84">
        <v>90000</v>
      </c>
      <c r="G89" s="32">
        <v>4.5199999999999996</v>
      </c>
      <c r="H89" s="32" t="s">
        <v>325</v>
      </c>
    </row>
    <row r="90" spans="1:8" ht="15" customHeight="1">
      <c r="A90" s="83">
        <v>45457</v>
      </c>
      <c r="B90" s="32">
        <v>514197</v>
      </c>
      <c r="C90" s="31" t="s">
        <v>1094</v>
      </c>
      <c r="D90" s="31" t="s">
        <v>1096</v>
      </c>
      <c r="E90" s="31" t="s">
        <v>530</v>
      </c>
      <c r="F90" s="84">
        <v>187448</v>
      </c>
      <c r="G90" s="32">
        <v>34.64</v>
      </c>
      <c r="H90" s="32" t="s">
        <v>325</v>
      </c>
    </row>
    <row r="91" spans="1:8" ht="15" customHeight="1">
      <c r="A91" s="83">
        <v>45457</v>
      </c>
      <c r="B91" s="32">
        <v>521005</v>
      </c>
      <c r="C91" s="31" t="s">
        <v>1097</v>
      </c>
      <c r="D91" s="31" t="s">
        <v>1099</v>
      </c>
      <c r="E91" s="31" t="s">
        <v>530</v>
      </c>
      <c r="F91" s="84">
        <v>90229</v>
      </c>
      <c r="G91" s="32">
        <v>55.42</v>
      </c>
      <c r="H91" s="32" t="s">
        <v>325</v>
      </c>
    </row>
    <row r="92" spans="1:8" ht="15" customHeight="1">
      <c r="A92" s="83">
        <v>45457</v>
      </c>
      <c r="B92" s="32">
        <v>539040</v>
      </c>
      <c r="C92" s="31" t="s">
        <v>1069</v>
      </c>
      <c r="D92" s="31" t="s">
        <v>974</v>
      </c>
      <c r="E92" s="31" t="s">
        <v>529</v>
      </c>
      <c r="F92" s="84">
        <v>500000</v>
      </c>
      <c r="G92" s="32">
        <v>21.79</v>
      </c>
      <c r="H92" s="32" t="s">
        <v>325</v>
      </c>
    </row>
    <row r="93" spans="1:8" ht="15" customHeight="1">
      <c r="A93" s="83">
        <v>45457</v>
      </c>
      <c r="B93" s="32">
        <v>539040</v>
      </c>
      <c r="C93" s="31" t="s">
        <v>1069</v>
      </c>
      <c r="D93" s="31" t="s">
        <v>1215</v>
      </c>
      <c r="E93" s="31" t="s">
        <v>530</v>
      </c>
      <c r="F93" s="84">
        <v>546064</v>
      </c>
      <c r="G93" s="32">
        <v>21.79</v>
      </c>
      <c r="H93" s="32" t="s">
        <v>325</v>
      </c>
    </row>
    <row r="94" spans="1:8" ht="15" customHeight="1">
      <c r="A94" s="83">
        <v>45457</v>
      </c>
      <c r="B94" s="32">
        <v>537582</v>
      </c>
      <c r="C94" s="31" t="s">
        <v>1052</v>
      </c>
      <c r="D94" s="31" t="s">
        <v>1216</v>
      </c>
      <c r="E94" s="31" t="s">
        <v>529</v>
      </c>
      <c r="F94" s="84">
        <v>190000</v>
      </c>
      <c r="G94" s="32">
        <v>2.66</v>
      </c>
      <c r="H94" s="32" t="s">
        <v>325</v>
      </c>
    </row>
    <row r="95" spans="1:8" ht="15" customHeight="1">
      <c r="A95" s="83">
        <v>45457</v>
      </c>
      <c r="B95" s="32">
        <v>500426</v>
      </c>
      <c r="C95" s="31" t="s">
        <v>1217</v>
      </c>
      <c r="D95" s="31" t="s">
        <v>1218</v>
      </c>
      <c r="E95" s="31" t="s">
        <v>530</v>
      </c>
      <c r="F95" s="84">
        <v>222621</v>
      </c>
      <c r="G95" s="32">
        <v>4.54</v>
      </c>
      <c r="H95" s="32" t="s">
        <v>325</v>
      </c>
    </row>
    <row r="96" spans="1:8" ht="15" customHeight="1">
      <c r="A96" s="83">
        <v>45457</v>
      </c>
      <c r="B96" s="32">
        <v>500426</v>
      </c>
      <c r="C96" s="31" t="s">
        <v>1217</v>
      </c>
      <c r="D96" s="31" t="s">
        <v>1218</v>
      </c>
      <c r="E96" s="31" t="s">
        <v>529</v>
      </c>
      <c r="F96" s="84">
        <v>111059</v>
      </c>
      <c r="G96" s="32">
        <v>4.54</v>
      </c>
      <c r="H96" s="32" t="s">
        <v>325</v>
      </c>
    </row>
    <row r="97" spans="1:8" ht="15" customHeight="1">
      <c r="A97" s="83">
        <v>45457</v>
      </c>
      <c r="B97" s="32">
        <v>539291</v>
      </c>
      <c r="C97" s="31" t="s">
        <v>1219</v>
      </c>
      <c r="D97" s="31" t="s">
        <v>1149</v>
      </c>
      <c r="E97" s="31" t="s">
        <v>530</v>
      </c>
      <c r="F97" s="84">
        <v>107706</v>
      </c>
      <c r="G97" s="32">
        <v>37.25</v>
      </c>
      <c r="H97" s="32" t="s">
        <v>325</v>
      </c>
    </row>
    <row r="98" spans="1:8" ht="15" customHeight="1">
      <c r="A98" s="83">
        <v>45457</v>
      </c>
      <c r="B98" s="32">
        <v>532372</v>
      </c>
      <c r="C98" s="31" t="s">
        <v>1220</v>
      </c>
      <c r="D98" s="31" t="s">
        <v>1221</v>
      </c>
      <c r="E98" s="31" t="s">
        <v>529</v>
      </c>
      <c r="F98" s="84">
        <v>568962</v>
      </c>
      <c r="G98" s="32">
        <v>37.130000000000003</v>
      </c>
      <c r="H98" s="32" t="s">
        <v>325</v>
      </c>
    </row>
    <row r="99" spans="1:8" ht="15" customHeight="1">
      <c r="A99" s="83">
        <v>45457</v>
      </c>
      <c r="B99" s="32">
        <v>543436</v>
      </c>
      <c r="C99" s="31" t="s">
        <v>1222</v>
      </c>
      <c r="D99" s="31" t="s">
        <v>1223</v>
      </c>
      <c r="E99" s="31" t="s">
        <v>529</v>
      </c>
      <c r="F99" s="84">
        <v>2400</v>
      </c>
      <c r="G99" s="32">
        <v>162.93</v>
      </c>
      <c r="H99" s="32" t="s">
        <v>325</v>
      </c>
    </row>
    <row r="100" spans="1:8" ht="15" customHeight="1">
      <c r="A100" s="83">
        <v>45457</v>
      </c>
      <c r="B100" s="32">
        <v>543436</v>
      </c>
      <c r="C100" s="31" t="s">
        <v>1222</v>
      </c>
      <c r="D100" s="31" t="s">
        <v>1224</v>
      </c>
      <c r="E100" s="31" t="s">
        <v>530</v>
      </c>
      <c r="F100" s="84">
        <v>2400</v>
      </c>
      <c r="G100" s="32">
        <v>162.93</v>
      </c>
      <c r="H100" s="32" t="s">
        <v>325</v>
      </c>
    </row>
    <row r="101" spans="1:8" ht="15" customHeight="1">
      <c r="A101" s="83">
        <v>45457</v>
      </c>
      <c r="B101" s="32">
        <v>543436</v>
      </c>
      <c r="C101" s="31" t="s">
        <v>1222</v>
      </c>
      <c r="D101" s="31" t="s">
        <v>1224</v>
      </c>
      <c r="E101" s="31" t="s">
        <v>529</v>
      </c>
      <c r="F101" s="84">
        <v>800</v>
      </c>
      <c r="G101" s="32">
        <v>165.55</v>
      </c>
      <c r="H101" s="32" t="s">
        <v>325</v>
      </c>
    </row>
    <row r="102" spans="1:8" ht="15" customHeight="1">
      <c r="A102" s="83">
        <v>45457</v>
      </c>
      <c r="B102" s="32">
        <v>514378</v>
      </c>
      <c r="C102" s="31" t="s">
        <v>1100</v>
      </c>
      <c r="D102" s="31" t="s">
        <v>1225</v>
      </c>
      <c r="E102" s="31" t="s">
        <v>529</v>
      </c>
      <c r="F102" s="84">
        <v>20000</v>
      </c>
      <c r="G102" s="32">
        <v>39.67</v>
      </c>
      <c r="H102" s="32" t="s">
        <v>325</v>
      </c>
    </row>
    <row r="103" spans="1:8" ht="15" customHeight="1">
      <c r="A103" s="83">
        <v>45457</v>
      </c>
      <c r="B103" s="32">
        <v>514378</v>
      </c>
      <c r="C103" s="31" t="s">
        <v>1100</v>
      </c>
      <c r="D103" s="31" t="s">
        <v>1088</v>
      </c>
      <c r="E103" s="31" t="s">
        <v>529</v>
      </c>
      <c r="F103" s="84">
        <v>32800</v>
      </c>
      <c r="G103" s="32">
        <v>38</v>
      </c>
      <c r="H103" s="32" t="s">
        <v>325</v>
      </c>
    </row>
    <row r="104" spans="1:8" ht="15" customHeight="1">
      <c r="A104" s="83">
        <v>45457</v>
      </c>
      <c r="B104" s="32">
        <v>514378</v>
      </c>
      <c r="C104" s="31" t="s">
        <v>1100</v>
      </c>
      <c r="D104" s="31" t="s">
        <v>1226</v>
      </c>
      <c r="E104" s="31" t="s">
        <v>530</v>
      </c>
      <c r="F104" s="84">
        <v>32000</v>
      </c>
      <c r="G104" s="32">
        <v>38</v>
      </c>
      <c r="H104" s="32" t="s">
        <v>325</v>
      </c>
    </row>
    <row r="105" spans="1:8" ht="15" customHeight="1">
      <c r="A105" s="83">
        <v>45457</v>
      </c>
      <c r="B105" s="32">
        <v>522209</v>
      </c>
      <c r="C105" s="31" t="s">
        <v>1227</v>
      </c>
      <c r="D105" s="31" t="s">
        <v>1228</v>
      </c>
      <c r="E105" s="31" t="s">
        <v>530</v>
      </c>
      <c r="F105" s="84">
        <v>91720</v>
      </c>
      <c r="G105" s="32">
        <v>9.6300000000000008</v>
      </c>
      <c r="H105" s="32" t="s">
        <v>325</v>
      </c>
    </row>
    <row r="106" spans="1:8" ht="15" customHeight="1">
      <c r="A106" s="83">
        <v>45457</v>
      </c>
      <c r="B106" s="32">
        <v>522209</v>
      </c>
      <c r="C106" s="31" t="s">
        <v>1227</v>
      </c>
      <c r="D106" s="31" t="s">
        <v>1229</v>
      </c>
      <c r="E106" s="31" t="s">
        <v>529</v>
      </c>
      <c r="F106" s="84">
        <v>100000</v>
      </c>
      <c r="G106" s="32">
        <v>9.6300000000000008</v>
      </c>
      <c r="H106" s="32" t="s">
        <v>325</v>
      </c>
    </row>
    <row r="107" spans="1:8" ht="15" customHeight="1">
      <c r="A107" s="83">
        <v>45457</v>
      </c>
      <c r="B107" s="32" t="s">
        <v>1230</v>
      </c>
      <c r="C107" s="31" t="s">
        <v>1231</v>
      </c>
      <c r="D107" s="31" t="s">
        <v>893</v>
      </c>
      <c r="E107" s="31" t="s">
        <v>529</v>
      </c>
      <c r="F107" s="84">
        <v>239337</v>
      </c>
      <c r="G107" s="32">
        <v>195.59</v>
      </c>
      <c r="H107" s="32" t="s">
        <v>847</v>
      </c>
    </row>
    <row r="108" spans="1:8" ht="15" customHeight="1">
      <c r="A108" s="83">
        <v>45457</v>
      </c>
      <c r="B108" s="32" t="s">
        <v>1232</v>
      </c>
      <c r="C108" s="31" t="s">
        <v>1233</v>
      </c>
      <c r="D108" s="31" t="s">
        <v>893</v>
      </c>
      <c r="E108" s="31" t="s">
        <v>529</v>
      </c>
      <c r="F108" s="84">
        <v>694412</v>
      </c>
      <c r="G108" s="32">
        <v>107.39</v>
      </c>
      <c r="H108" s="32" t="s">
        <v>847</v>
      </c>
    </row>
    <row r="109" spans="1:8" ht="15" customHeight="1">
      <c r="A109" s="83">
        <v>45457</v>
      </c>
      <c r="B109" s="32" t="s">
        <v>1234</v>
      </c>
      <c r="C109" s="31" t="s">
        <v>1235</v>
      </c>
      <c r="D109" s="31" t="s">
        <v>1236</v>
      </c>
      <c r="E109" s="31" t="s">
        <v>529</v>
      </c>
      <c r="F109" s="84">
        <v>169005</v>
      </c>
      <c r="G109" s="32">
        <v>23.33</v>
      </c>
      <c r="H109" s="32" t="s">
        <v>847</v>
      </c>
    </row>
    <row r="110" spans="1:8" ht="15" customHeight="1">
      <c r="A110" s="83">
        <v>45457</v>
      </c>
      <c r="B110" s="32" t="s">
        <v>1237</v>
      </c>
      <c r="C110" s="31" t="s">
        <v>1238</v>
      </c>
      <c r="D110" s="31" t="s">
        <v>1239</v>
      </c>
      <c r="E110" s="31" t="s">
        <v>529</v>
      </c>
      <c r="F110" s="84">
        <v>390000</v>
      </c>
      <c r="G110" s="32">
        <v>58.86</v>
      </c>
      <c r="H110" s="32" t="s">
        <v>847</v>
      </c>
    </row>
    <row r="111" spans="1:8" ht="15" customHeight="1">
      <c r="A111" s="83">
        <v>45457</v>
      </c>
      <c r="B111" s="32" t="s">
        <v>1240</v>
      </c>
      <c r="C111" s="31" t="s">
        <v>1241</v>
      </c>
      <c r="D111" s="31" t="s">
        <v>974</v>
      </c>
      <c r="E111" s="31" t="s">
        <v>529</v>
      </c>
      <c r="F111" s="84">
        <v>40000</v>
      </c>
      <c r="G111" s="32">
        <v>99.8</v>
      </c>
      <c r="H111" s="32" t="s">
        <v>847</v>
      </c>
    </row>
    <row r="112" spans="1:8" ht="15" customHeight="1">
      <c r="A112" s="83">
        <v>45457</v>
      </c>
      <c r="B112" s="32" t="s">
        <v>1242</v>
      </c>
      <c r="C112" s="31" t="s">
        <v>1243</v>
      </c>
      <c r="D112" s="31" t="s">
        <v>1177</v>
      </c>
      <c r="E112" s="31" t="s">
        <v>529</v>
      </c>
      <c r="F112" s="84">
        <v>2600000</v>
      </c>
      <c r="G112" s="32">
        <v>101.8</v>
      </c>
      <c r="H112" s="32" t="s">
        <v>847</v>
      </c>
    </row>
    <row r="113" spans="1:8" ht="15" customHeight="1">
      <c r="A113" s="83">
        <v>45457</v>
      </c>
      <c r="B113" s="32" t="s">
        <v>675</v>
      </c>
      <c r="C113" s="31" t="s">
        <v>1070</v>
      </c>
      <c r="D113" s="31" t="s">
        <v>893</v>
      </c>
      <c r="E113" s="31" t="s">
        <v>529</v>
      </c>
      <c r="F113" s="84">
        <v>661677</v>
      </c>
      <c r="G113" s="32">
        <v>75.83</v>
      </c>
      <c r="H113" s="32" t="s">
        <v>847</v>
      </c>
    </row>
    <row r="114" spans="1:8" ht="15" customHeight="1">
      <c r="A114" s="83">
        <v>45457</v>
      </c>
      <c r="B114" s="32" t="s">
        <v>1244</v>
      </c>
      <c r="C114" s="31" t="s">
        <v>1245</v>
      </c>
      <c r="D114" s="31" t="s">
        <v>1116</v>
      </c>
      <c r="E114" s="31" t="s">
        <v>529</v>
      </c>
      <c r="F114" s="84">
        <v>187200</v>
      </c>
      <c r="G114" s="32">
        <v>146.16999999999999</v>
      </c>
      <c r="H114" s="32" t="s">
        <v>847</v>
      </c>
    </row>
    <row r="115" spans="1:8" ht="15" customHeight="1">
      <c r="A115" s="83">
        <v>45457</v>
      </c>
      <c r="B115" s="32" t="s">
        <v>1101</v>
      </c>
      <c r="C115" s="31" t="s">
        <v>1102</v>
      </c>
      <c r="D115" s="31" t="s">
        <v>996</v>
      </c>
      <c r="E115" s="31" t="s">
        <v>529</v>
      </c>
      <c r="F115" s="84">
        <v>8873081</v>
      </c>
      <c r="G115" s="32">
        <v>42.01</v>
      </c>
      <c r="H115" s="32" t="s">
        <v>847</v>
      </c>
    </row>
    <row r="116" spans="1:8" ht="15" customHeight="1">
      <c r="A116" s="83">
        <v>45457</v>
      </c>
      <c r="B116" s="32" t="s">
        <v>1101</v>
      </c>
      <c r="C116" s="31" t="s">
        <v>1102</v>
      </c>
      <c r="D116" s="31" t="s">
        <v>893</v>
      </c>
      <c r="E116" s="31" t="s">
        <v>529</v>
      </c>
      <c r="F116" s="84">
        <v>8099744</v>
      </c>
      <c r="G116" s="32">
        <v>42.11</v>
      </c>
      <c r="H116" s="32" t="s">
        <v>847</v>
      </c>
    </row>
    <row r="117" spans="1:8" ht="15" customHeight="1">
      <c r="A117" s="83">
        <v>45457</v>
      </c>
      <c r="B117" s="32" t="s">
        <v>1246</v>
      </c>
      <c r="C117" s="31" t="s">
        <v>1247</v>
      </c>
      <c r="D117" s="31" t="s">
        <v>1126</v>
      </c>
      <c r="E117" s="31" t="s">
        <v>529</v>
      </c>
      <c r="F117" s="84">
        <v>41173</v>
      </c>
      <c r="G117" s="32">
        <v>107.73</v>
      </c>
      <c r="H117" s="32" t="s">
        <v>847</v>
      </c>
    </row>
    <row r="118" spans="1:8" ht="15" customHeight="1">
      <c r="A118" s="83">
        <v>45457</v>
      </c>
      <c r="B118" s="32" t="s">
        <v>1246</v>
      </c>
      <c r="C118" s="31" t="s">
        <v>1247</v>
      </c>
      <c r="D118" s="31" t="s">
        <v>1095</v>
      </c>
      <c r="E118" s="31" t="s">
        <v>529</v>
      </c>
      <c r="F118" s="84">
        <v>33235</v>
      </c>
      <c r="G118" s="32">
        <v>109.57</v>
      </c>
      <c r="H118" s="32" t="s">
        <v>847</v>
      </c>
    </row>
    <row r="119" spans="1:8" ht="15" customHeight="1">
      <c r="A119" s="83">
        <v>45457</v>
      </c>
      <c r="B119" s="32" t="s">
        <v>324</v>
      </c>
      <c r="C119" s="31" t="s">
        <v>1248</v>
      </c>
      <c r="D119" s="31" t="s">
        <v>996</v>
      </c>
      <c r="E119" s="31" t="s">
        <v>529</v>
      </c>
      <c r="F119" s="84">
        <v>225667</v>
      </c>
      <c r="G119" s="32">
        <v>4499.71</v>
      </c>
      <c r="H119" s="32" t="s">
        <v>847</v>
      </c>
    </row>
    <row r="120" spans="1:8" ht="15" customHeight="1">
      <c r="A120" s="83">
        <v>45457</v>
      </c>
      <c r="B120" s="32" t="s">
        <v>324</v>
      </c>
      <c r="C120" s="31" t="s">
        <v>1248</v>
      </c>
      <c r="D120" s="31" t="s">
        <v>893</v>
      </c>
      <c r="E120" s="31" t="s">
        <v>529</v>
      </c>
      <c r="F120" s="84">
        <v>298482</v>
      </c>
      <c r="G120" s="32">
        <v>4395.66</v>
      </c>
      <c r="H120" s="32" t="s">
        <v>847</v>
      </c>
    </row>
    <row r="121" spans="1:8" ht="15" customHeight="1">
      <c r="A121" s="83">
        <v>45457</v>
      </c>
      <c r="B121" s="32" t="s">
        <v>101</v>
      </c>
      <c r="C121" s="31" t="s">
        <v>1249</v>
      </c>
      <c r="D121" s="31" t="s">
        <v>1250</v>
      </c>
      <c r="E121" s="31" t="s">
        <v>529</v>
      </c>
      <c r="F121" s="84">
        <v>1600000</v>
      </c>
      <c r="G121" s="32">
        <v>1876</v>
      </c>
      <c r="H121" s="32" t="s">
        <v>847</v>
      </c>
    </row>
    <row r="122" spans="1:8" ht="15" customHeight="1">
      <c r="A122" s="83">
        <v>45457</v>
      </c>
      <c r="B122" s="32" t="s">
        <v>1251</v>
      </c>
      <c r="C122" s="31" t="s">
        <v>1252</v>
      </c>
      <c r="D122" s="31" t="s">
        <v>893</v>
      </c>
      <c r="E122" s="31" t="s">
        <v>529</v>
      </c>
      <c r="F122" s="84">
        <v>1040041</v>
      </c>
      <c r="G122" s="32">
        <v>345.18</v>
      </c>
      <c r="H122" s="32" t="s">
        <v>847</v>
      </c>
    </row>
    <row r="123" spans="1:8" ht="15" customHeight="1">
      <c r="A123" s="83">
        <v>45457</v>
      </c>
      <c r="B123" s="32" t="s">
        <v>1103</v>
      </c>
      <c r="C123" s="31" t="s">
        <v>1104</v>
      </c>
      <c r="D123" s="31" t="s">
        <v>912</v>
      </c>
      <c r="E123" s="31" t="s">
        <v>529</v>
      </c>
      <c r="F123" s="84">
        <v>135200</v>
      </c>
      <c r="G123" s="32">
        <v>141.96</v>
      </c>
      <c r="H123" s="32" t="s">
        <v>847</v>
      </c>
    </row>
    <row r="124" spans="1:8" ht="15" customHeight="1">
      <c r="A124" s="83">
        <v>45457</v>
      </c>
      <c r="B124" s="32" t="s">
        <v>1103</v>
      </c>
      <c r="C124" s="31" t="s">
        <v>1104</v>
      </c>
      <c r="D124" s="31" t="s">
        <v>1253</v>
      </c>
      <c r="E124" s="31" t="s">
        <v>529</v>
      </c>
      <c r="F124" s="84">
        <v>20000</v>
      </c>
      <c r="G124" s="32">
        <v>141.94999999999999</v>
      </c>
      <c r="H124" s="32" t="s">
        <v>847</v>
      </c>
    </row>
    <row r="125" spans="1:8" ht="15" customHeight="1">
      <c r="A125" s="83">
        <v>45457</v>
      </c>
      <c r="B125" s="32" t="s">
        <v>1103</v>
      </c>
      <c r="C125" s="31" t="s">
        <v>1104</v>
      </c>
      <c r="D125" s="31" t="s">
        <v>1254</v>
      </c>
      <c r="E125" s="31" t="s">
        <v>529</v>
      </c>
      <c r="F125" s="84">
        <v>17600</v>
      </c>
      <c r="G125" s="32">
        <v>150.31</v>
      </c>
      <c r="H125" s="32" t="s">
        <v>847</v>
      </c>
    </row>
    <row r="126" spans="1:8" ht="15" customHeight="1">
      <c r="A126" s="83">
        <v>45457</v>
      </c>
      <c r="B126" s="32" t="s">
        <v>1255</v>
      </c>
      <c r="C126" s="31" t="s">
        <v>1256</v>
      </c>
      <c r="D126" s="31" t="s">
        <v>1050</v>
      </c>
      <c r="E126" s="31" t="s">
        <v>529</v>
      </c>
      <c r="F126" s="84">
        <v>72000</v>
      </c>
      <c r="G126" s="32">
        <v>410.26</v>
      </c>
      <c r="H126" s="32" t="s">
        <v>847</v>
      </c>
    </row>
    <row r="127" spans="1:8" ht="15" customHeight="1">
      <c r="A127" s="83">
        <v>45457</v>
      </c>
      <c r="B127" s="32" t="s">
        <v>1257</v>
      </c>
      <c r="C127" s="31" t="s">
        <v>1258</v>
      </c>
      <c r="D127" s="31" t="s">
        <v>1259</v>
      </c>
      <c r="E127" s="31" t="s">
        <v>529</v>
      </c>
      <c r="F127" s="84">
        <v>819966</v>
      </c>
      <c r="G127" s="32">
        <v>1.18</v>
      </c>
      <c r="H127" s="32" t="s">
        <v>847</v>
      </c>
    </row>
    <row r="128" spans="1:8" ht="15" customHeight="1">
      <c r="A128" s="83">
        <v>45457</v>
      </c>
      <c r="B128" s="32" t="s">
        <v>1260</v>
      </c>
      <c r="C128" s="31" t="s">
        <v>1261</v>
      </c>
      <c r="D128" s="31" t="s">
        <v>893</v>
      </c>
      <c r="E128" s="31" t="s">
        <v>529</v>
      </c>
      <c r="F128" s="84">
        <v>529486</v>
      </c>
      <c r="G128" s="32">
        <v>393.9</v>
      </c>
      <c r="H128" s="32" t="s">
        <v>847</v>
      </c>
    </row>
    <row r="129" spans="1:8" ht="15" customHeight="1">
      <c r="A129" s="83">
        <v>45457</v>
      </c>
      <c r="B129" s="32" t="s">
        <v>1262</v>
      </c>
      <c r="C129" s="31" t="s">
        <v>1263</v>
      </c>
      <c r="D129" s="31" t="s">
        <v>1264</v>
      </c>
      <c r="E129" s="31" t="s">
        <v>529</v>
      </c>
      <c r="F129" s="84">
        <v>100000</v>
      </c>
      <c r="G129" s="32">
        <v>3.23</v>
      </c>
      <c r="H129" s="32" t="s">
        <v>847</v>
      </c>
    </row>
    <row r="130" spans="1:8" ht="15" customHeight="1">
      <c r="A130" s="83">
        <v>45457</v>
      </c>
      <c r="B130" s="32" t="s">
        <v>1265</v>
      </c>
      <c r="C130" s="31" t="s">
        <v>1266</v>
      </c>
      <c r="D130" s="31" t="s">
        <v>1267</v>
      </c>
      <c r="E130" s="31" t="s">
        <v>529</v>
      </c>
      <c r="F130" s="84">
        <v>1375243</v>
      </c>
      <c r="G130" s="32">
        <v>0.84</v>
      </c>
      <c r="H130" s="32" t="s">
        <v>847</v>
      </c>
    </row>
    <row r="131" spans="1:8" ht="15" customHeight="1">
      <c r="A131" s="83">
        <v>45457</v>
      </c>
      <c r="B131" s="32" t="s">
        <v>1265</v>
      </c>
      <c r="C131" s="31" t="s">
        <v>1266</v>
      </c>
      <c r="D131" s="31" t="s">
        <v>1268</v>
      </c>
      <c r="E131" s="31" t="s">
        <v>529</v>
      </c>
      <c r="F131" s="84">
        <v>4443795</v>
      </c>
      <c r="G131" s="32">
        <v>0.85</v>
      </c>
      <c r="H131" s="32" t="s">
        <v>847</v>
      </c>
    </row>
    <row r="132" spans="1:8" ht="15" customHeight="1">
      <c r="A132" s="83">
        <v>45457</v>
      </c>
      <c r="B132" s="32" t="s">
        <v>784</v>
      </c>
      <c r="C132" s="31" t="s">
        <v>1269</v>
      </c>
      <c r="D132" s="31" t="s">
        <v>893</v>
      </c>
      <c r="E132" s="31" t="s">
        <v>529</v>
      </c>
      <c r="F132" s="84">
        <v>1030141</v>
      </c>
      <c r="G132" s="32">
        <v>1609.83</v>
      </c>
      <c r="H132" s="32" t="s">
        <v>847</v>
      </c>
    </row>
    <row r="133" spans="1:8" ht="15" customHeight="1">
      <c r="A133" s="83">
        <v>45457</v>
      </c>
      <c r="B133" s="32" t="s">
        <v>1270</v>
      </c>
      <c r="C133" s="31" t="s">
        <v>1271</v>
      </c>
      <c r="D133" s="31" t="s">
        <v>1272</v>
      </c>
      <c r="E133" s="31" t="s">
        <v>529</v>
      </c>
      <c r="F133" s="84">
        <v>96000</v>
      </c>
      <c r="G133" s="32">
        <v>40.119999999999997</v>
      </c>
      <c r="H133" s="32" t="s">
        <v>847</v>
      </c>
    </row>
    <row r="134" spans="1:8" ht="15" customHeight="1">
      <c r="A134" s="83">
        <v>45457</v>
      </c>
      <c r="B134" s="32" t="s">
        <v>389</v>
      </c>
      <c r="C134" s="31" t="s">
        <v>1273</v>
      </c>
      <c r="D134" s="31" t="s">
        <v>996</v>
      </c>
      <c r="E134" s="31" t="s">
        <v>529</v>
      </c>
      <c r="F134" s="84">
        <v>9637893</v>
      </c>
      <c r="G134" s="32">
        <v>117.31</v>
      </c>
      <c r="H134" s="32" t="s">
        <v>847</v>
      </c>
    </row>
    <row r="135" spans="1:8" ht="15" customHeight="1">
      <c r="A135" s="83">
        <v>45457</v>
      </c>
      <c r="B135" s="32" t="s">
        <v>389</v>
      </c>
      <c r="C135" s="31" t="s">
        <v>1273</v>
      </c>
      <c r="D135" s="31" t="s">
        <v>893</v>
      </c>
      <c r="E135" s="31" t="s">
        <v>529</v>
      </c>
      <c r="F135" s="84">
        <v>7423976</v>
      </c>
      <c r="G135" s="32">
        <v>116.83</v>
      </c>
      <c r="H135" s="32" t="s">
        <v>847</v>
      </c>
    </row>
    <row r="136" spans="1:8" ht="15" customHeight="1">
      <c r="A136" s="83">
        <v>45457</v>
      </c>
      <c r="B136" s="32" t="s">
        <v>1105</v>
      </c>
      <c r="C136" s="31" t="s">
        <v>1106</v>
      </c>
      <c r="D136" s="31" t="s">
        <v>1107</v>
      </c>
      <c r="E136" s="31" t="s">
        <v>529</v>
      </c>
      <c r="F136" s="84">
        <v>242009</v>
      </c>
      <c r="G136" s="32">
        <v>112.34</v>
      </c>
      <c r="H136" s="32" t="s">
        <v>847</v>
      </c>
    </row>
    <row r="137" spans="1:8" ht="15" customHeight="1">
      <c r="A137" s="83">
        <v>45457</v>
      </c>
      <c r="B137" s="32" t="s">
        <v>1274</v>
      </c>
      <c r="C137" s="31" t="s">
        <v>1275</v>
      </c>
      <c r="D137" s="31" t="s">
        <v>1053</v>
      </c>
      <c r="E137" s="31" t="s">
        <v>529</v>
      </c>
      <c r="F137" s="84">
        <v>273527</v>
      </c>
      <c r="G137" s="32">
        <v>745.85</v>
      </c>
      <c r="H137" s="32" t="s">
        <v>847</v>
      </c>
    </row>
    <row r="138" spans="1:8" ht="15" customHeight="1">
      <c r="A138" s="83">
        <v>45457</v>
      </c>
      <c r="B138" s="32" t="s">
        <v>1274</v>
      </c>
      <c r="C138" s="31" t="s">
        <v>1275</v>
      </c>
      <c r="D138" s="31" t="s">
        <v>893</v>
      </c>
      <c r="E138" s="31" t="s">
        <v>529</v>
      </c>
      <c r="F138" s="84">
        <v>367761</v>
      </c>
      <c r="G138" s="32">
        <v>740.71</v>
      </c>
      <c r="H138" s="32" t="s">
        <v>847</v>
      </c>
    </row>
    <row r="139" spans="1:8" ht="15" customHeight="1">
      <c r="A139" s="83">
        <v>45457</v>
      </c>
      <c r="B139" s="32" t="s">
        <v>1274</v>
      </c>
      <c r="C139" s="31" t="s">
        <v>1275</v>
      </c>
      <c r="D139" s="31" t="s">
        <v>1119</v>
      </c>
      <c r="E139" s="31" t="s">
        <v>529</v>
      </c>
      <c r="F139" s="84">
        <v>273020</v>
      </c>
      <c r="G139" s="32">
        <v>737.87</v>
      </c>
      <c r="H139" s="32" t="s">
        <v>847</v>
      </c>
    </row>
    <row r="140" spans="1:8" ht="15" customHeight="1">
      <c r="A140" s="83">
        <v>45457</v>
      </c>
      <c r="B140" s="32" t="s">
        <v>1274</v>
      </c>
      <c r="C140" s="31" t="s">
        <v>1275</v>
      </c>
      <c r="D140" s="31" t="s">
        <v>996</v>
      </c>
      <c r="E140" s="31" t="s">
        <v>529</v>
      </c>
      <c r="F140" s="84">
        <v>216926</v>
      </c>
      <c r="G140" s="32">
        <v>754.37</v>
      </c>
      <c r="H140" s="32" t="s">
        <v>847</v>
      </c>
    </row>
    <row r="141" spans="1:8" ht="15" customHeight="1">
      <c r="A141" s="83">
        <v>45457</v>
      </c>
      <c r="B141" s="32" t="s">
        <v>1276</v>
      </c>
      <c r="C141" s="31" t="s">
        <v>1277</v>
      </c>
      <c r="D141" s="31" t="s">
        <v>1278</v>
      </c>
      <c r="E141" s="31" t="s">
        <v>529</v>
      </c>
      <c r="F141" s="84">
        <v>100000</v>
      </c>
      <c r="G141" s="32">
        <v>39.86</v>
      </c>
      <c r="H141" s="32" t="s">
        <v>847</v>
      </c>
    </row>
    <row r="142" spans="1:8" ht="15" customHeight="1">
      <c r="A142" s="83">
        <v>45457</v>
      </c>
      <c r="B142" s="32" t="s">
        <v>406</v>
      </c>
      <c r="C142" s="31" t="s">
        <v>1279</v>
      </c>
      <c r="D142" s="31" t="s">
        <v>893</v>
      </c>
      <c r="E142" s="31" t="s">
        <v>529</v>
      </c>
      <c r="F142" s="84">
        <v>1524805</v>
      </c>
      <c r="G142" s="32">
        <v>481.82</v>
      </c>
      <c r="H142" s="32" t="s">
        <v>847</v>
      </c>
    </row>
    <row r="143" spans="1:8" ht="15" customHeight="1">
      <c r="A143" s="83">
        <v>45457</v>
      </c>
      <c r="B143" s="32" t="s">
        <v>1108</v>
      </c>
      <c r="C143" s="31" t="s">
        <v>1109</v>
      </c>
      <c r="D143" s="31" t="s">
        <v>1110</v>
      </c>
      <c r="E143" s="31" t="s">
        <v>529</v>
      </c>
      <c r="F143" s="84">
        <v>2268785</v>
      </c>
      <c r="G143" s="32">
        <v>43.07</v>
      </c>
      <c r="H143" s="32" t="s">
        <v>847</v>
      </c>
    </row>
    <row r="144" spans="1:8" ht="15" customHeight="1">
      <c r="A144" s="83">
        <v>45457</v>
      </c>
      <c r="B144" s="32" t="s">
        <v>1071</v>
      </c>
      <c r="C144" s="31" t="s">
        <v>1072</v>
      </c>
      <c r="D144" s="31" t="s">
        <v>1280</v>
      </c>
      <c r="E144" s="31" t="s">
        <v>529</v>
      </c>
      <c r="F144" s="84">
        <v>1000000</v>
      </c>
      <c r="G144" s="32">
        <v>3.07</v>
      </c>
      <c r="H144" s="32" t="s">
        <v>847</v>
      </c>
    </row>
    <row r="145" spans="1:8" ht="15" customHeight="1">
      <c r="A145" s="83">
        <v>45457</v>
      </c>
      <c r="B145" s="32" t="s">
        <v>1071</v>
      </c>
      <c r="C145" s="31" t="s">
        <v>1072</v>
      </c>
      <c r="D145" s="31" t="s">
        <v>1281</v>
      </c>
      <c r="E145" s="31" t="s">
        <v>529</v>
      </c>
      <c r="F145" s="84">
        <v>712096</v>
      </c>
      <c r="G145" s="32">
        <v>3.07</v>
      </c>
      <c r="H145" s="32" t="s">
        <v>847</v>
      </c>
    </row>
    <row r="146" spans="1:8" ht="15" customHeight="1">
      <c r="A146" s="83">
        <v>45457</v>
      </c>
      <c r="B146" s="32" t="s">
        <v>1071</v>
      </c>
      <c r="C146" s="31" t="s">
        <v>1072</v>
      </c>
      <c r="D146" s="31" t="s">
        <v>1282</v>
      </c>
      <c r="E146" s="31" t="s">
        <v>529</v>
      </c>
      <c r="F146" s="84">
        <v>1059758</v>
      </c>
      <c r="G146" s="32">
        <v>3.07</v>
      </c>
      <c r="H146" s="32" t="s">
        <v>847</v>
      </c>
    </row>
    <row r="147" spans="1:8" ht="15" customHeight="1">
      <c r="A147" s="83">
        <v>45457</v>
      </c>
      <c r="B147" s="32" t="s">
        <v>1071</v>
      </c>
      <c r="C147" s="31" t="s">
        <v>1072</v>
      </c>
      <c r="D147" s="31" t="s">
        <v>1087</v>
      </c>
      <c r="E147" s="31" t="s">
        <v>529</v>
      </c>
      <c r="F147" s="84">
        <v>1182308</v>
      </c>
      <c r="G147" s="32">
        <v>3.07</v>
      </c>
      <c r="H147" s="32" t="s">
        <v>847</v>
      </c>
    </row>
    <row r="148" spans="1:8" ht="15" customHeight="1">
      <c r="A148" s="83">
        <v>45457</v>
      </c>
      <c r="B148" s="32" t="s">
        <v>1073</v>
      </c>
      <c r="C148" s="31" t="s">
        <v>1074</v>
      </c>
      <c r="D148" s="31" t="s">
        <v>1283</v>
      </c>
      <c r="E148" s="31" t="s">
        <v>529</v>
      </c>
      <c r="F148" s="84">
        <v>79455</v>
      </c>
      <c r="G148" s="32">
        <v>445.59</v>
      </c>
      <c r="H148" s="32" t="s">
        <v>847</v>
      </c>
    </row>
    <row r="149" spans="1:8" ht="15" customHeight="1">
      <c r="A149" s="83">
        <v>45457</v>
      </c>
      <c r="B149" s="32" t="s">
        <v>1073</v>
      </c>
      <c r="C149" s="31" t="s">
        <v>1074</v>
      </c>
      <c r="D149" s="31" t="s">
        <v>1284</v>
      </c>
      <c r="E149" s="31" t="s">
        <v>529</v>
      </c>
      <c r="F149" s="84">
        <v>135272</v>
      </c>
      <c r="G149" s="32">
        <v>439.35</v>
      </c>
      <c r="H149" s="32" t="s">
        <v>847</v>
      </c>
    </row>
    <row r="150" spans="1:8" ht="15" customHeight="1">
      <c r="A150" s="83">
        <v>45457</v>
      </c>
      <c r="B150" s="32" t="s">
        <v>1073</v>
      </c>
      <c r="C150" s="31" t="s">
        <v>1074</v>
      </c>
      <c r="D150" s="31" t="s">
        <v>1285</v>
      </c>
      <c r="E150" s="31" t="s">
        <v>529</v>
      </c>
      <c r="F150" s="84">
        <v>80533</v>
      </c>
      <c r="G150" s="32">
        <v>438.99</v>
      </c>
      <c r="H150" s="32" t="s">
        <v>847</v>
      </c>
    </row>
    <row r="151" spans="1:8" ht="15" customHeight="1">
      <c r="A151" s="83">
        <v>45457</v>
      </c>
      <c r="B151" s="32" t="s">
        <v>1073</v>
      </c>
      <c r="C151" s="31" t="s">
        <v>1074</v>
      </c>
      <c r="D151" s="31" t="s">
        <v>996</v>
      </c>
      <c r="E151" s="31" t="s">
        <v>529</v>
      </c>
      <c r="F151" s="84">
        <v>76269</v>
      </c>
      <c r="G151" s="32">
        <v>440.67</v>
      </c>
      <c r="H151" s="32" t="s">
        <v>847</v>
      </c>
    </row>
    <row r="152" spans="1:8" ht="15" customHeight="1">
      <c r="A152" s="83">
        <v>45457</v>
      </c>
      <c r="B152" s="32" t="s">
        <v>1073</v>
      </c>
      <c r="C152" s="31" t="s">
        <v>1074</v>
      </c>
      <c r="D152" s="31" t="s">
        <v>1053</v>
      </c>
      <c r="E152" s="31" t="s">
        <v>529</v>
      </c>
      <c r="F152" s="84">
        <v>103850</v>
      </c>
      <c r="G152" s="32">
        <v>440.15</v>
      </c>
      <c r="H152" s="32" t="s">
        <v>847</v>
      </c>
    </row>
    <row r="153" spans="1:8" ht="15" customHeight="1">
      <c r="A153" s="83">
        <v>45457</v>
      </c>
      <c r="B153" s="32" t="s">
        <v>1073</v>
      </c>
      <c r="C153" s="31" t="s">
        <v>1074</v>
      </c>
      <c r="D153" s="31" t="s">
        <v>893</v>
      </c>
      <c r="E153" s="31" t="s">
        <v>529</v>
      </c>
      <c r="F153" s="84">
        <v>137475</v>
      </c>
      <c r="G153" s="32">
        <v>436.3</v>
      </c>
      <c r="H153" s="32" t="s">
        <v>847</v>
      </c>
    </row>
    <row r="154" spans="1:8" ht="15" customHeight="1">
      <c r="A154" s="83">
        <v>45457</v>
      </c>
      <c r="B154" s="32" t="s">
        <v>1073</v>
      </c>
      <c r="C154" s="31" t="s">
        <v>1074</v>
      </c>
      <c r="D154" s="31" t="s">
        <v>1111</v>
      </c>
      <c r="E154" s="31" t="s">
        <v>529</v>
      </c>
      <c r="F154" s="84">
        <v>73620</v>
      </c>
      <c r="G154" s="32">
        <v>442.47</v>
      </c>
      <c r="H154" s="32" t="s">
        <v>847</v>
      </c>
    </row>
    <row r="155" spans="1:8" ht="15" customHeight="1">
      <c r="A155" s="83">
        <v>45457</v>
      </c>
      <c r="B155" s="32" t="s">
        <v>1073</v>
      </c>
      <c r="C155" s="31" t="s">
        <v>1074</v>
      </c>
      <c r="D155" s="31" t="s">
        <v>1286</v>
      </c>
      <c r="E155" s="31" t="s">
        <v>529</v>
      </c>
      <c r="F155" s="84">
        <v>82788</v>
      </c>
      <c r="G155" s="32">
        <v>440.05</v>
      </c>
      <c r="H155" s="32" t="s">
        <v>847</v>
      </c>
    </row>
    <row r="156" spans="1:8" ht="15" customHeight="1">
      <c r="A156" s="83">
        <v>45457</v>
      </c>
      <c r="B156" s="32" t="s">
        <v>1073</v>
      </c>
      <c r="C156" s="31" t="s">
        <v>1074</v>
      </c>
      <c r="D156" s="31" t="s">
        <v>1287</v>
      </c>
      <c r="E156" s="31" t="s">
        <v>529</v>
      </c>
      <c r="F156" s="84">
        <v>123867</v>
      </c>
      <c r="G156" s="32">
        <v>440.79</v>
      </c>
      <c r="H156" s="32" t="s">
        <v>847</v>
      </c>
    </row>
    <row r="157" spans="1:8" ht="15" customHeight="1">
      <c r="A157" s="83">
        <v>45457</v>
      </c>
      <c r="B157" s="32" t="s">
        <v>1288</v>
      </c>
      <c r="C157" s="31" t="s">
        <v>1289</v>
      </c>
      <c r="D157" s="31" t="s">
        <v>1290</v>
      </c>
      <c r="E157" s="31" t="s">
        <v>529</v>
      </c>
      <c r="F157" s="84">
        <v>3002204</v>
      </c>
      <c r="G157" s="32">
        <v>1.73</v>
      </c>
      <c r="H157" s="32" t="s">
        <v>847</v>
      </c>
    </row>
    <row r="158" spans="1:8" ht="15" customHeight="1">
      <c r="A158" s="83">
        <v>45457</v>
      </c>
      <c r="B158" s="32" t="s">
        <v>1112</v>
      </c>
      <c r="C158" s="31" t="s">
        <v>1113</v>
      </c>
      <c r="D158" s="31" t="s">
        <v>893</v>
      </c>
      <c r="E158" s="31" t="s">
        <v>529</v>
      </c>
      <c r="F158" s="84">
        <v>634169</v>
      </c>
      <c r="G158" s="32">
        <v>48.29</v>
      </c>
      <c r="H158" s="32" t="s">
        <v>847</v>
      </c>
    </row>
    <row r="159" spans="1:8" ht="15" customHeight="1">
      <c r="A159" s="83">
        <v>45457</v>
      </c>
      <c r="B159" s="32" t="s">
        <v>1112</v>
      </c>
      <c r="C159" s="31" t="s">
        <v>1113</v>
      </c>
      <c r="D159" s="31" t="s">
        <v>1053</v>
      </c>
      <c r="E159" s="31" t="s">
        <v>529</v>
      </c>
      <c r="F159" s="84">
        <v>759293</v>
      </c>
      <c r="G159" s="32">
        <v>48.87</v>
      </c>
      <c r="H159" s="32" t="s">
        <v>847</v>
      </c>
    </row>
    <row r="160" spans="1:8" ht="15" customHeight="1">
      <c r="A160" s="83">
        <v>45457</v>
      </c>
      <c r="B160" s="32" t="s">
        <v>1112</v>
      </c>
      <c r="C160" s="31" t="s">
        <v>1113</v>
      </c>
      <c r="D160" s="31" t="s">
        <v>996</v>
      </c>
      <c r="E160" s="31" t="s">
        <v>529</v>
      </c>
      <c r="F160" s="84">
        <v>975878</v>
      </c>
      <c r="G160" s="32">
        <v>48.78</v>
      </c>
      <c r="H160" s="32" t="s">
        <v>847</v>
      </c>
    </row>
    <row r="161" spans="1:8" ht="15" customHeight="1">
      <c r="A161" s="83">
        <v>45457</v>
      </c>
      <c r="B161" s="32" t="s">
        <v>1075</v>
      </c>
      <c r="C161" s="31" t="s">
        <v>1076</v>
      </c>
      <c r="D161" s="31" t="s">
        <v>1291</v>
      </c>
      <c r="E161" s="31" t="s">
        <v>529</v>
      </c>
      <c r="F161" s="84">
        <v>940442</v>
      </c>
      <c r="G161" s="32">
        <v>7.68</v>
      </c>
      <c r="H161" s="32" t="s">
        <v>847</v>
      </c>
    </row>
    <row r="162" spans="1:8" ht="15" customHeight="1">
      <c r="A162" s="83">
        <v>45457</v>
      </c>
      <c r="B162" s="32" t="s">
        <v>1075</v>
      </c>
      <c r="C162" s="31" t="s">
        <v>1076</v>
      </c>
      <c r="D162" s="31" t="s">
        <v>1292</v>
      </c>
      <c r="E162" s="31" t="s">
        <v>529</v>
      </c>
      <c r="F162" s="84">
        <v>289975</v>
      </c>
      <c r="G162" s="32">
        <v>7.56</v>
      </c>
      <c r="H162" s="32" t="s">
        <v>847</v>
      </c>
    </row>
    <row r="163" spans="1:8" ht="15" customHeight="1">
      <c r="A163" s="83">
        <v>45457</v>
      </c>
      <c r="B163" s="32" t="s">
        <v>1075</v>
      </c>
      <c r="C163" s="31" t="s">
        <v>1076</v>
      </c>
      <c r="D163" s="31" t="s">
        <v>995</v>
      </c>
      <c r="E163" s="31" t="s">
        <v>529</v>
      </c>
      <c r="F163" s="84">
        <v>80000</v>
      </c>
      <c r="G163" s="32">
        <v>7.55</v>
      </c>
      <c r="H163" s="32" t="s">
        <v>847</v>
      </c>
    </row>
    <row r="164" spans="1:8" ht="15" customHeight="1">
      <c r="A164" s="83">
        <v>45457</v>
      </c>
      <c r="B164" s="32" t="s">
        <v>1293</v>
      </c>
      <c r="C164" s="31" t="s">
        <v>1294</v>
      </c>
      <c r="D164" s="31" t="s">
        <v>1295</v>
      </c>
      <c r="E164" s="31" t="s">
        <v>529</v>
      </c>
      <c r="F164" s="84">
        <v>54000</v>
      </c>
      <c r="G164" s="32">
        <v>59.41</v>
      </c>
      <c r="H164" s="32" t="s">
        <v>847</v>
      </c>
    </row>
    <row r="165" spans="1:8" ht="15" customHeight="1">
      <c r="A165" s="83">
        <v>45457</v>
      </c>
      <c r="B165" s="32" t="s">
        <v>1296</v>
      </c>
      <c r="C165" s="31" t="s">
        <v>1297</v>
      </c>
      <c r="D165" s="31" t="s">
        <v>893</v>
      </c>
      <c r="E165" s="31" t="s">
        <v>529</v>
      </c>
      <c r="F165" s="84">
        <v>3205071</v>
      </c>
      <c r="G165" s="32">
        <v>55.16</v>
      </c>
      <c r="H165" s="32" t="s">
        <v>847</v>
      </c>
    </row>
    <row r="166" spans="1:8" ht="15" customHeight="1">
      <c r="A166" s="83">
        <v>45457</v>
      </c>
      <c r="B166" s="32" t="s">
        <v>1296</v>
      </c>
      <c r="C166" s="31" t="s">
        <v>1297</v>
      </c>
      <c r="D166" s="31" t="s">
        <v>996</v>
      </c>
      <c r="E166" s="31" t="s">
        <v>529</v>
      </c>
      <c r="F166" s="84">
        <v>3882876</v>
      </c>
      <c r="G166" s="32">
        <v>55.12</v>
      </c>
      <c r="H166" s="32" t="s">
        <v>847</v>
      </c>
    </row>
    <row r="167" spans="1:8" ht="15" customHeight="1">
      <c r="A167" s="83">
        <v>45457</v>
      </c>
      <c r="B167" s="32" t="s">
        <v>1298</v>
      </c>
      <c r="C167" s="31" t="s">
        <v>1299</v>
      </c>
      <c r="D167" s="31" t="s">
        <v>1300</v>
      </c>
      <c r="E167" s="31" t="s">
        <v>529</v>
      </c>
      <c r="F167" s="84">
        <v>83487</v>
      </c>
      <c r="G167" s="32">
        <v>47.89</v>
      </c>
      <c r="H167" s="32" t="s">
        <v>847</v>
      </c>
    </row>
    <row r="168" spans="1:8" ht="15" customHeight="1">
      <c r="A168" s="83">
        <v>45457</v>
      </c>
      <c r="B168" s="32" t="s">
        <v>1301</v>
      </c>
      <c r="C168" s="31" t="s">
        <v>1302</v>
      </c>
      <c r="D168" s="31" t="s">
        <v>1303</v>
      </c>
      <c r="E168" s="31" t="s">
        <v>529</v>
      </c>
      <c r="F168" s="84">
        <v>30600</v>
      </c>
      <c r="G168" s="32">
        <v>397.02</v>
      </c>
      <c r="H168" s="32" t="s">
        <v>847</v>
      </c>
    </row>
    <row r="169" spans="1:8" ht="15" customHeight="1">
      <c r="A169" s="83">
        <v>45457</v>
      </c>
      <c r="B169" s="32" t="s">
        <v>1114</v>
      </c>
      <c r="C169" s="31" t="s">
        <v>1115</v>
      </c>
      <c r="D169" s="31" t="s">
        <v>996</v>
      </c>
      <c r="E169" s="31" t="s">
        <v>529</v>
      </c>
      <c r="F169" s="84">
        <v>1328662</v>
      </c>
      <c r="G169" s="32">
        <v>51.54</v>
      </c>
      <c r="H169" s="32" t="s">
        <v>847</v>
      </c>
    </row>
    <row r="170" spans="1:8" ht="15" customHeight="1">
      <c r="A170" s="83">
        <v>45457</v>
      </c>
      <c r="B170" s="32" t="s">
        <v>1058</v>
      </c>
      <c r="C170" s="31" t="s">
        <v>1059</v>
      </c>
      <c r="D170" s="31" t="s">
        <v>1066</v>
      </c>
      <c r="E170" s="31" t="s">
        <v>529</v>
      </c>
      <c r="F170" s="84">
        <v>1000000</v>
      </c>
      <c r="G170" s="32">
        <v>24.8</v>
      </c>
      <c r="H170" s="32" t="s">
        <v>847</v>
      </c>
    </row>
    <row r="171" spans="1:8" ht="15" customHeight="1">
      <c r="A171" s="83">
        <v>45457</v>
      </c>
      <c r="B171" s="32" t="s">
        <v>1058</v>
      </c>
      <c r="C171" s="31" t="s">
        <v>1059</v>
      </c>
      <c r="D171" s="31" t="s">
        <v>1116</v>
      </c>
      <c r="E171" s="31" t="s">
        <v>529</v>
      </c>
      <c r="F171" s="84">
        <v>750000</v>
      </c>
      <c r="G171" s="32">
        <v>24.8</v>
      </c>
      <c r="H171" s="32" t="s">
        <v>847</v>
      </c>
    </row>
    <row r="172" spans="1:8" ht="15" customHeight="1">
      <c r="A172" s="83">
        <v>45457</v>
      </c>
      <c r="B172" s="32" t="s">
        <v>1117</v>
      </c>
      <c r="C172" s="31" t="s">
        <v>1118</v>
      </c>
      <c r="D172" s="31" t="s">
        <v>1053</v>
      </c>
      <c r="E172" s="31" t="s">
        <v>529</v>
      </c>
      <c r="F172" s="84">
        <v>490338</v>
      </c>
      <c r="G172" s="32">
        <v>1062</v>
      </c>
      <c r="H172" s="32" t="s">
        <v>847</v>
      </c>
    </row>
    <row r="173" spans="1:8" ht="15" customHeight="1">
      <c r="A173" s="83">
        <v>45457</v>
      </c>
      <c r="B173" s="32" t="s">
        <v>1117</v>
      </c>
      <c r="C173" s="31" t="s">
        <v>1118</v>
      </c>
      <c r="D173" s="31" t="s">
        <v>996</v>
      </c>
      <c r="E173" s="31" t="s">
        <v>529</v>
      </c>
      <c r="F173" s="84">
        <v>700745</v>
      </c>
      <c r="G173" s="32">
        <v>1090.42</v>
      </c>
      <c r="H173" s="32" t="s">
        <v>847</v>
      </c>
    </row>
    <row r="174" spans="1:8" ht="15" customHeight="1">
      <c r="A174" s="83">
        <v>45457</v>
      </c>
      <c r="B174" s="32" t="s">
        <v>1117</v>
      </c>
      <c r="C174" s="31" t="s">
        <v>1118</v>
      </c>
      <c r="D174" s="31" t="s">
        <v>1285</v>
      </c>
      <c r="E174" s="31" t="s">
        <v>529</v>
      </c>
      <c r="F174" s="84">
        <v>245713</v>
      </c>
      <c r="G174" s="32">
        <v>1086.3</v>
      </c>
      <c r="H174" s="32" t="s">
        <v>847</v>
      </c>
    </row>
    <row r="175" spans="1:8" ht="15" customHeight="1">
      <c r="A175" s="83">
        <v>45457</v>
      </c>
      <c r="B175" s="32" t="s">
        <v>1117</v>
      </c>
      <c r="C175" s="31" t="s">
        <v>1118</v>
      </c>
      <c r="D175" s="31" t="s">
        <v>1036</v>
      </c>
      <c r="E175" s="31" t="s">
        <v>529</v>
      </c>
      <c r="F175" s="84">
        <v>237948</v>
      </c>
      <c r="G175" s="32">
        <v>1148.25</v>
      </c>
      <c r="H175" s="32" t="s">
        <v>847</v>
      </c>
    </row>
    <row r="176" spans="1:8" ht="15" customHeight="1">
      <c r="A176" s="83">
        <v>45457</v>
      </c>
      <c r="B176" s="32" t="s">
        <v>1117</v>
      </c>
      <c r="C176" s="31" t="s">
        <v>1118</v>
      </c>
      <c r="D176" s="31" t="s">
        <v>1283</v>
      </c>
      <c r="E176" s="31" t="s">
        <v>529</v>
      </c>
      <c r="F176" s="84">
        <v>209430</v>
      </c>
      <c r="G176" s="32">
        <v>1100.6400000000001</v>
      </c>
      <c r="H176" s="32" t="s">
        <v>847</v>
      </c>
    </row>
    <row r="177" spans="1:8" ht="15" customHeight="1">
      <c r="A177" s="83">
        <v>45457</v>
      </c>
      <c r="B177" s="32" t="s">
        <v>1117</v>
      </c>
      <c r="C177" s="31" t="s">
        <v>1118</v>
      </c>
      <c r="D177" s="31" t="s">
        <v>893</v>
      </c>
      <c r="E177" s="31" t="s">
        <v>529</v>
      </c>
      <c r="F177" s="84">
        <v>344422</v>
      </c>
      <c r="G177" s="32">
        <v>1008.14</v>
      </c>
      <c r="H177" s="32" t="s">
        <v>847</v>
      </c>
    </row>
    <row r="178" spans="1:8" ht="15" customHeight="1">
      <c r="A178" s="83">
        <v>45457</v>
      </c>
      <c r="B178" s="32" t="s">
        <v>1117</v>
      </c>
      <c r="C178" s="31" t="s">
        <v>1118</v>
      </c>
      <c r="D178" s="31" t="s">
        <v>1286</v>
      </c>
      <c r="E178" s="31" t="s">
        <v>529</v>
      </c>
      <c r="F178" s="84">
        <v>228037</v>
      </c>
      <c r="G178" s="32">
        <v>1078.1600000000001</v>
      </c>
      <c r="H178" s="32" t="s">
        <v>847</v>
      </c>
    </row>
    <row r="179" spans="1:8" ht="15" customHeight="1">
      <c r="A179" s="83">
        <v>45457</v>
      </c>
      <c r="B179" s="32" t="s">
        <v>1117</v>
      </c>
      <c r="C179" s="31" t="s">
        <v>1118</v>
      </c>
      <c r="D179" s="31" t="s">
        <v>1304</v>
      </c>
      <c r="E179" s="31" t="s">
        <v>529</v>
      </c>
      <c r="F179" s="84">
        <v>560875</v>
      </c>
      <c r="G179" s="32">
        <v>1120.71</v>
      </c>
      <c r="H179" s="32" t="s">
        <v>847</v>
      </c>
    </row>
    <row r="180" spans="1:8" ht="15" customHeight="1">
      <c r="A180" s="83">
        <v>45457</v>
      </c>
      <c r="B180" s="32" t="s">
        <v>1117</v>
      </c>
      <c r="C180" s="31" t="s">
        <v>1118</v>
      </c>
      <c r="D180" s="31" t="s">
        <v>912</v>
      </c>
      <c r="E180" s="31" t="s">
        <v>529</v>
      </c>
      <c r="F180" s="84">
        <v>342393</v>
      </c>
      <c r="G180" s="32">
        <v>1156.6600000000001</v>
      </c>
      <c r="H180" s="32" t="s">
        <v>847</v>
      </c>
    </row>
    <row r="181" spans="1:8" ht="15" customHeight="1">
      <c r="A181" s="83">
        <v>45457</v>
      </c>
      <c r="B181" s="32" t="s">
        <v>1117</v>
      </c>
      <c r="C181" s="31" t="s">
        <v>1118</v>
      </c>
      <c r="D181" s="31" t="s">
        <v>1111</v>
      </c>
      <c r="E181" s="31" t="s">
        <v>529</v>
      </c>
      <c r="F181" s="84">
        <v>449290</v>
      </c>
      <c r="G181" s="32">
        <v>1069.1300000000001</v>
      </c>
      <c r="H181" s="32" t="s">
        <v>847</v>
      </c>
    </row>
    <row r="182" spans="1:8" ht="15" customHeight="1">
      <c r="A182" s="83">
        <v>45457</v>
      </c>
      <c r="B182" s="32" t="s">
        <v>1117</v>
      </c>
      <c r="C182" s="31" t="s">
        <v>1118</v>
      </c>
      <c r="D182" s="31" t="s">
        <v>1287</v>
      </c>
      <c r="E182" s="31" t="s">
        <v>529</v>
      </c>
      <c r="F182" s="84">
        <v>350314</v>
      </c>
      <c r="G182" s="32">
        <v>1082.1500000000001</v>
      </c>
      <c r="H182" s="32" t="s">
        <v>847</v>
      </c>
    </row>
    <row r="183" spans="1:8" ht="15" customHeight="1">
      <c r="A183" s="83">
        <v>45457</v>
      </c>
      <c r="B183" s="32" t="s">
        <v>1120</v>
      </c>
      <c r="C183" s="31" t="s">
        <v>1121</v>
      </c>
      <c r="D183" s="31" t="s">
        <v>996</v>
      </c>
      <c r="E183" s="31" t="s">
        <v>529</v>
      </c>
      <c r="F183" s="84">
        <v>963404</v>
      </c>
      <c r="G183" s="32">
        <v>26.21</v>
      </c>
      <c r="H183" s="32" t="s">
        <v>847</v>
      </c>
    </row>
    <row r="184" spans="1:8" ht="15" customHeight="1">
      <c r="A184" s="83">
        <v>45457</v>
      </c>
      <c r="B184" s="32" t="s">
        <v>1305</v>
      </c>
      <c r="C184" s="31" t="s">
        <v>1306</v>
      </c>
      <c r="D184" s="31" t="s">
        <v>1307</v>
      </c>
      <c r="E184" s="31" t="s">
        <v>529</v>
      </c>
      <c r="F184" s="84">
        <v>115000</v>
      </c>
      <c r="G184" s="32">
        <v>20.9</v>
      </c>
      <c r="H184" s="32" t="s">
        <v>847</v>
      </c>
    </row>
    <row r="185" spans="1:8" ht="15" customHeight="1">
      <c r="A185" s="83">
        <v>45457</v>
      </c>
      <c r="B185" s="32" t="s">
        <v>1122</v>
      </c>
      <c r="C185" s="31" t="s">
        <v>1123</v>
      </c>
      <c r="D185" s="31" t="s">
        <v>996</v>
      </c>
      <c r="E185" s="31" t="s">
        <v>529</v>
      </c>
      <c r="F185" s="84">
        <v>585626</v>
      </c>
      <c r="G185" s="32">
        <v>40.9</v>
      </c>
      <c r="H185" s="32" t="s">
        <v>847</v>
      </c>
    </row>
    <row r="186" spans="1:8" ht="15" customHeight="1">
      <c r="A186" s="83">
        <v>45457</v>
      </c>
      <c r="B186" s="32" t="s">
        <v>1054</v>
      </c>
      <c r="C186" s="31" t="s">
        <v>1055</v>
      </c>
      <c r="D186" s="31" t="s">
        <v>996</v>
      </c>
      <c r="E186" s="31" t="s">
        <v>529</v>
      </c>
      <c r="F186" s="84">
        <v>6435263</v>
      </c>
      <c r="G186" s="32">
        <v>31.7</v>
      </c>
      <c r="H186" s="32" t="s">
        <v>847</v>
      </c>
    </row>
    <row r="187" spans="1:8" ht="15" customHeight="1">
      <c r="A187" s="83">
        <v>45457</v>
      </c>
      <c r="B187" s="32" t="s">
        <v>1054</v>
      </c>
      <c r="C187" s="31" t="s">
        <v>1055</v>
      </c>
      <c r="D187" s="31" t="s">
        <v>1060</v>
      </c>
      <c r="E187" s="31" t="s">
        <v>529</v>
      </c>
      <c r="F187" s="84">
        <v>5667659</v>
      </c>
      <c r="G187" s="32">
        <v>32.74</v>
      </c>
      <c r="H187" s="32" t="s">
        <v>847</v>
      </c>
    </row>
    <row r="188" spans="1:8" ht="15" customHeight="1">
      <c r="A188" s="83">
        <v>45457</v>
      </c>
      <c r="B188" s="32" t="s">
        <v>1054</v>
      </c>
      <c r="C188" s="31" t="s">
        <v>1055</v>
      </c>
      <c r="D188" s="31" t="s">
        <v>893</v>
      </c>
      <c r="E188" s="31" t="s">
        <v>529</v>
      </c>
      <c r="F188" s="84">
        <v>2082303</v>
      </c>
      <c r="G188" s="32">
        <v>31.27</v>
      </c>
      <c r="H188" s="32" t="s">
        <v>847</v>
      </c>
    </row>
    <row r="189" spans="1:8" ht="15" customHeight="1">
      <c r="A189" s="83">
        <v>45457</v>
      </c>
      <c r="B189" s="32" t="s">
        <v>1021</v>
      </c>
      <c r="C189" s="31" t="s">
        <v>1022</v>
      </c>
      <c r="D189" s="31" t="s">
        <v>1308</v>
      </c>
      <c r="E189" s="31" t="s">
        <v>529</v>
      </c>
      <c r="F189" s="84">
        <v>100000</v>
      </c>
      <c r="G189" s="32">
        <v>20.260000000000002</v>
      </c>
      <c r="H189" s="32" t="s">
        <v>847</v>
      </c>
    </row>
    <row r="190" spans="1:8" ht="15" customHeight="1">
      <c r="A190" s="83">
        <v>45457</v>
      </c>
      <c r="B190" s="32" t="s">
        <v>1124</v>
      </c>
      <c r="C190" s="31" t="s">
        <v>1125</v>
      </c>
      <c r="D190" s="31" t="s">
        <v>893</v>
      </c>
      <c r="E190" s="31" t="s">
        <v>529</v>
      </c>
      <c r="F190" s="84">
        <v>86281</v>
      </c>
      <c r="G190" s="32">
        <v>768.67</v>
      </c>
      <c r="H190" s="32" t="s">
        <v>847</v>
      </c>
    </row>
    <row r="191" spans="1:8" ht="15" customHeight="1">
      <c r="A191" s="83">
        <v>45457</v>
      </c>
      <c r="B191" s="32" t="s">
        <v>1309</v>
      </c>
      <c r="C191" s="31" t="s">
        <v>1310</v>
      </c>
      <c r="D191" s="31" t="s">
        <v>1267</v>
      </c>
      <c r="E191" s="31" t="s">
        <v>529</v>
      </c>
      <c r="F191" s="84">
        <v>3120000</v>
      </c>
      <c r="G191" s="32">
        <v>0.98</v>
      </c>
      <c r="H191" s="32" t="s">
        <v>847</v>
      </c>
    </row>
    <row r="192" spans="1:8" ht="15" customHeight="1">
      <c r="A192" s="83">
        <v>45457</v>
      </c>
      <c r="B192" s="32" t="s">
        <v>1311</v>
      </c>
      <c r="C192" s="31" t="s">
        <v>1312</v>
      </c>
      <c r="D192" s="31" t="s">
        <v>893</v>
      </c>
      <c r="E192" s="31" t="s">
        <v>529</v>
      </c>
      <c r="F192" s="84">
        <v>3166975</v>
      </c>
      <c r="G192" s="32">
        <v>31.26</v>
      </c>
      <c r="H192" s="32" t="s">
        <v>847</v>
      </c>
    </row>
    <row r="193" spans="1:8" ht="15" customHeight="1">
      <c r="A193" s="83">
        <v>45457</v>
      </c>
      <c r="B193" s="32" t="s">
        <v>1311</v>
      </c>
      <c r="C193" s="31" t="s">
        <v>1312</v>
      </c>
      <c r="D193" s="31" t="s">
        <v>996</v>
      </c>
      <c r="E193" s="31" t="s">
        <v>529</v>
      </c>
      <c r="F193" s="84">
        <v>3308428</v>
      </c>
      <c r="G193" s="32">
        <v>31.28</v>
      </c>
      <c r="H193" s="32" t="s">
        <v>847</v>
      </c>
    </row>
    <row r="194" spans="1:8" ht="15" customHeight="1">
      <c r="A194" s="83">
        <v>45457</v>
      </c>
      <c r="B194" s="32" t="s">
        <v>1056</v>
      </c>
      <c r="C194" s="31" t="s">
        <v>1057</v>
      </c>
      <c r="D194" s="31" t="s">
        <v>1313</v>
      </c>
      <c r="E194" s="31" t="s">
        <v>529</v>
      </c>
      <c r="F194" s="84">
        <v>82250</v>
      </c>
      <c r="G194" s="32">
        <v>6.9</v>
      </c>
      <c r="H194" s="32" t="s">
        <v>847</v>
      </c>
    </row>
    <row r="195" spans="1:8" ht="15" customHeight="1">
      <c r="A195" s="83">
        <v>45457</v>
      </c>
      <c r="B195" s="32" t="s">
        <v>1314</v>
      </c>
      <c r="C195" s="31" t="s">
        <v>1315</v>
      </c>
      <c r="D195" s="31" t="s">
        <v>996</v>
      </c>
      <c r="E195" s="31" t="s">
        <v>529</v>
      </c>
      <c r="F195" s="84">
        <v>702017</v>
      </c>
      <c r="G195" s="32">
        <v>51.81</v>
      </c>
      <c r="H195" s="32" t="s">
        <v>847</v>
      </c>
    </row>
    <row r="196" spans="1:8" ht="15" customHeight="1">
      <c r="A196" s="83">
        <v>45457</v>
      </c>
      <c r="B196" s="32" t="s">
        <v>1314</v>
      </c>
      <c r="C196" s="31" t="s">
        <v>1315</v>
      </c>
      <c r="D196" s="31" t="s">
        <v>1316</v>
      </c>
      <c r="E196" s="31" t="s">
        <v>529</v>
      </c>
      <c r="F196" s="84">
        <v>1078151</v>
      </c>
      <c r="G196" s="32">
        <v>52.07</v>
      </c>
      <c r="H196" s="32" t="s">
        <v>847</v>
      </c>
    </row>
    <row r="197" spans="1:8" ht="15" customHeight="1">
      <c r="A197" s="83">
        <v>45457</v>
      </c>
      <c r="B197" s="32" t="s">
        <v>1317</v>
      </c>
      <c r="C197" s="31" t="s">
        <v>1318</v>
      </c>
      <c r="D197" s="31" t="s">
        <v>1319</v>
      </c>
      <c r="E197" s="31" t="s">
        <v>529</v>
      </c>
      <c r="F197" s="84">
        <v>92800</v>
      </c>
      <c r="G197" s="32">
        <v>516.92999999999995</v>
      </c>
      <c r="H197" s="32" t="s">
        <v>847</v>
      </c>
    </row>
    <row r="198" spans="1:8" ht="15" customHeight="1">
      <c r="A198" s="83">
        <v>45457</v>
      </c>
      <c r="B198" s="32" t="s">
        <v>1230</v>
      </c>
      <c r="C198" s="31" t="s">
        <v>1231</v>
      </c>
      <c r="D198" s="31" t="s">
        <v>893</v>
      </c>
      <c r="E198" s="31" t="s">
        <v>530</v>
      </c>
      <c r="F198" s="84">
        <v>239337</v>
      </c>
      <c r="G198" s="32">
        <v>195.56</v>
      </c>
      <c r="H198" s="32" t="s">
        <v>847</v>
      </c>
    </row>
    <row r="199" spans="1:8" ht="15" customHeight="1">
      <c r="A199" s="83">
        <v>45457</v>
      </c>
      <c r="B199" s="32" t="s">
        <v>1232</v>
      </c>
      <c r="C199" s="31" t="s">
        <v>1233</v>
      </c>
      <c r="D199" s="31" t="s">
        <v>893</v>
      </c>
      <c r="E199" s="31" t="s">
        <v>530</v>
      </c>
      <c r="F199" s="84">
        <v>694412</v>
      </c>
      <c r="G199" s="32">
        <v>107.19</v>
      </c>
      <c r="H199" s="32" t="s">
        <v>847</v>
      </c>
    </row>
    <row r="200" spans="1:8" ht="15" customHeight="1">
      <c r="A200" s="83">
        <v>45457</v>
      </c>
      <c r="B200" s="32" t="s">
        <v>1234</v>
      </c>
      <c r="C200" s="31" t="s">
        <v>1235</v>
      </c>
      <c r="D200" s="31" t="s">
        <v>1236</v>
      </c>
      <c r="E200" s="31" t="s">
        <v>530</v>
      </c>
      <c r="F200" s="84">
        <v>6083</v>
      </c>
      <c r="G200" s="32">
        <v>23.25</v>
      </c>
      <c r="H200" s="32" t="s">
        <v>847</v>
      </c>
    </row>
    <row r="201" spans="1:8" ht="15" customHeight="1">
      <c r="A201" s="83">
        <v>45457</v>
      </c>
      <c r="B201" s="32" t="s">
        <v>1240</v>
      </c>
      <c r="C201" s="31" t="s">
        <v>1241</v>
      </c>
      <c r="D201" s="31" t="s">
        <v>974</v>
      </c>
      <c r="E201" s="31" t="s">
        <v>530</v>
      </c>
      <c r="F201" s="84">
        <v>60000</v>
      </c>
      <c r="G201" s="32">
        <v>99.8</v>
      </c>
      <c r="H201" s="32" t="s">
        <v>847</v>
      </c>
    </row>
    <row r="202" spans="1:8" ht="15" customHeight="1">
      <c r="A202" s="83">
        <v>45457</v>
      </c>
      <c r="B202" s="32" t="s">
        <v>1242</v>
      </c>
      <c r="C202" s="31" t="s">
        <v>1243</v>
      </c>
      <c r="D202" s="31" t="s">
        <v>1091</v>
      </c>
      <c r="E202" s="31" t="s">
        <v>530</v>
      </c>
      <c r="F202" s="84">
        <v>2600000</v>
      </c>
      <c r="G202" s="32">
        <v>101.8</v>
      </c>
      <c r="H202" s="32" t="s">
        <v>847</v>
      </c>
    </row>
    <row r="203" spans="1:8" ht="15" customHeight="1">
      <c r="A203" s="83">
        <v>45457</v>
      </c>
      <c r="B203" s="32" t="s">
        <v>675</v>
      </c>
      <c r="C203" s="31" t="s">
        <v>1070</v>
      </c>
      <c r="D203" s="31" t="s">
        <v>893</v>
      </c>
      <c r="E203" s="31" t="s">
        <v>530</v>
      </c>
      <c r="F203" s="84">
        <v>661677</v>
      </c>
      <c r="G203" s="32">
        <v>75.66</v>
      </c>
      <c r="H203" s="32" t="s">
        <v>847</v>
      </c>
    </row>
    <row r="204" spans="1:8" ht="15" customHeight="1">
      <c r="A204" s="83">
        <v>45457</v>
      </c>
      <c r="B204" s="32" t="s">
        <v>1244</v>
      </c>
      <c r="C204" s="31" t="s">
        <v>1245</v>
      </c>
      <c r="D204" s="31" t="s">
        <v>1116</v>
      </c>
      <c r="E204" s="31" t="s">
        <v>530</v>
      </c>
      <c r="F204" s="84">
        <v>161600</v>
      </c>
      <c r="G204" s="32">
        <v>145.74</v>
      </c>
      <c r="H204" s="32" t="s">
        <v>847</v>
      </c>
    </row>
    <row r="205" spans="1:8" ht="15" customHeight="1">
      <c r="A205" s="83">
        <v>45457</v>
      </c>
      <c r="B205" s="32" t="s">
        <v>1101</v>
      </c>
      <c r="C205" s="31" t="s">
        <v>1102</v>
      </c>
      <c r="D205" s="31" t="s">
        <v>996</v>
      </c>
      <c r="E205" s="31" t="s">
        <v>530</v>
      </c>
      <c r="F205" s="84">
        <v>8590233</v>
      </c>
      <c r="G205" s="32">
        <v>42.11</v>
      </c>
      <c r="H205" s="32" t="s">
        <v>847</v>
      </c>
    </row>
    <row r="206" spans="1:8" ht="15" customHeight="1">
      <c r="A206" s="83">
        <v>45457</v>
      </c>
      <c r="B206" s="32" t="s">
        <v>1101</v>
      </c>
      <c r="C206" s="31" t="s">
        <v>1102</v>
      </c>
      <c r="D206" s="31" t="s">
        <v>893</v>
      </c>
      <c r="E206" s="31" t="s">
        <v>530</v>
      </c>
      <c r="F206" s="84">
        <v>8099744</v>
      </c>
      <c r="G206" s="32">
        <v>42.15</v>
      </c>
      <c r="H206" s="32" t="s">
        <v>847</v>
      </c>
    </row>
    <row r="207" spans="1:8" ht="15" customHeight="1">
      <c r="A207" s="83">
        <v>45457</v>
      </c>
      <c r="B207" s="32" t="s">
        <v>1246</v>
      </c>
      <c r="C207" s="31" t="s">
        <v>1247</v>
      </c>
      <c r="D207" s="31" t="s">
        <v>1126</v>
      </c>
      <c r="E207" s="31" t="s">
        <v>530</v>
      </c>
      <c r="F207" s="84">
        <v>22200</v>
      </c>
      <c r="G207" s="32">
        <v>109.26</v>
      </c>
      <c r="H207" s="32" t="s">
        <v>847</v>
      </c>
    </row>
    <row r="208" spans="1:8" ht="15" customHeight="1">
      <c r="A208" s="83">
        <v>45457</v>
      </c>
      <c r="B208" s="32" t="s">
        <v>1246</v>
      </c>
      <c r="C208" s="31" t="s">
        <v>1247</v>
      </c>
      <c r="D208" s="31" t="s">
        <v>1095</v>
      </c>
      <c r="E208" s="31" t="s">
        <v>530</v>
      </c>
      <c r="F208" s="84">
        <v>26952</v>
      </c>
      <c r="G208" s="32">
        <v>105.51</v>
      </c>
      <c r="H208" s="32" t="s">
        <v>847</v>
      </c>
    </row>
    <row r="209" spans="1:8" ht="15" customHeight="1">
      <c r="A209" s="83">
        <v>45457</v>
      </c>
      <c r="B209" s="32" t="s">
        <v>324</v>
      </c>
      <c r="C209" s="31" t="s">
        <v>1248</v>
      </c>
      <c r="D209" s="31" t="s">
        <v>996</v>
      </c>
      <c r="E209" s="31" t="s">
        <v>530</v>
      </c>
      <c r="F209" s="84">
        <v>186932</v>
      </c>
      <c r="G209" s="32">
        <v>4497.1899999999996</v>
      </c>
      <c r="H209" s="32" t="s">
        <v>847</v>
      </c>
    </row>
    <row r="210" spans="1:8" ht="15" customHeight="1">
      <c r="A210" s="83">
        <v>45457</v>
      </c>
      <c r="B210" s="32" t="s">
        <v>324</v>
      </c>
      <c r="C210" s="31" t="s">
        <v>1248</v>
      </c>
      <c r="D210" s="31" t="s">
        <v>893</v>
      </c>
      <c r="E210" s="31" t="s">
        <v>530</v>
      </c>
      <c r="F210" s="84">
        <v>298482</v>
      </c>
      <c r="G210" s="32">
        <v>4396.8999999999996</v>
      </c>
      <c r="H210" s="32" t="s">
        <v>847</v>
      </c>
    </row>
    <row r="211" spans="1:8" ht="15" customHeight="1">
      <c r="A211" s="83">
        <v>45457</v>
      </c>
      <c r="B211" s="32" t="s">
        <v>1037</v>
      </c>
      <c r="C211" s="31" t="s">
        <v>1038</v>
      </c>
      <c r="D211" s="31" t="s">
        <v>1039</v>
      </c>
      <c r="E211" s="31" t="s">
        <v>530</v>
      </c>
      <c r="F211" s="84">
        <v>120000</v>
      </c>
      <c r="G211" s="32">
        <v>1.96</v>
      </c>
      <c r="H211" s="32" t="s">
        <v>847</v>
      </c>
    </row>
    <row r="212" spans="1:8" ht="15" customHeight="1">
      <c r="A212" s="83">
        <v>45457</v>
      </c>
      <c r="B212" s="32" t="s">
        <v>1320</v>
      </c>
      <c r="C212" s="31" t="s">
        <v>1321</v>
      </c>
      <c r="D212" s="31" t="s">
        <v>1322</v>
      </c>
      <c r="E212" s="31" t="s">
        <v>530</v>
      </c>
      <c r="F212" s="84">
        <v>19200</v>
      </c>
      <c r="G212" s="32">
        <v>157.02000000000001</v>
      </c>
      <c r="H212" s="32" t="s">
        <v>847</v>
      </c>
    </row>
    <row r="213" spans="1:8" ht="15" customHeight="1">
      <c r="A213" s="83">
        <v>45457</v>
      </c>
      <c r="B213" s="32" t="s">
        <v>101</v>
      </c>
      <c r="C213" s="31" t="s">
        <v>1249</v>
      </c>
      <c r="D213" s="31" t="s">
        <v>1323</v>
      </c>
      <c r="E213" s="31" t="s">
        <v>530</v>
      </c>
      <c r="F213" s="84">
        <v>1600000</v>
      </c>
      <c r="G213" s="32">
        <v>1876</v>
      </c>
      <c r="H213" s="32" t="s">
        <v>847</v>
      </c>
    </row>
    <row r="214" spans="1:8" ht="15" customHeight="1">
      <c r="A214" s="83">
        <v>45457</v>
      </c>
      <c r="B214" s="32" t="s">
        <v>1251</v>
      </c>
      <c r="C214" s="31" t="s">
        <v>1252</v>
      </c>
      <c r="D214" s="31" t="s">
        <v>893</v>
      </c>
      <c r="E214" s="31" t="s">
        <v>530</v>
      </c>
      <c r="F214" s="84">
        <v>1040041</v>
      </c>
      <c r="G214" s="32">
        <v>345.24</v>
      </c>
      <c r="H214" s="32" t="s">
        <v>847</v>
      </c>
    </row>
    <row r="215" spans="1:8" ht="15" customHeight="1">
      <c r="A215" s="83">
        <v>45457</v>
      </c>
      <c r="B215" s="32" t="s">
        <v>1103</v>
      </c>
      <c r="C215" s="31" t="s">
        <v>1104</v>
      </c>
      <c r="D215" s="31" t="s">
        <v>1324</v>
      </c>
      <c r="E215" s="31" t="s">
        <v>530</v>
      </c>
      <c r="F215" s="84">
        <v>16000</v>
      </c>
      <c r="G215" s="32">
        <v>141.94999999999999</v>
      </c>
      <c r="H215" s="32" t="s">
        <v>847</v>
      </c>
    </row>
    <row r="216" spans="1:8" ht="15" customHeight="1">
      <c r="A216" s="83">
        <v>45457</v>
      </c>
      <c r="B216" s="32" t="s">
        <v>1103</v>
      </c>
      <c r="C216" s="31" t="s">
        <v>1104</v>
      </c>
      <c r="D216" s="31" t="s">
        <v>1325</v>
      </c>
      <c r="E216" s="31" t="s">
        <v>530</v>
      </c>
      <c r="F216" s="84">
        <v>32000</v>
      </c>
      <c r="G216" s="32">
        <v>141.94999999999999</v>
      </c>
      <c r="H216" s="32" t="s">
        <v>847</v>
      </c>
    </row>
    <row r="217" spans="1:8" ht="15" customHeight="1">
      <c r="A217" s="83">
        <v>45457</v>
      </c>
      <c r="B217" s="32" t="s">
        <v>1103</v>
      </c>
      <c r="C217" s="31" t="s">
        <v>1104</v>
      </c>
      <c r="D217" s="31" t="s">
        <v>1127</v>
      </c>
      <c r="E217" s="31" t="s">
        <v>530</v>
      </c>
      <c r="F217" s="84">
        <v>56800</v>
      </c>
      <c r="G217" s="32">
        <v>142.47999999999999</v>
      </c>
      <c r="H217" s="32" t="s">
        <v>847</v>
      </c>
    </row>
    <row r="218" spans="1:8" ht="15" customHeight="1">
      <c r="A218" s="83">
        <v>45457</v>
      </c>
      <c r="B218" s="32" t="s">
        <v>1103</v>
      </c>
      <c r="C218" s="31" t="s">
        <v>1104</v>
      </c>
      <c r="D218" s="31" t="s">
        <v>912</v>
      </c>
      <c r="E218" s="31" t="s">
        <v>530</v>
      </c>
      <c r="F218" s="84">
        <v>25600</v>
      </c>
      <c r="G218" s="32">
        <v>143.77000000000001</v>
      </c>
      <c r="H218" s="32" t="s">
        <v>847</v>
      </c>
    </row>
    <row r="219" spans="1:8" ht="15" customHeight="1">
      <c r="A219" s="83">
        <v>45457</v>
      </c>
      <c r="B219" s="32" t="s">
        <v>1103</v>
      </c>
      <c r="C219" s="31" t="s">
        <v>1104</v>
      </c>
      <c r="D219" s="31" t="s">
        <v>1326</v>
      </c>
      <c r="E219" s="31" t="s">
        <v>530</v>
      </c>
      <c r="F219" s="84">
        <v>21600</v>
      </c>
      <c r="G219" s="32">
        <v>143.25</v>
      </c>
      <c r="H219" s="32" t="s">
        <v>847</v>
      </c>
    </row>
    <row r="220" spans="1:8" ht="15" customHeight="1">
      <c r="A220" s="83">
        <v>45457</v>
      </c>
      <c r="B220" s="32" t="s">
        <v>1327</v>
      </c>
      <c r="C220" s="31" t="s">
        <v>1328</v>
      </c>
      <c r="D220" s="31" t="s">
        <v>1329</v>
      </c>
      <c r="E220" s="31" t="s">
        <v>530</v>
      </c>
      <c r="F220" s="84">
        <v>900000</v>
      </c>
      <c r="G220" s="32">
        <v>31.33</v>
      </c>
      <c r="H220" s="32" t="s">
        <v>847</v>
      </c>
    </row>
    <row r="221" spans="1:8" ht="15" customHeight="1">
      <c r="A221" s="83">
        <v>45457</v>
      </c>
      <c r="B221" s="32" t="s">
        <v>1255</v>
      </c>
      <c r="C221" s="31" t="s">
        <v>1256</v>
      </c>
      <c r="D221" s="31" t="s">
        <v>1050</v>
      </c>
      <c r="E221" s="31" t="s">
        <v>530</v>
      </c>
      <c r="F221" s="84">
        <v>59000</v>
      </c>
      <c r="G221" s="32">
        <v>408.53</v>
      </c>
      <c r="H221" s="32" t="s">
        <v>847</v>
      </c>
    </row>
    <row r="222" spans="1:8" ht="15" customHeight="1">
      <c r="A222" s="83">
        <v>45457</v>
      </c>
      <c r="B222" s="32" t="s">
        <v>1260</v>
      </c>
      <c r="C222" s="31" t="s">
        <v>1261</v>
      </c>
      <c r="D222" s="31" t="s">
        <v>893</v>
      </c>
      <c r="E222" s="31" t="s">
        <v>530</v>
      </c>
      <c r="F222" s="84">
        <v>529486</v>
      </c>
      <c r="G222" s="32">
        <v>394.02</v>
      </c>
      <c r="H222" s="32" t="s">
        <v>847</v>
      </c>
    </row>
    <row r="223" spans="1:8" ht="15" customHeight="1">
      <c r="A223" s="83">
        <v>45457</v>
      </c>
      <c r="B223" s="32" t="s">
        <v>1262</v>
      </c>
      <c r="C223" s="31" t="s">
        <v>1263</v>
      </c>
      <c r="D223" s="31" t="s">
        <v>1264</v>
      </c>
      <c r="E223" s="31" t="s">
        <v>530</v>
      </c>
      <c r="F223" s="84">
        <v>2417700</v>
      </c>
      <c r="G223" s="32">
        <v>3.24</v>
      </c>
      <c r="H223" s="32" t="s">
        <v>847</v>
      </c>
    </row>
    <row r="224" spans="1:8" ht="15" customHeight="1">
      <c r="A224" s="83">
        <v>45457</v>
      </c>
      <c r="B224" s="32" t="s">
        <v>1262</v>
      </c>
      <c r="C224" s="31" t="s">
        <v>1263</v>
      </c>
      <c r="D224" s="31" t="s">
        <v>1330</v>
      </c>
      <c r="E224" s="31" t="s">
        <v>530</v>
      </c>
      <c r="F224" s="84">
        <v>1790000</v>
      </c>
      <c r="G224" s="32">
        <v>3.24</v>
      </c>
      <c r="H224" s="32" t="s">
        <v>847</v>
      </c>
    </row>
    <row r="225" spans="1:8" ht="15" customHeight="1">
      <c r="A225" s="83">
        <v>45457</v>
      </c>
      <c r="B225" s="32" t="s">
        <v>1265</v>
      </c>
      <c r="C225" s="31" t="s">
        <v>1266</v>
      </c>
      <c r="D225" s="31" t="s">
        <v>1267</v>
      </c>
      <c r="E225" s="31" t="s">
        <v>530</v>
      </c>
      <c r="F225" s="84">
        <v>4080000</v>
      </c>
      <c r="G225" s="32">
        <v>0.83</v>
      </c>
      <c r="H225" s="32" t="s">
        <v>847</v>
      </c>
    </row>
    <row r="226" spans="1:8" ht="15" customHeight="1">
      <c r="A226" s="83">
        <v>45457</v>
      </c>
      <c r="B226" s="32" t="s">
        <v>1265</v>
      </c>
      <c r="C226" s="31" t="s">
        <v>1266</v>
      </c>
      <c r="D226" s="31" t="s">
        <v>1268</v>
      </c>
      <c r="E226" s="31" t="s">
        <v>530</v>
      </c>
      <c r="F226" s="84">
        <v>4443795</v>
      </c>
      <c r="G226" s="32">
        <v>0.85</v>
      </c>
      <c r="H226" s="32" t="s">
        <v>847</v>
      </c>
    </row>
    <row r="227" spans="1:8" ht="15" customHeight="1">
      <c r="A227" s="83">
        <v>45457</v>
      </c>
      <c r="B227" s="32" t="s">
        <v>784</v>
      </c>
      <c r="C227" s="31" t="s">
        <v>1269</v>
      </c>
      <c r="D227" s="31" t="s">
        <v>893</v>
      </c>
      <c r="E227" s="31" t="s">
        <v>530</v>
      </c>
      <c r="F227" s="84">
        <v>1030141</v>
      </c>
      <c r="G227" s="32">
        <v>1610.19</v>
      </c>
      <c r="H227" s="32" t="s">
        <v>847</v>
      </c>
    </row>
    <row r="228" spans="1:8" ht="15" customHeight="1">
      <c r="A228" s="83">
        <v>45457</v>
      </c>
      <c r="B228" s="32" t="s">
        <v>1270</v>
      </c>
      <c r="C228" s="31" t="s">
        <v>1271</v>
      </c>
      <c r="D228" s="31" t="s">
        <v>1272</v>
      </c>
      <c r="E228" s="31" t="s">
        <v>530</v>
      </c>
      <c r="F228" s="84">
        <v>96000</v>
      </c>
      <c r="G228" s="32">
        <v>40.58</v>
      </c>
      <c r="H228" s="32" t="s">
        <v>847</v>
      </c>
    </row>
    <row r="229" spans="1:8" ht="15" customHeight="1">
      <c r="A229" s="83">
        <v>45457</v>
      </c>
      <c r="B229" s="32" t="s">
        <v>1270</v>
      </c>
      <c r="C229" s="31" t="s">
        <v>1271</v>
      </c>
      <c r="D229" s="31" t="s">
        <v>974</v>
      </c>
      <c r="E229" s="31" t="s">
        <v>530</v>
      </c>
      <c r="F229" s="84">
        <v>140000</v>
      </c>
      <c r="G229" s="32">
        <v>40.82</v>
      </c>
      <c r="H229" s="32" t="s">
        <v>847</v>
      </c>
    </row>
    <row r="230" spans="1:8" ht="15" customHeight="1">
      <c r="A230" s="83">
        <v>45457</v>
      </c>
      <c r="B230" s="32" t="s">
        <v>389</v>
      </c>
      <c r="C230" s="31" t="s">
        <v>1273</v>
      </c>
      <c r="D230" s="31" t="s">
        <v>893</v>
      </c>
      <c r="E230" s="31" t="s">
        <v>530</v>
      </c>
      <c r="F230" s="84">
        <v>7423976</v>
      </c>
      <c r="G230" s="32">
        <v>116.83</v>
      </c>
      <c r="H230" s="32" t="s">
        <v>847</v>
      </c>
    </row>
    <row r="231" spans="1:8" ht="15" customHeight="1">
      <c r="A231" s="83">
        <v>45457</v>
      </c>
      <c r="B231" s="32" t="s">
        <v>389</v>
      </c>
      <c r="C231" s="31" t="s">
        <v>1273</v>
      </c>
      <c r="D231" s="31" t="s">
        <v>996</v>
      </c>
      <c r="E231" s="31" t="s">
        <v>530</v>
      </c>
      <c r="F231" s="84">
        <v>10966887</v>
      </c>
      <c r="G231" s="32">
        <v>116.98</v>
      </c>
      <c r="H231" s="32" t="s">
        <v>847</v>
      </c>
    </row>
    <row r="232" spans="1:8" ht="15" customHeight="1">
      <c r="A232" s="83">
        <v>45457</v>
      </c>
      <c r="B232" s="32" t="s">
        <v>1105</v>
      </c>
      <c r="C232" s="31" t="s">
        <v>1106</v>
      </c>
      <c r="D232" s="31" t="s">
        <v>1331</v>
      </c>
      <c r="E232" s="31" t="s">
        <v>530</v>
      </c>
      <c r="F232" s="84">
        <v>120660</v>
      </c>
      <c r="G232" s="32">
        <v>111.67</v>
      </c>
      <c r="H232" s="32" t="s">
        <v>847</v>
      </c>
    </row>
    <row r="233" spans="1:8" ht="15" customHeight="1">
      <c r="A233" s="83">
        <v>45457</v>
      </c>
      <c r="B233" s="32" t="s">
        <v>1105</v>
      </c>
      <c r="C233" s="31" t="s">
        <v>1106</v>
      </c>
      <c r="D233" s="31" t="s">
        <v>1107</v>
      </c>
      <c r="E233" s="31" t="s">
        <v>530</v>
      </c>
      <c r="F233" s="84">
        <v>242009</v>
      </c>
      <c r="G233" s="32">
        <v>111.94</v>
      </c>
      <c r="H233" s="32" t="s">
        <v>847</v>
      </c>
    </row>
    <row r="234" spans="1:8" ht="15" customHeight="1">
      <c r="A234" s="83">
        <v>45457</v>
      </c>
      <c r="B234" s="32" t="s">
        <v>1274</v>
      </c>
      <c r="C234" s="31" t="s">
        <v>1275</v>
      </c>
      <c r="D234" s="31" t="s">
        <v>1119</v>
      </c>
      <c r="E234" s="31" t="s">
        <v>530</v>
      </c>
      <c r="F234" s="84">
        <v>275245</v>
      </c>
      <c r="G234" s="32">
        <v>739.79</v>
      </c>
      <c r="H234" s="32" t="s">
        <v>847</v>
      </c>
    </row>
    <row r="235" spans="1:8" ht="15" customHeight="1">
      <c r="A235" s="83">
        <v>45457</v>
      </c>
      <c r="B235" s="32" t="s">
        <v>1274</v>
      </c>
      <c r="C235" s="31" t="s">
        <v>1275</v>
      </c>
      <c r="D235" s="31" t="s">
        <v>893</v>
      </c>
      <c r="E235" s="31" t="s">
        <v>530</v>
      </c>
      <c r="F235" s="84">
        <v>367761</v>
      </c>
      <c r="G235" s="32">
        <v>740.37</v>
      </c>
      <c r="H235" s="32" t="s">
        <v>847</v>
      </c>
    </row>
    <row r="236" spans="1:8" ht="15" customHeight="1">
      <c r="A236" s="83">
        <v>45457</v>
      </c>
      <c r="B236" s="32" t="s">
        <v>1274</v>
      </c>
      <c r="C236" s="31" t="s">
        <v>1275</v>
      </c>
      <c r="D236" s="31" t="s">
        <v>996</v>
      </c>
      <c r="E236" s="31" t="s">
        <v>530</v>
      </c>
      <c r="F236" s="84">
        <v>194843</v>
      </c>
      <c r="G236" s="32">
        <v>757.68</v>
      </c>
      <c r="H236" s="32" t="s">
        <v>847</v>
      </c>
    </row>
    <row r="237" spans="1:8" ht="15" customHeight="1">
      <c r="A237" s="83">
        <v>45457</v>
      </c>
      <c r="B237" s="32" t="s">
        <v>1274</v>
      </c>
      <c r="C237" s="31" t="s">
        <v>1275</v>
      </c>
      <c r="D237" s="31" t="s">
        <v>1053</v>
      </c>
      <c r="E237" s="31" t="s">
        <v>530</v>
      </c>
      <c r="F237" s="84">
        <v>292739</v>
      </c>
      <c r="G237" s="32">
        <v>750.12</v>
      </c>
      <c r="H237" s="32" t="s">
        <v>847</v>
      </c>
    </row>
    <row r="238" spans="1:8" ht="15" customHeight="1">
      <c r="A238" s="83">
        <v>45457</v>
      </c>
      <c r="B238" s="32" t="s">
        <v>1274</v>
      </c>
      <c r="C238" s="31" t="s">
        <v>1275</v>
      </c>
      <c r="D238" s="31" t="s">
        <v>1332</v>
      </c>
      <c r="E238" s="31" t="s">
        <v>530</v>
      </c>
      <c r="F238" s="84">
        <v>255309</v>
      </c>
      <c r="G238" s="32">
        <v>707.63</v>
      </c>
      <c r="H238" s="32" t="s">
        <v>847</v>
      </c>
    </row>
    <row r="239" spans="1:8" ht="15" customHeight="1">
      <c r="A239" s="83">
        <v>45457</v>
      </c>
      <c r="B239" s="32" t="s">
        <v>406</v>
      </c>
      <c r="C239" s="31" t="s">
        <v>1279</v>
      </c>
      <c r="D239" s="31" t="s">
        <v>893</v>
      </c>
      <c r="E239" s="31" t="s">
        <v>530</v>
      </c>
      <c r="F239" s="84">
        <v>1524805</v>
      </c>
      <c r="G239" s="32">
        <v>482.1</v>
      </c>
      <c r="H239" s="32" t="s">
        <v>847</v>
      </c>
    </row>
    <row r="240" spans="1:8" ht="15" customHeight="1">
      <c r="A240" s="83">
        <v>45457</v>
      </c>
      <c r="B240" s="32" t="s">
        <v>1333</v>
      </c>
      <c r="C240" s="31" t="s">
        <v>1334</v>
      </c>
      <c r="D240" s="31" t="s">
        <v>1335</v>
      </c>
      <c r="E240" s="31" t="s">
        <v>530</v>
      </c>
      <c r="F240" s="84">
        <v>14000000</v>
      </c>
      <c r="G240" s="32">
        <v>11.37</v>
      </c>
      <c r="H240" s="32" t="s">
        <v>847</v>
      </c>
    </row>
    <row r="241" spans="1:8" ht="15" customHeight="1">
      <c r="A241" s="83">
        <v>45457</v>
      </c>
      <c r="B241" s="32" t="s">
        <v>1108</v>
      </c>
      <c r="C241" s="31" t="s">
        <v>1109</v>
      </c>
      <c r="D241" s="31" t="s">
        <v>1110</v>
      </c>
      <c r="E241" s="31" t="s">
        <v>530</v>
      </c>
      <c r="F241" s="84">
        <v>2268785</v>
      </c>
      <c r="G241" s="32">
        <v>43.01</v>
      </c>
      <c r="H241" s="32" t="s">
        <v>847</v>
      </c>
    </row>
    <row r="242" spans="1:8" ht="15" customHeight="1">
      <c r="A242" s="83">
        <v>45457</v>
      </c>
      <c r="B242" s="32" t="s">
        <v>1071</v>
      </c>
      <c r="C242" s="31" t="s">
        <v>1072</v>
      </c>
      <c r="D242" s="31" t="s">
        <v>1281</v>
      </c>
      <c r="E242" s="31" t="s">
        <v>530</v>
      </c>
      <c r="F242" s="84">
        <v>2041141</v>
      </c>
      <c r="G242" s="32">
        <v>3.15</v>
      </c>
      <c r="H242" s="32" t="s">
        <v>847</v>
      </c>
    </row>
    <row r="243" spans="1:8" ht="15" customHeight="1">
      <c r="A243" s="83">
        <v>45457</v>
      </c>
      <c r="B243" s="32" t="s">
        <v>1071</v>
      </c>
      <c r="C243" s="31" t="s">
        <v>1072</v>
      </c>
      <c r="D243" s="31" t="s">
        <v>1087</v>
      </c>
      <c r="E243" s="31" t="s">
        <v>530</v>
      </c>
      <c r="F243" s="84">
        <v>686959</v>
      </c>
      <c r="G243" s="32">
        <v>3.08</v>
      </c>
      <c r="H243" s="32" t="s">
        <v>847</v>
      </c>
    </row>
    <row r="244" spans="1:8" ht="15" customHeight="1">
      <c r="A244" s="83">
        <v>45457</v>
      </c>
      <c r="B244" s="32" t="s">
        <v>1071</v>
      </c>
      <c r="C244" s="31" t="s">
        <v>1072</v>
      </c>
      <c r="D244" s="31" t="s">
        <v>1077</v>
      </c>
      <c r="E244" s="31" t="s">
        <v>530</v>
      </c>
      <c r="F244" s="84">
        <v>9000000</v>
      </c>
      <c r="G244" s="32">
        <v>3.06</v>
      </c>
      <c r="H244" s="32" t="s">
        <v>847</v>
      </c>
    </row>
    <row r="245" spans="1:8" ht="15" customHeight="1">
      <c r="A245" s="83">
        <v>45457</v>
      </c>
      <c r="B245" s="32" t="s">
        <v>1071</v>
      </c>
      <c r="C245" s="31" t="s">
        <v>1072</v>
      </c>
      <c r="D245" s="31" t="s">
        <v>1282</v>
      </c>
      <c r="E245" s="31" t="s">
        <v>530</v>
      </c>
      <c r="F245" s="84">
        <v>169095</v>
      </c>
      <c r="G245" s="32">
        <v>3.08</v>
      </c>
      <c r="H245" s="32" t="s">
        <v>847</v>
      </c>
    </row>
    <row r="246" spans="1:8" ht="15" customHeight="1">
      <c r="A246" s="83">
        <v>45457</v>
      </c>
      <c r="B246" s="32" t="s">
        <v>1073</v>
      </c>
      <c r="C246" s="31" t="s">
        <v>1074</v>
      </c>
      <c r="D246" s="31" t="s">
        <v>1287</v>
      </c>
      <c r="E246" s="31" t="s">
        <v>530</v>
      </c>
      <c r="F246" s="84">
        <v>123867</v>
      </c>
      <c r="G246" s="32">
        <v>441.34</v>
      </c>
      <c r="H246" s="32" t="s">
        <v>847</v>
      </c>
    </row>
    <row r="247" spans="1:8" ht="15" customHeight="1">
      <c r="A247" s="83">
        <v>45457</v>
      </c>
      <c r="B247" s="32" t="s">
        <v>1073</v>
      </c>
      <c r="C247" s="31" t="s">
        <v>1074</v>
      </c>
      <c r="D247" s="31" t="s">
        <v>1286</v>
      </c>
      <c r="E247" s="31" t="s">
        <v>530</v>
      </c>
      <c r="F247" s="84">
        <v>82788</v>
      </c>
      <c r="G247" s="32">
        <v>440.36</v>
      </c>
      <c r="H247" s="32" t="s">
        <v>847</v>
      </c>
    </row>
    <row r="248" spans="1:8" ht="15" customHeight="1">
      <c r="A248" s="83">
        <v>45457</v>
      </c>
      <c r="B248" s="32" t="s">
        <v>1073</v>
      </c>
      <c r="C248" s="31" t="s">
        <v>1074</v>
      </c>
      <c r="D248" s="31" t="s">
        <v>893</v>
      </c>
      <c r="E248" s="31" t="s">
        <v>530</v>
      </c>
      <c r="F248" s="84">
        <v>137475</v>
      </c>
      <c r="G248" s="32">
        <v>437.16</v>
      </c>
      <c r="H248" s="32" t="s">
        <v>847</v>
      </c>
    </row>
    <row r="249" spans="1:8" ht="15" customHeight="1">
      <c r="A249" s="83">
        <v>45457</v>
      </c>
      <c r="B249" s="32" t="s">
        <v>1073</v>
      </c>
      <c r="C249" s="31" t="s">
        <v>1074</v>
      </c>
      <c r="D249" s="31" t="s">
        <v>1283</v>
      </c>
      <c r="E249" s="31" t="s">
        <v>530</v>
      </c>
      <c r="F249" s="84">
        <v>81453</v>
      </c>
      <c r="G249" s="32">
        <v>445.13</v>
      </c>
      <c r="H249" s="32" t="s">
        <v>847</v>
      </c>
    </row>
    <row r="250" spans="1:8" ht="15" customHeight="1">
      <c r="A250" s="83">
        <v>45457</v>
      </c>
      <c r="B250" s="32" t="s">
        <v>1073</v>
      </c>
      <c r="C250" s="31" t="s">
        <v>1074</v>
      </c>
      <c r="D250" s="31" t="s">
        <v>1284</v>
      </c>
      <c r="E250" s="31" t="s">
        <v>530</v>
      </c>
      <c r="F250" s="84">
        <v>135272</v>
      </c>
      <c r="G250" s="32">
        <v>439.82</v>
      </c>
      <c r="H250" s="32" t="s">
        <v>847</v>
      </c>
    </row>
    <row r="251" spans="1:8" ht="15" customHeight="1">
      <c r="A251" s="83">
        <v>45457</v>
      </c>
      <c r="B251" s="32" t="s">
        <v>1073</v>
      </c>
      <c r="C251" s="31" t="s">
        <v>1074</v>
      </c>
      <c r="D251" s="31" t="s">
        <v>1053</v>
      </c>
      <c r="E251" s="31" t="s">
        <v>530</v>
      </c>
      <c r="F251" s="84">
        <v>103479</v>
      </c>
      <c r="G251" s="32">
        <v>440.1</v>
      </c>
      <c r="H251" s="32" t="s">
        <v>847</v>
      </c>
    </row>
    <row r="252" spans="1:8" ht="15" customHeight="1">
      <c r="A252" s="83">
        <v>45457</v>
      </c>
      <c r="B252" s="32" t="s">
        <v>1073</v>
      </c>
      <c r="C252" s="31" t="s">
        <v>1074</v>
      </c>
      <c r="D252" s="31" t="s">
        <v>1111</v>
      </c>
      <c r="E252" s="31" t="s">
        <v>530</v>
      </c>
      <c r="F252" s="84">
        <v>73620</v>
      </c>
      <c r="G252" s="32">
        <v>442.49</v>
      </c>
      <c r="H252" s="32" t="s">
        <v>847</v>
      </c>
    </row>
    <row r="253" spans="1:8" ht="15" customHeight="1">
      <c r="A253" s="83">
        <v>45457</v>
      </c>
      <c r="B253" s="32" t="s">
        <v>1073</v>
      </c>
      <c r="C253" s="31" t="s">
        <v>1074</v>
      </c>
      <c r="D253" s="31" t="s">
        <v>1285</v>
      </c>
      <c r="E253" s="31" t="s">
        <v>530</v>
      </c>
      <c r="F253" s="84">
        <v>79455</v>
      </c>
      <c r="G253" s="32">
        <v>438.26</v>
      </c>
      <c r="H253" s="32" t="s">
        <v>847</v>
      </c>
    </row>
    <row r="254" spans="1:8" ht="15" customHeight="1">
      <c r="A254" s="83">
        <v>45457</v>
      </c>
      <c r="B254" s="32" t="s">
        <v>1073</v>
      </c>
      <c r="C254" s="31" t="s">
        <v>1074</v>
      </c>
      <c r="D254" s="31" t="s">
        <v>996</v>
      </c>
      <c r="E254" s="31" t="s">
        <v>530</v>
      </c>
      <c r="F254" s="84">
        <v>74503</v>
      </c>
      <c r="G254" s="32">
        <v>441.12</v>
      </c>
      <c r="H254" s="32" t="s">
        <v>847</v>
      </c>
    </row>
    <row r="255" spans="1:8" ht="15" customHeight="1">
      <c r="A255" s="83">
        <v>45457</v>
      </c>
      <c r="B255" s="32" t="s">
        <v>1288</v>
      </c>
      <c r="C255" s="31" t="s">
        <v>1289</v>
      </c>
      <c r="D255" s="31" t="s">
        <v>1290</v>
      </c>
      <c r="E255" s="31" t="s">
        <v>530</v>
      </c>
      <c r="F255" s="84">
        <v>6400000</v>
      </c>
      <c r="G255" s="32">
        <v>1.68</v>
      </c>
      <c r="H255" s="32" t="s">
        <v>847</v>
      </c>
    </row>
    <row r="256" spans="1:8" ht="15" customHeight="1">
      <c r="A256" s="83">
        <v>45457</v>
      </c>
      <c r="B256" s="32" t="s">
        <v>1112</v>
      </c>
      <c r="C256" s="31" t="s">
        <v>1113</v>
      </c>
      <c r="D256" s="31" t="s">
        <v>996</v>
      </c>
      <c r="E256" s="31" t="s">
        <v>530</v>
      </c>
      <c r="F256" s="84">
        <v>1066536</v>
      </c>
      <c r="G256" s="32">
        <v>48.81</v>
      </c>
      <c r="H256" s="32" t="s">
        <v>847</v>
      </c>
    </row>
    <row r="257" spans="1:8" ht="15" customHeight="1">
      <c r="A257" s="83">
        <v>45457</v>
      </c>
      <c r="B257" s="32" t="s">
        <v>1112</v>
      </c>
      <c r="C257" s="31" t="s">
        <v>1113</v>
      </c>
      <c r="D257" s="31" t="s">
        <v>1053</v>
      </c>
      <c r="E257" s="31" t="s">
        <v>530</v>
      </c>
      <c r="F257" s="84">
        <v>750600</v>
      </c>
      <c r="G257" s="32">
        <v>48.74</v>
      </c>
      <c r="H257" s="32" t="s">
        <v>847</v>
      </c>
    </row>
    <row r="258" spans="1:8" ht="15" customHeight="1">
      <c r="A258" s="83">
        <v>45457</v>
      </c>
      <c r="B258" s="32" t="s">
        <v>1112</v>
      </c>
      <c r="C258" s="31" t="s">
        <v>1113</v>
      </c>
      <c r="D258" s="31" t="s">
        <v>893</v>
      </c>
      <c r="E258" s="31" t="s">
        <v>530</v>
      </c>
      <c r="F258" s="84">
        <v>634169</v>
      </c>
      <c r="G258" s="32">
        <v>48.26</v>
      </c>
      <c r="H258" s="32" t="s">
        <v>847</v>
      </c>
    </row>
    <row r="259" spans="1:8" ht="15" customHeight="1">
      <c r="A259" s="83">
        <v>45457</v>
      </c>
      <c r="B259" s="32" t="s">
        <v>1075</v>
      </c>
      <c r="C259" s="31" t="s">
        <v>1076</v>
      </c>
      <c r="D259" s="31" t="s">
        <v>1336</v>
      </c>
      <c r="E259" s="31" t="s">
        <v>530</v>
      </c>
      <c r="F259" s="84">
        <v>931730</v>
      </c>
      <c r="G259" s="32">
        <v>7.71</v>
      </c>
      <c r="H259" s="32" t="s">
        <v>847</v>
      </c>
    </row>
    <row r="260" spans="1:8" ht="15" customHeight="1">
      <c r="A260" s="83">
        <v>45457</v>
      </c>
      <c r="B260" s="32" t="s">
        <v>1075</v>
      </c>
      <c r="C260" s="31" t="s">
        <v>1076</v>
      </c>
      <c r="D260" s="31" t="s">
        <v>995</v>
      </c>
      <c r="E260" s="31" t="s">
        <v>530</v>
      </c>
      <c r="F260" s="84">
        <v>1970160</v>
      </c>
      <c r="G260" s="32">
        <v>7.71</v>
      </c>
      <c r="H260" s="32" t="s">
        <v>847</v>
      </c>
    </row>
    <row r="261" spans="1:8" ht="15" customHeight="1">
      <c r="A261" s="83">
        <v>45457</v>
      </c>
      <c r="B261" s="32" t="s">
        <v>1075</v>
      </c>
      <c r="C261" s="31" t="s">
        <v>1076</v>
      </c>
      <c r="D261" s="31" t="s">
        <v>1292</v>
      </c>
      <c r="E261" s="31" t="s">
        <v>530</v>
      </c>
      <c r="F261" s="84">
        <v>289975</v>
      </c>
      <c r="G261" s="32">
        <v>7.73</v>
      </c>
      <c r="H261" s="32" t="s">
        <v>847</v>
      </c>
    </row>
    <row r="262" spans="1:8" ht="15" customHeight="1">
      <c r="A262" s="83">
        <v>45457</v>
      </c>
      <c r="B262" s="32" t="s">
        <v>1075</v>
      </c>
      <c r="C262" s="31" t="s">
        <v>1076</v>
      </c>
      <c r="D262" s="31" t="s">
        <v>1291</v>
      </c>
      <c r="E262" s="31" t="s">
        <v>530</v>
      </c>
      <c r="F262" s="84">
        <v>940442</v>
      </c>
      <c r="G262" s="32">
        <v>7.63</v>
      </c>
      <c r="H262" s="32" t="s">
        <v>847</v>
      </c>
    </row>
    <row r="263" spans="1:8" ht="15" customHeight="1">
      <c r="A263" s="83">
        <v>45457</v>
      </c>
      <c r="B263" s="32" t="s">
        <v>1296</v>
      </c>
      <c r="C263" s="31" t="s">
        <v>1297</v>
      </c>
      <c r="D263" s="31" t="s">
        <v>996</v>
      </c>
      <c r="E263" s="31" t="s">
        <v>530</v>
      </c>
      <c r="F263" s="84">
        <v>4683739</v>
      </c>
      <c r="G263" s="32">
        <v>55.1</v>
      </c>
      <c r="H263" s="32" t="s">
        <v>847</v>
      </c>
    </row>
    <row r="264" spans="1:8" ht="15" customHeight="1">
      <c r="A264" s="83">
        <v>45457</v>
      </c>
      <c r="B264" s="32" t="s">
        <v>1296</v>
      </c>
      <c r="C264" s="31" t="s">
        <v>1297</v>
      </c>
      <c r="D264" s="31" t="s">
        <v>893</v>
      </c>
      <c r="E264" s="31" t="s">
        <v>530</v>
      </c>
      <c r="F264" s="84">
        <v>3205071</v>
      </c>
      <c r="G264" s="32">
        <v>55.12</v>
      </c>
      <c r="H264" s="32" t="s">
        <v>847</v>
      </c>
    </row>
    <row r="265" spans="1:8" ht="15" customHeight="1">
      <c r="A265" s="83">
        <v>45457</v>
      </c>
      <c r="B265" s="32" t="s">
        <v>1298</v>
      </c>
      <c r="C265" s="31" t="s">
        <v>1299</v>
      </c>
      <c r="D265" s="31" t="s">
        <v>1300</v>
      </c>
      <c r="E265" s="31" t="s">
        <v>530</v>
      </c>
      <c r="F265" s="84">
        <v>27944</v>
      </c>
      <c r="G265" s="32">
        <v>46.91</v>
      </c>
      <c r="H265" s="32" t="s">
        <v>847</v>
      </c>
    </row>
    <row r="266" spans="1:8" ht="15" customHeight="1">
      <c r="A266" s="83">
        <v>45457</v>
      </c>
      <c r="B266" s="32" t="s">
        <v>1114</v>
      </c>
      <c r="C266" s="31" t="s">
        <v>1115</v>
      </c>
      <c r="D266" s="31" t="s">
        <v>996</v>
      </c>
      <c r="E266" s="31" t="s">
        <v>530</v>
      </c>
      <c r="F266" s="84">
        <v>1368243</v>
      </c>
      <c r="G266" s="32">
        <v>51.54</v>
      </c>
      <c r="H266" s="32" t="s">
        <v>847</v>
      </c>
    </row>
    <row r="267" spans="1:8" ht="15" customHeight="1">
      <c r="A267" s="83">
        <v>45457</v>
      </c>
      <c r="B267" s="32" t="s">
        <v>1058</v>
      </c>
      <c r="C267" s="31" t="s">
        <v>1059</v>
      </c>
      <c r="D267" s="31" t="s">
        <v>1066</v>
      </c>
      <c r="E267" s="31" t="s">
        <v>530</v>
      </c>
      <c r="F267" s="84">
        <v>825000</v>
      </c>
      <c r="G267" s="32">
        <v>24.16</v>
      </c>
      <c r="H267" s="32" t="s">
        <v>847</v>
      </c>
    </row>
    <row r="268" spans="1:8" ht="15" customHeight="1">
      <c r="A268" s="83">
        <v>45457</v>
      </c>
      <c r="B268" s="32" t="s">
        <v>1058</v>
      </c>
      <c r="C268" s="31" t="s">
        <v>1059</v>
      </c>
      <c r="D268" s="31" t="s">
        <v>974</v>
      </c>
      <c r="E268" s="31" t="s">
        <v>530</v>
      </c>
      <c r="F268" s="84">
        <v>1000000</v>
      </c>
      <c r="G268" s="32">
        <v>24.8</v>
      </c>
      <c r="H268" s="32" t="s">
        <v>847</v>
      </c>
    </row>
    <row r="269" spans="1:8" ht="15" customHeight="1">
      <c r="A269" s="83">
        <v>45457</v>
      </c>
      <c r="B269" s="32" t="s">
        <v>1058</v>
      </c>
      <c r="C269" s="31" t="s">
        <v>1059</v>
      </c>
      <c r="D269" s="31" t="s">
        <v>1116</v>
      </c>
      <c r="E269" s="31" t="s">
        <v>530</v>
      </c>
      <c r="F269" s="84">
        <v>952000</v>
      </c>
      <c r="G269" s="32">
        <v>23.98</v>
      </c>
      <c r="H269" s="32" t="s">
        <v>847</v>
      </c>
    </row>
    <row r="270" spans="1:8" ht="15" customHeight="1">
      <c r="A270" s="83">
        <v>45457</v>
      </c>
      <c r="B270" s="32" t="s">
        <v>1117</v>
      </c>
      <c r="C270" s="31" t="s">
        <v>1118</v>
      </c>
      <c r="D270" s="31" t="s">
        <v>1036</v>
      </c>
      <c r="E270" s="31" t="s">
        <v>530</v>
      </c>
      <c r="F270" s="84">
        <v>331465</v>
      </c>
      <c r="G270" s="32">
        <v>1149.3</v>
      </c>
      <c r="H270" s="32" t="s">
        <v>847</v>
      </c>
    </row>
    <row r="271" spans="1:8" ht="15" customHeight="1">
      <c r="A271" s="83">
        <v>45457</v>
      </c>
      <c r="B271" s="32" t="s">
        <v>1117</v>
      </c>
      <c r="C271" s="31" t="s">
        <v>1118</v>
      </c>
      <c r="D271" s="31" t="s">
        <v>1283</v>
      </c>
      <c r="E271" s="31" t="s">
        <v>530</v>
      </c>
      <c r="F271" s="84">
        <v>197876</v>
      </c>
      <c r="G271" s="32">
        <v>1099.77</v>
      </c>
      <c r="H271" s="32" t="s">
        <v>847</v>
      </c>
    </row>
    <row r="272" spans="1:8" ht="15" customHeight="1">
      <c r="A272" s="83">
        <v>45457</v>
      </c>
      <c r="B272" s="32" t="s">
        <v>1117</v>
      </c>
      <c r="C272" s="31" t="s">
        <v>1118</v>
      </c>
      <c r="D272" s="31" t="s">
        <v>1287</v>
      </c>
      <c r="E272" s="31" t="s">
        <v>530</v>
      </c>
      <c r="F272" s="84">
        <v>350883</v>
      </c>
      <c r="G272" s="32">
        <v>1083.0899999999999</v>
      </c>
      <c r="H272" s="32" t="s">
        <v>847</v>
      </c>
    </row>
    <row r="273" spans="1:8" ht="15" customHeight="1">
      <c r="A273" s="83">
        <v>45457</v>
      </c>
      <c r="B273" s="32" t="s">
        <v>1117</v>
      </c>
      <c r="C273" s="31" t="s">
        <v>1118</v>
      </c>
      <c r="D273" s="31" t="s">
        <v>1286</v>
      </c>
      <c r="E273" s="31" t="s">
        <v>530</v>
      </c>
      <c r="F273" s="84">
        <v>228037</v>
      </c>
      <c r="G273" s="32">
        <v>1078.8800000000001</v>
      </c>
      <c r="H273" s="32" t="s">
        <v>847</v>
      </c>
    </row>
    <row r="274" spans="1:8" ht="15" customHeight="1">
      <c r="A274" s="83">
        <v>45457</v>
      </c>
      <c r="B274" s="32" t="s">
        <v>1117</v>
      </c>
      <c r="C274" s="31" t="s">
        <v>1118</v>
      </c>
      <c r="D274" s="31" t="s">
        <v>1285</v>
      </c>
      <c r="E274" s="31" t="s">
        <v>530</v>
      </c>
      <c r="F274" s="84">
        <v>245713</v>
      </c>
      <c r="G274" s="32">
        <v>1087.69</v>
      </c>
      <c r="H274" s="32" t="s">
        <v>847</v>
      </c>
    </row>
    <row r="275" spans="1:8" ht="15" customHeight="1">
      <c r="A275" s="83">
        <v>45457</v>
      </c>
      <c r="B275" s="32" t="s">
        <v>1117</v>
      </c>
      <c r="C275" s="31" t="s">
        <v>1118</v>
      </c>
      <c r="D275" s="31" t="s">
        <v>1111</v>
      </c>
      <c r="E275" s="31" t="s">
        <v>530</v>
      </c>
      <c r="F275" s="84">
        <v>449354</v>
      </c>
      <c r="G275" s="32">
        <v>1069.68</v>
      </c>
      <c r="H275" s="32" t="s">
        <v>847</v>
      </c>
    </row>
    <row r="276" spans="1:8" ht="15" customHeight="1">
      <c r="A276" s="83">
        <v>45457</v>
      </c>
      <c r="B276" s="32" t="s">
        <v>1117</v>
      </c>
      <c r="C276" s="31" t="s">
        <v>1118</v>
      </c>
      <c r="D276" s="31" t="s">
        <v>893</v>
      </c>
      <c r="E276" s="31" t="s">
        <v>530</v>
      </c>
      <c r="F276" s="84">
        <v>344422</v>
      </c>
      <c r="G276" s="32">
        <v>1007.28</v>
      </c>
      <c r="H276" s="32" t="s">
        <v>847</v>
      </c>
    </row>
    <row r="277" spans="1:8" ht="15" customHeight="1">
      <c r="A277" s="83">
        <v>45457</v>
      </c>
      <c r="B277" s="32" t="s">
        <v>1117</v>
      </c>
      <c r="C277" s="31" t="s">
        <v>1118</v>
      </c>
      <c r="D277" s="31" t="s">
        <v>1053</v>
      </c>
      <c r="E277" s="31" t="s">
        <v>530</v>
      </c>
      <c r="F277" s="84">
        <v>508473</v>
      </c>
      <c r="G277" s="32">
        <v>1070.3800000000001</v>
      </c>
      <c r="H277" s="32" t="s">
        <v>847</v>
      </c>
    </row>
    <row r="278" spans="1:8" ht="15" customHeight="1">
      <c r="A278" s="83">
        <v>45457</v>
      </c>
      <c r="B278" s="32" t="s">
        <v>1117</v>
      </c>
      <c r="C278" s="31" t="s">
        <v>1118</v>
      </c>
      <c r="D278" s="31" t="s">
        <v>996</v>
      </c>
      <c r="E278" s="31" t="s">
        <v>530</v>
      </c>
      <c r="F278" s="84">
        <v>543686</v>
      </c>
      <c r="G278" s="32">
        <v>1079.6600000000001</v>
      </c>
      <c r="H278" s="32" t="s">
        <v>847</v>
      </c>
    </row>
    <row r="279" spans="1:8" ht="15" customHeight="1">
      <c r="A279" s="83">
        <v>45457</v>
      </c>
      <c r="B279" s="32" t="s">
        <v>1117</v>
      </c>
      <c r="C279" s="31" t="s">
        <v>1118</v>
      </c>
      <c r="D279" s="31" t="s">
        <v>912</v>
      </c>
      <c r="E279" s="31" t="s">
        <v>530</v>
      </c>
      <c r="F279" s="84">
        <v>267376</v>
      </c>
      <c r="G279" s="32">
        <v>1154.1199999999999</v>
      </c>
      <c r="H279" s="32" t="s">
        <v>847</v>
      </c>
    </row>
    <row r="280" spans="1:8" ht="15" customHeight="1">
      <c r="A280" s="83">
        <v>45457</v>
      </c>
      <c r="B280" s="32" t="s">
        <v>1120</v>
      </c>
      <c r="C280" s="31" t="s">
        <v>1121</v>
      </c>
      <c r="D280" s="31" t="s">
        <v>996</v>
      </c>
      <c r="E280" s="31" t="s">
        <v>530</v>
      </c>
      <c r="F280" s="84">
        <v>982135</v>
      </c>
      <c r="G280" s="32">
        <v>26.23</v>
      </c>
      <c r="H280" s="32" t="s">
        <v>847</v>
      </c>
    </row>
    <row r="281" spans="1:8" ht="15" customHeight="1">
      <c r="A281" s="83">
        <v>45457</v>
      </c>
      <c r="B281" s="32" t="s">
        <v>1122</v>
      </c>
      <c r="C281" s="31" t="s">
        <v>1123</v>
      </c>
      <c r="D281" s="31" t="s">
        <v>996</v>
      </c>
      <c r="E281" s="31" t="s">
        <v>530</v>
      </c>
      <c r="F281" s="84">
        <v>669913</v>
      </c>
      <c r="G281" s="32">
        <v>40.950000000000003</v>
      </c>
      <c r="H281" s="32" t="s">
        <v>847</v>
      </c>
    </row>
    <row r="282" spans="1:8" ht="15" customHeight="1">
      <c r="A282" s="83">
        <v>45457</v>
      </c>
      <c r="B282" s="32" t="s">
        <v>1054</v>
      </c>
      <c r="C282" s="31" t="s">
        <v>1055</v>
      </c>
      <c r="D282" s="31" t="s">
        <v>1060</v>
      </c>
      <c r="E282" s="31" t="s">
        <v>530</v>
      </c>
      <c r="F282" s="84">
        <v>6883555</v>
      </c>
      <c r="G282" s="32">
        <v>32.46</v>
      </c>
      <c r="H282" s="32" t="s">
        <v>847</v>
      </c>
    </row>
    <row r="283" spans="1:8" ht="15" customHeight="1">
      <c r="A283" s="83">
        <v>45457</v>
      </c>
      <c r="B283" s="32" t="s">
        <v>1054</v>
      </c>
      <c r="C283" s="31" t="s">
        <v>1055</v>
      </c>
      <c r="D283" s="31" t="s">
        <v>996</v>
      </c>
      <c r="E283" s="31" t="s">
        <v>530</v>
      </c>
      <c r="F283" s="84">
        <v>6076173</v>
      </c>
      <c r="G283" s="32">
        <v>31.73</v>
      </c>
      <c r="H283" s="32" t="s">
        <v>847</v>
      </c>
    </row>
    <row r="284" spans="1:8" ht="15" customHeight="1">
      <c r="A284" s="83">
        <v>45457</v>
      </c>
      <c r="B284" s="32" t="s">
        <v>1054</v>
      </c>
      <c r="C284" s="31" t="s">
        <v>1055</v>
      </c>
      <c r="D284" s="31" t="s">
        <v>893</v>
      </c>
      <c r="E284" s="31" t="s">
        <v>530</v>
      </c>
      <c r="F284" s="84">
        <v>2082303</v>
      </c>
      <c r="G284" s="32">
        <v>31.42</v>
      </c>
      <c r="H284" s="32" t="s">
        <v>847</v>
      </c>
    </row>
    <row r="285" spans="1:8" ht="15" customHeight="1">
      <c r="A285" s="83">
        <v>45457</v>
      </c>
      <c r="B285" s="32" t="s">
        <v>1021</v>
      </c>
      <c r="C285" s="31" t="s">
        <v>1022</v>
      </c>
      <c r="D285" s="31" t="s">
        <v>1308</v>
      </c>
      <c r="E285" s="31" t="s">
        <v>530</v>
      </c>
      <c r="F285" s="84">
        <v>225000</v>
      </c>
      <c r="G285" s="32">
        <v>19.41</v>
      </c>
      <c r="H285" s="32" t="s">
        <v>847</v>
      </c>
    </row>
    <row r="286" spans="1:8" ht="15" customHeight="1">
      <c r="A286" s="83">
        <v>45457</v>
      </c>
      <c r="B286" s="32" t="s">
        <v>1124</v>
      </c>
      <c r="C286" s="31" t="s">
        <v>1125</v>
      </c>
      <c r="D286" s="31" t="s">
        <v>893</v>
      </c>
      <c r="E286" s="31" t="s">
        <v>530</v>
      </c>
      <c r="F286" s="84">
        <v>86281</v>
      </c>
      <c r="G286" s="32">
        <v>769.48</v>
      </c>
      <c r="H286" s="32" t="s">
        <v>847</v>
      </c>
    </row>
    <row r="287" spans="1:8" ht="15" customHeight="1">
      <c r="A287" s="83">
        <v>45457</v>
      </c>
      <c r="B287" s="32" t="s">
        <v>1309</v>
      </c>
      <c r="C287" s="31" t="s">
        <v>1310</v>
      </c>
      <c r="D287" s="31" t="s">
        <v>1267</v>
      </c>
      <c r="E287" s="31" t="s">
        <v>530</v>
      </c>
      <c r="F287" s="84">
        <v>615224</v>
      </c>
      <c r="G287" s="32">
        <v>0.99</v>
      </c>
      <c r="H287" s="32" t="s">
        <v>847</v>
      </c>
    </row>
    <row r="288" spans="1:8" ht="15" customHeight="1">
      <c r="A288" s="83">
        <v>45457</v>
      </c>
      <c r="B288" s="32" t="s">
        <v>1311</v>
      </c>
      <c r="C288" s="31" t="s">
        <v>1312</v>
      </c>
      <c r="D288" s="31" t="s">
        <v>996</v>
      </c>
      <c r="E288" s="31" t="s">
        <v>530</v>
      </c>
      <c r="F288" s="84">
        <v>2898359</v>
      </c>
      <c r="G288" s="32">
        <v>31.26</v>
      </c>
      <c r="H288" s="32" t="s">
        <v>847</v>
      </c>
    </row>
    <row r="289" spans="1:8" ht="15" customHeight="1">
      <c r="A289" s="83">
        <v>45457</v>
      </c>
      <c r="B289" s="32" t="s">
        <v>1311</v>
      </c>
      <c r="C289" s="31" t="s">
        <v>1312</v>
      </c>
      <c r="D289" s="31" t="s">
        <v>893</v>
      </c>
      <c r="E289" s="31" t="s">
        <v>530</v>
      </c>
      <c r="F289" s="84">
        <v>3166975</v>
      </c>
      <c r="G289" s="32">
        <v>31.24</v>
      </c>
      <c r="H289" s="32" t="s">
        <v>847</v>
      </c>
    </row>
    <row r="290" spans="1:8" ht="15" customHeight="1">
      <c r="A290" s="83">
        <v>45457</v>
      </c>
      <c r="B290" s="32" t="s">
        <v>1056</v>
      </c>
      <c r="C290" s="31" t="s">
        <v>1057</v>
      </c>
      <c r="D290" s="31" t="s">
        <v>1313</v>
      </c>
      <c r="E290" s="31" t="s">
        <v>530</v>
      </c>
      <c r="F290" s="84">
        <v>329000</v>
      </c>
      <c r="G290" s="32">
        <v>7.06</v>
      </c>
      <c r="H290" s="32" t="s">
        <v>847</v>
      </c>
    </row>
    <row r="291" spans="1:8" ht="15" customHeight="1">
      <c r="A291" s="83">
        <v>45457</v>
      </c>
      <c r="B291" s="32" t="s">
        <v>1337</v>
      </c>
      <c r="C291" s="31" t="s">
        <v>1338</v>
      </c>
      <c r="D291" s="31" t="s">
        <v>1339</v>
      </c>
      <c r="E291" s="31" t="s">
        <v>530</v>
      </c>
      <c r="F291" s="84">
        <v>500000</v>
      </c>
      <c r="G291" s="32">
        <v>552.05999999999995</v>
      </c>
      <c r="H291" s="32" t="s">
        <v>847</v>
      </c>
    </row>
    <row r="292" spans="1:8" ht="15" customHeight="1">
      <c r="A292" s="83">
        <v>45457</v>
      </c>
      <c r="B292" s="32" t="s">
        <v>1314</v>
      </c>
      <c r="C292" s="31" t="s">
        <v>1315</v>
      </c>
      <c r="D292" s="31" t="s">
        <v>1316</v>
      </c>
      <c r="E292" s="31" t="s">
        <v>530</v>
      </c>
      <c r="F292" s="84">
        <v>745398</v>
      </c>
      <c r="G292" s="32">
        <v>50.89</v>
      </c>
      <c r="H292" s="32" t="s">
        <v>847</v>
      </c>
    </row>
    <row r="293" spans="1:8" ht="15" customHeight="1">
      <c r="A293" s="83">
        <v>45457</v>
      </c>
      <c r="B293" s="32" t="s">
        <v>1314</v>
      </c>
      <c r="C293" s="31" t="s">
        <v>1315</v>
      </c>
      <c r="D293" s="31" t="s">
        <v>996</v>
      </c>
      <c r="E293" s="31" t="s">
        <v>530</v>
      </c>
      <c r="F293" s="84">
        <v>512157</v>
      </c>
      <c r="G293" s="32">
        <v>52.21</v>
      </c>
      <c r="H293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1"/>
  <sheetViews>
    <sheetView zoomScale="80" zoomScaleNormal="80" workbookViewId="0">
      <selection activeCell="J36" sqref="J36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45460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850</v>
      </c>
      <c r="F10" s="183" t="s">
        <v>851</v>
      </c>
      <c r="G10" s="185">
        <v>3612</v>
      </c>
      <c r="H10" s="183"/>
      <c r="I10" s="183" t="s">
        <v>852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3832.05</v>
      </c>
      <c r="Q10" s="228"/>
      <c r="R10" s="54" t="s">
        <v>854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853</v>
      </c>
      <c r="J11" s="247" t="s">
        <v>994</v>
      </c>
      <c r="K11" s="247">
        <f t="shared" ref="K11" si="0">H11-F11</f>
        <v>76</v>
      </c>
      <c r="L11" s="261">
        <f t="shared" ref="L11" si="1">(F11*-0.3)/100</f>
        <v>-3.9509999999999996</v>
      </c>
      <c r="M11" s="262">
        <f t="shared" ref="M11" si="2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854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947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431.15</v>
      </c>
      <c r="Q12" s="228"/>
      <c r="R12" s="54" t="s">
        <v>854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861</v>
      </c>
      <c r="J13" s="247" t="s">
        <v>945</v>
      </c>
      <c r="K13" s="247">
        <f t="shared" ref="K13" si="3">H13-F13</f>
        <v>117.5</v>
      </c>
      <c r="L13" s="261">
        <f t="shared" ref="L13" si="4">(F13*-0.3)/100</f>
        <v>-6.9225000000000003</v>
      </c>
      <c r="M13" s="262">
        <f t="shared" ref="M13" si="5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854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894</v>
      </c>
      <c r="J14" s="247" t="s">
        <v>915</v>
      </c>
      <c r="K14" s="247">
        <f t="shared" ref="K14:K16" si="6">H14-F14</f>
        <v>34.5</v>
      </c>
      <c r="L14" s="261">
        <f t="shared" ref="L14:L15" si="7">(F14*-0.3)/100</f>
        <v>-1.8840000000000001</v>
      </c>
      <c r="M14" s="262">
        <f t="shared" ref="M14:M16" si="8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854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895</v>
      </c>
      <c r="J15" s="310" t="s">
        <v>936</v>
      </c>
      <c r="K15" s="310">
        <f t="shared" si="6"/>
        <v>-200</v>
      </c>
      <c r="L15" s="319">
        <f t="shared" si="7"/>
        <v>-7.71</v>
      </c>
      <c r="M15" s="320">
        <f t="shared" si="8"/>
        <v>-8.0821011673151755E-2</v>
      </c>
      <c r="N15" s="310" t="s">
        <v>557</v>
      </c>
      <c r="O15" s="321">
        <v>45447</v>
      </c>
      <c r="P15" s="313"/>
      <c r="Q15" s="228"/>
      <c r="R15" s="54" t="s">
        <v>854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899</v>
      </c>
      <c r="J16" s="247" t="s">
        <v>1026</v>
      </c>
      <c r="K16" s="247">
        <f t="shared" si="6"/>
        <v>42.5</v>
      </c>
      <c r="L16" s="261">
        <f>(F16*-0.3)/100</f>
        <v>-3.0674999999999999</v>
      </c>
      <c r="M16" s="262">
        <f t="shared" si="8"/>
        <v>3.8564792176039114E-2</v>
      </c>
      <c r="N16" s="247" t="s">
        <v>547</v>
      </c>
      <c r="O16" s="263">
        <v>45453</v>
      </c>
      <c r="P16" s="264"/>
      <c r="Q16" s="228"/>
      <c r="R16" s="54" t="s">
        <v>854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900</v>
      </c>
      <c r="J17" s="247" t="s">
        <v>914</v>
      </c>
      <c r="K17" s="247">
        <f t="shared" ref="K17" si="9">H17-F17</f>
        <v>95</v>
      </c>
      <c r="L17" s="261">
        <f t="shared" ref="L17" si="10">(F17*-0.3)/100</f>
        <v>-8.58</v>
      </c>
      <c r="M17" s="262">
        <f t="shared" ref="M17" si="11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854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901</v>
      </c>
      <c r="J18" s="247" t="s">
        <v>913</v>
      </c>
      <c r="K18" s="247">
        <f t="shared" ref="K18:K19" si="12">H18-F18</f>
        <v>17.5</v>
      </c>
      <c r="L18" s="261">
        <f t="shared" ref="L18:L19" si="13">(F18*-0.3)/100</f>
        <v>-0.59699999999999998</v>
      </c>
      <c r="M18" s="262">
        <f t="shared" ref="M18:M19" si="14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855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916</v>
      </c>
      <c r="J19" s="310" t="s">
        <v>937</v>
      </c>
      <c r="K19" s="310">
        <f t="shared" si="12"/>
        <v>-31</v>
      </c>
      <c r="L19" s="319">
        <f t="shared" si="13"/>
        <v>-1.6829999999999998</v>
      </c>
      <c r="M19" s="320">
        <f t="shared" si="14"/>
        <v>-5.8258467023172902E-2</v>
      </c>
      <c r="N19" s="310" t="s">
        <v>557</v>
      </c>
      <c r="O19" s="321">
        <v>45447</v>
      </c>
      <c r="P19" s="313"/>
      <c r="Q19" s="228"/>
      <c r="R19" s="54" t="s">
        <v>854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928</v>
      </c>
      <c r="G20" s="185">
        <v>2740</v>
      </c>
      <c r="H20" s="183"/>
      <c r="I20" s="183" t="s">
        <v>929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2955.1</v>
      </c>
      <c r="Q20" s="228"/>
      <c r="R20" s="54" t="s">
        <v>854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935</v>
      </c>
      <c r="J21" s="247" t="s">
        <v>941</v>
      </c>
      <c r="K21" s="247">
        <f t="shared" ref="K21" si="15">H21-F21</f>
        <v>65</v>
      </c>
      <c r="L21" s="261">
        <f t="shared" ref="L21" si="16">(F21*-0.3)/100</f>
        <v>-4.5599999999999996</v>
      </c>
      <c r="M21" s="262">
        <f t="shared" ref="M21" si="17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854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938</v>
      </c>
      <c r="J22" s="310" t="s">
        <v>946</v>
      </c>
      <c r="K22" s="310">
        <f t="shared" ref="K22:K23" si="18">H22-F22</f>
        <v>-27.5</v>
      </c>
      <c r="L22" s="319">
        <f t="shared" ref="L22" si="19">(F22*-0.3)/100</f>
        <v>-1.4025000000000001</v>
      </c>
      <c r="M22" s="320">
        <f t="shared" ref="M22:M23" si="20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854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948</v>
      </c>
      <c r="J23" s="247" t="s">
        <v>1025</v>
      </c>
      <c r="K23" s="247">
        <f t="shared" si="18"/>
        <v>6.25</v>
      </c>
      <c r="L23" s="261">
        <f>(F23*-0.3)/100</f>
        <v>-0.47475000000000001</v>
      </c>
      <c r="M23" s="262">
        <f t="shared" si="20"/>
        <v>3.6494470774091625E-2</v>
      </c>
      <c r="N23" s="247" t="s">
        <v>547</v>
      </c>
      <c r="O23" s="263">
        <v>45453</v>
      </c>
      <c r="P23" s="264"/>
      <c r="Q23" s="228"/>
      <c r="R23" s="54" t="s">
        <v>854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949</v>
      </c>
      <c r="J24" s="247" t="s">
        <v>950</v>
      </c>
      <c r="K24" s="247">
        <f t="shared" ref="K24" si="21">H24-F24</f>
        <v>19</v>
      </c>
      <c r="L24" s="261">
        <f>(F24*-0.03)/100</f>
        <v>-7.1849999999999997E-2</v>
      </c>
      <c r="M24" s="262">
        <f t="shared" ref="M24" si="22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854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955</v>
      </c>
      <c r="J25" s="247" t="s">
        <v>959</v>
      </c>
      <c r="K25" s="247">
        <f t="shared" ref="K25" si="23">H25-F25</f>
        <v>77.5</v>
      </c>
      <c r="L25" s="261">
        <f>(F25*-0.03)/100</f>
        <v>-0.42749999999999999</v>
      </c>
      <c r="M25" s="262">
        <f t="shared" ref="M25" si="24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854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964</v>
      </c>
      <c r="J26" s="247" t="s">
        <v>690</v>
      </c>
      <c r="K26" s="247">
        <f t="shared" ref="K26" si="25">H26-F26</f>
        <v>145</v>
      </c>
      <c r="L26" s="261">
        <f>(F26*-0.3)/100</f>
        <v>-7.47</v>
      </c>
      <c r="M26" s="262">
        <f t="shared" ref="M26" si="26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854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965</v>
      </c>
      <c r="J27" s="247" t="s">
        <v>1015</v>
      </c>
      <c r="K27" s="247">
        <f t="shared" ref="K27" si="27">H27-F27</f>
        <v>43</v>
      </c>
      <c r="L27" s="261">
        <f>(F27*-0.3)/100</f>
        <v>-1.9469999999999998</v>
      </c>
      <c r="M27" s="262">
        <f t="shared" ref="M27" si="28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854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991</v>
      </c>
      <c r="J28" s="247" t="s">
        <v>1018</v>
      </c>
      <c r="K28" s="247">
        <f t="shared" ref="K28" si="29">H28-F28</f>
        <v>14</v>
      </c>
      <c r="L28" s="261">
        <f>(F28*-0.3)/100</f>
        <v>-0.80399999999999994</v>
      </c>
      <c r="M28" s="262">
        <f t="shared" ref="M28" si="30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854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1023</v>
      </c>
      <c r="G29" s="185">
        <v>1045</v>
      </c>
      <c r="H29" s="183"/>
      <c r="I29" s="183" t="s">
        <v>1024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1112.45</v>
      </c>
      <c r="Q29" s="333"/>
      <c r="R29" s="54" t="s">
        <v>854</v>
      </c>
    </row>
    <row r="30" spans="1:18" ht="15" customHeight="1">
      <c r="A30" s="187">
        <v>21</v>
      </c>
      <c r="B30" s="184">
        <v>45449</v>
      </c>
      <c r="C30" s="188"/>
      <c r="D30" s="192" t="s">
        <v>416</v>
      </c>
      <c r="E30" s="189" t="s">
        <v>545</v>
      </c>
      <c r="F30" s="183" t="s">
        <v>992</v>
      </c>
      <c r="G30" s="185">
        <v>1340</v>
      </c>
      <c r="H30" s="183"/>
      <c r="I30" s="183" t="s">
        <v>993</v>
      </c>
      <c r="J30" s="185" t="s">
        <v>546</v>
      </c>
      <c r="K30" s="185"/>
      <c r="L30" s="186"/>
      <c r="M30" s="190"/>
      <c r="N30" s="185"/>
      <c r="O30" s="191"/>
      <c r="P30" s="186">
        <f>VLOOKUP(D30,'MidCap Intra'!$B$11:$C$571,2,0)</f>
        <v>1479.95</v>
      </c>
      <c r="Q30" s="228"/>
      <c r="R30" s="54" t="s">
        <v>854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1014</v>
      </c>
      <c r="J31" s="247" t="s">
        <v>1080</v>
      </c>
      <c r="K31" s="247">
        <f t="shared" ref="K31" si="31">H31-F31</f>
        <v>102.5</v>
      </c>
      <c r="L31" s="261">
        <f>(F31*-0.3)/100</f>
        <v>-6.8849999999999998</v>
      </c>
      <c r="M31" s="262">
        <f t="shared" ref="M31" si="32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856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1016</v>
      </c>
      <c r="G32" s="185">
        <v>890</v>
      </c>
      <c r="H32" s="183"/>
      <c r="I32" s="183" t="s">
        <v>1017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993.4</v>
      </c>
      <c r="Q32" s="228"/>
      <c r="R32" s="54" t="s">
        <v>855</v>
      </c>
    </row>
    <row r="33" spans="1:38" ht="15" customHeight="1">
      <c r="A33" s="187">
        <v>24</v>
      </c>
      <c r="B33" s="184">
        <v>45454</v>
      </c>
      <c r="C33" s="188"/>
      <c r="D33" s="192" t="s">
        <v>39</v>
      </c>
      <c r="E33" s="189" t="s">
        <v>545</v>
      </c>
      <c r="F33" s="183" t="s">
        <v>1040</v>
      </c>
      <c r="G33" s="185">
        <v>615</v>
      </c>
      <c r="H33" s="183"/>
      <c r="I33" s="183" t="s">
        <v>1041</v>
      </c>
      <c r="J33" s="185" t="s">
        <v>546</v>
      </c>
      <c r="K33" s="185"/>
      <c r="L33" s="186"/>
      <c r="M33" s="190"/>
      <c r="N33" s="185"/>
      <c r="O33" s="191"/>
      <c r="P33" s="186">
        <f>VLOOKUP(D33,'MidCap Intra'!$B$11:$C$571,2,0)</f>
        <v>675.75</v>
      </c>
      <c r="Q33" s="228"/>
      <c r="R33" s="54" t="s">
        <v>854</v>
      </c>
    </row>
    <row r="34" spans="1:38" ht="15" customHeight="1">
      <c r="A34" s="187">
        <v>25</v>
      </c>
      <c r="B34" s="184">
        <v>45454</v>
      </c>
      <c r="C34" s="188"/>
      <c r="D34" s="192" t="s">
        <v>345</v>
      </c>
      <c r="E34" s="189" t="s">
        <v>545</v>
      </c>
      <c r="F34" s="183" t="s">
        <v>1042</v>
      </c>
      <c r="G34" s="185">
        <v>189</v>
      </c>
      <c r="H34" s="183"/>
      <c r="I34" s="183" t="s">
        <v>1043</v>
      </c>
      <c r="J34" s="185" t="s">
        <v>546</v>
      </c>
      <c r="K34" s="185"/>
      <c r="L34" s="186"/>
      <c r="M34" s="190"/>
      <c r="N34" s="185"/>
      <c r="O34" s="191"/>
      <c r="P34" s="186">
        <f>VLOOKUP(D34,'MidCap Intra'!$B$11:$C$571,2,0)</f>
        <v>203.93</v>
      </c>
      <c r="Q34" s="228"/>
      <c r="R34" s="54" t="s">
        <v>854</v>
      </c>
    </row>
    <row r="35" spans="1:38" ht="15" customHeight="1">
      <c r="A35" s="187">
        <v>26</v>
      </c>
      <c r="B35" s="184">
        <v>45456</v>
      </c>
      <c r="C35" s="188"/>
      <c r="D35" s="192" t="s">
        <v>811</v>
      </c>
      <c r="E35" s="189" t="s">
        <v>545</v>
      </c>
      <c r="F35" s="183" t="s">
        <v>1081</v>
      </c>
      <c r="G35" s="185">
        <v>1290</v>
      </c>
      <c r="H35" s="183"/>
      <c r="I35" s="183" t="s">
        <v>955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1381.9</v>
      </c>
      <c r="Q35" s="228"/>
    </row>
    <row r="36" spans="1:38" ht="15" customHeight="1">
      <c r="A36" s="187">
        <v>27</v>
      </c>
      <c r="B36" s="184">
        <v>45457</v>
      </c>
      <c r="C36" s="188"/>
      <c r="D36" s="192" t="s">
        <v>235</v>
      </c>
      <c r="E36" s="189" t="s">
        <v>545</v>
      </c>
      <c r="F36" s="183" t="s">
        <v>1130</v>
      </c>
      <c r="G36" s="185">
        <v>438</v>
      </c>
      <c r="H36" s="183"/>
      <c r="I36" s="183" t="s">
        <v>1131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477.5</v>
      </c>
      <c r="Q36" s="228"/>
    </row>
    <row r="37" spans="1:38" ht="15" customHeight="1">
      <c r="A37" s="187"/>
      <c r="B37" s="184"/>
      <c r="C37" s="188"/>
      <c r="D37" s="192"/>
      <c r="E37" s="189"/>
      <c r="F37" s="183"/>
      <c r="G37" s="185"/>
      <c r="H37" s="183"/>
      <c r="I37" s="183"/>
      <c r="J37" s="185"/>
      <c r="K37" s="185"/>
      <c r="L37" s="186"/>
      <c r="M37" s="190"/>
      <c r="N37" s="185"/>
      <c r="O37" s="191"/>
      <c r="P37" s="186"/>
      <c r="Q37" s="228"/>
    </row>
    <row r="38" spans="1:38" ht="15" customHeight="1">
      <c r="A38" s="285"/>
      <c r="B38" s="285"/>
      <c r="C38" s="188"/>
      <c r="D38" s="192"/>
      <c r="E38" s="189"/>
      <c r="F38" s="183"/>
      <c r="G38" s="185"/>
      <c r="H38" s="183"/>
      <c r="I38" s="183"/>
      <c r="J38" s="185"/>
      <c r="K38" s="185"/>
      <c r="L38" s="186"/>
      <c r="M38" s="190"/>
      <c r="N38" s="185"/>
      <c r="O38" s="191"/>
      <c r="P38" s="186"/>
      <c r="Q38" s="228"/>
    </row>
    <row r="39" spans="1:38" ht="15" customHeight="1"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38" ht="14.25" customHeight="1">
      <c r="A40" s="96"/>
      <c r="B40" s="97"/>
      <c r="C40" s="98"/>
      <c r="D40" s="99"/>
      <c r="E40" s="100"/>
      <c r="F40" s="100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102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3" t="s">
        <v>548</v>
      </c>
      <c r="B41" s="104"/>
      <c r="C41" s="105"/>
      <c r="E41" s="106"/>
      <c r="F41" s="106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7" t="s">
        <v>549</v>
      </c>
      <c r="B42" s="103"/>
      <c r="C42" s="103"/>
      <c r="D42" s="103"/>
      <c r="E42" s="37"/>
      <c r="F42" s="108" t="s">
        <v>550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3" t="s">
        <v>551</v>
      </c>
      <c r="B43" s="103"/>
      <c r="C43" s="103"/>
      <c r="D43" s="103" t="s">
        <v>552</v>
      </c>
      <c r="E43" s="6"/>
      <c r="F43" s="108" t="s">
        <v>553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3"/>
      <c r="B44" s="103"/>
      <c r="C44" s="103"/>
      <c r="D44" s="103"/>
      <c r="E44" s="6"/>
      <c r="F44" s="6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96"/>
      <c r="B45" s="196"/>
      <c r="C45" s="196"/>
      <c r="D45" s="196"/>
      <c r="E45" s="197"/>
      <c r="F45" s="197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4.25" customHeight="1">
      <c r="A46" s="103"/>
      <c r="B46" s="103"/>
      <c r="C46" s="103"/>
      <c r="D46" s="103"/>
      <c r="E46" s="6"/>
      <c r="F46" s="6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.75" customHeight="1">
      <c r="A47" s="115" t="s">
        <v>558</v>
      </c>
      <c r="B47" s="115"/>
      <c r="C47" s="115"/>
      <c r="D47" s="115"/>
      <c r="E47" s="6"/>
      <c r="F47" s="6"/>
      <c r="G47" s="54"/>
      <c r="H47" s="54"/>
      <c r="I47" s="54"/>
      <c r="J47" s="54"/>
      <c r="K47" s="54"/>
      <c r="L47" s="54"/>
      <c r="M47" s="54"/>
      <c r="N47" s="54"/>
      <c r="O47" s="54"/>
      <c r="P47" s="54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38.25" customHeight="1">
      <c r="A48" s="93" t="s">
        <v>16</v>
      </c>
      <c r="B48" s="93" t="s">
        <v>521</v>
      </c>
      <c r="C48" s="93"/>
      <c r="D48" s="94" t="s">
        <v>532</v>
      </c>
      <c r="E48" s="93" t="s">
        <v>533</v>
      </c>
      <c r="F48" s="93" t="s">
        <v>534</v>
      </c>
      <c r="G48" s="93" t="s">
        <v>554</v>
      </c>
      <c r="H48" s="93" t="s">
        <v>536</v>
      </c>
      <c r="I48" s="193" t="s">
        <v>537</v>
      </c>
      <c r="J48" s="195" t="s">
        <v>538</v>
      </c>
      <c r="K48" s="194" t="s">
        <v>559</v>
      </c>
      <c r="L48" s="95" t="s">
        <v>540</v>
      </c>
      <c r="M48" s="116" t="s">
        <v>560</v>
      </c>
      <c r="N48" s="93" t="s">
        <v>561</v>
      </c>
      <c r="O48" s="92" t="s">
        <v>542</v>
      </c>
      <c r="P48" s="260" t="s">
        <v>543</v>
      </c>
      <c r="Q48" s="230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.75" customHeight="1">
      <c r="A49" s="303">
        <v>1</v>
      </c>
      <c r="B49" s="304">
        <v>45446</v>
      </c>
      <c r="C49" s="305"/>
      <c r="D49" s="305" t="s">
        <v>897</v>
      </c>
      <c r="E49" s="303" t="s">
        <v>556</v>
      </c>
      <c r="F49" s="303">
        <v>12550</v>
      </c>
      <c r="G49" s="303">
        <v>12300</v>
      </c>
      <c r="H49" s="303">
        <v>12300</v>
      </c>
      <c r="I49" s="306" t="s">
        <v>917</v>
      </c>
      <c r="J49" s="297" t="s">
        <v>931</v>
      </c>
      <c r="K49" s="298">
        <f t="shared" ref="K49:K57" si="33">H49-F49</f>
        <v>-250</v>
      </c>
      <c r="L49" s="299">
        <f t="shared" ref="L49" si="34">(H49*N49)*0.03%</f>
        <v>184.49999999999997</v>
      </c>
      <c r="M49" s="300">
        <f t="shared" ref="M49" si="35">(K49*N49)-L49</f>
        <v>-12684.5</v>
      </c>
      <c r="N49" s="298">
        <v>50</v>
      </c>
      <c r="O49" s="301" t="s">
        <v>557</v>
      </c>
      <c r="P49" s="302">
        <v>45447</v>
      </c>
      <c r="Q49" s="226"/>
      <c r="R49" s="54" t="s">
        <v>855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03">
        <v>2</v>
      </c>
      <c r="B50" s="304">
        <v>45446</v>
      </c>
      <c r="C50" s="305"/>
      <c r="D50" s="305" t="s">
        <v>918</v>
      </c>
      <c r="E50" s="303" t="s">
        <v>556</v>
      </c>
      <c r="F50" s="303">
        <v>2381.5</v>
      </c>
      <c r="G50" s="303">
        <v>2355</v>
      </c>
      <c r="H50" s="303">
        <v>2355</v>
      </c>
      <c r="I50" s="306" t="s">
        <v>919</v>
      </c>
      <c r="J50" s="297" t="s">
        <v>930</v>
      </c>
      <c r="K50" s="298">
        <f t="shared" si="33"/>
        <v>-26.5</v>
      </c>
      <c r="L50" s="299">
        <f t="shared" ref="L50" si="36">(H50*N50)*0.03%</f>
        <v>337.00049999999999</v>
      </c>
      <c r="M50" s="300">
        <f t="shared" ref="M50" si="37">(K50*N50)-L50</f>
        <v>-12977.5005</v>
      </c>
      <c r="N50" s="298">
        <v>477</v>
      </c>
      <c r="O50" s="301" t="s">
        <v>557</v>
      </c>
      <c r="P50" s="302">
        <v>45447</v>
      </c>
      <c r="Q50" s="226"/>
      <c r="R50" s="54" t="s">
        <v>856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03">
        <v>3</v>
      </c>
      <c r="B51" s="304">
        <v>45446</v>
      </c>
      <c r="C51" s="305"/>
      <c r="D51" s="305" t="s">
        <v>920</v>
      </c>
      <c r="E51" s="303" t="s">
        <v>556</v>
      </c>
      <c r="F51" s="303">
        <v>3879.5</v>
      </c>
      <c r="G51" s="303">
        <v>3810</v>
      </c>
      <c r="H51" s="303">
        <v>3755</v>
      </c>
      <c r="I51" s="306" t="s">
        <v>921</v>
      </c>
      <c r="J51" s="297" t="s">
        <v>939</v>
      </c>
      <c r="K51" s="298">
        <f t="shared" si="33"/>
        <v>-124.5</v>
      </c>
      <c r="L51" s="299">
        <f t="shared" ref="L51" si="38">(H51*N51)*0.03%</f>
        <v>168.97499999999999</v>
      </c>
      <c r="M51" s="300">
        <f t="shared" ref="M51" si="39">(K51*N51)-L51</f>
        <v>-18843.974999999999</v>
      </c>
      <c r="N51" s="298">
        <v>150</v>
      </c>
      <c r="O51" s="301" t="s">
        <v>557</v>
      </c>
      <c r="P51" s="302">
        <v>45447</v>
      </c>
      <c r="Q51" s="226"/>
      <c r="R51" s="54" t="s">
        <v>854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22">
        <v>4</v>
      </c>
      <c r="B52" s="324">
        <v>45448</v>
      </c>
      <c r="C52" s="296"/>
      <c r="D52" s="296" t="s">
        <v>952</v>
      </c>
      <c r="E52" s="322" t="s">
        <v>556</v>
      </c>
      <c r="F52" s="322">
        <v>3260</v>
      </c>
      <c r="G52" s="322">
        <v>3195</v>
      </c>
      <c r="H52" s="322">
        <v>3322.5</v>
      </c>
      <c r="I52" s="322" t="s">
        <v>953</v>
      </c>
      <c r="J52" s="325" t="s">
        <v>954</v>
      </c>
      <c r="K52" s="326">
        <f t="shared" si="33"/>
        <v>62.5</v>
      </c>
      <c r="L52" s="327">
        <f t="shared" ref="L52" si="40">(H52*N52)*0.03%</f>
        <v>174.43124999999998</v>
      </c>
      <c r="M52" s="328">
        <f t="shared" ref="M52" si="41">(K52*N52)-L52</f>
        <v>10763.06875</v>
      </c>
      <c r="N52" s="326">
        <v>175</v>
      </c>
      <c r="O52" s="329" t="s">
        <v>547</v>
      </c>
      <c r="P52" s="330">
        <v>45448</v>
      </c>
      <c r="Q52" s="226"/>
      <c r="R52" s="54" t="s">
        <v>856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22">
        <v>5</v>
      </c>
      <c r="B53" s="324">
        <v>45448</v>
      </c>
      <c r="C53" s="296"/>
      <c r="D53" s="296" t="s">
        <v>960</v>
      </c>
      <c r="E53" s="322" t="s">
        <v>556</v>
      </c>
      <c r="F53" s="322">
        <v>5835</v>
      </c>
      <c r="G53" s="322">
        <v>5740</v>
      </c>
      <c r="H53" s="322">
        <v>5915</v>
      </c>
      <c r="I53" s="323" t="s">
        <v>961</v>
      </c>
      <c r="J53" s="325" t="s">
        <v>978</v>
      </c>
      <c r="K53" s="326">
        <f t="shared" si="33"/>
        <v>80</v>
      </c>
      <c r="L53" s="327">
        <f t="shared" ref="L53" si="42">(H53*N53)*0.03%</f>
        <v>221.81249999999997</v>
      </c>
      <c r="M53" s="328">
        <f t="shared" ref="M53" si="43">(K53*N53)-L53</f>
        <v>9778.1875</v>
      </c>
      <c r="N53" s="326">
        <v>125</v>
      </c>
      <c r="O53" s="329" t="s">
        <v>547</v>
      </c>
      <c r="P53" s="330">
        <v>45449</v>
      </c>
      <c r="Q53" s="226"/>
      <c r="R53" s="54" t="s">
        <v>856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22">
        <v>6</v>
      </c>
      <c r="B54" s="324">
        <v>45448</v>
      </c>
      <c r="C54" s="296"/>
      <c r="D54" s="296" t="s">
        <v>962</v>
      </c>
      <c r="E54" s="322" t="s">
        <v>556</v>
      </c>
      <c r="F54" s="322">
        <v>2067.5</v>
      </c>
      <c r="G54" s="322">
        <v>2035</v>
      </c>
      <c r="H54" s="322">
        <v>2093</v>
      </c>
      <c r="I54" s="323" t="s">
        <v>963</v>
      </c>
      <c r="J54" s="325" t="s">
        <v>966</v>
      </c>
      <c r="K54" s="326">
        <f t="shared" si="33"/>
        <v>25.5</v>
      </c>
      <c r="L54" s="327">
        <f t="shared" ref="L54" si="44">(H54*N54)*0.03%</f>
        <v>230.43929999999997</v>
      </c>
      <c r="M54" s="328">
        <f t="shared" ref="M54" si="45">(K54*N54)-L54</f>
        <v>9128.0607</v>
      </c>
      <c r="N54" s="326">
        <v>367</v>
      </c>
      <c r="O54" s="329" t="s">
        <v>547</v>
      </c>
      <c r="P54" s="330">
        <v>45448</v>
      </c>
      <c r="Q54" s="226"/>
      <c r="R54" s="54" t="s">
        <v>856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22">
        <v>7</v>
      </c>
      <c r="B55" s="324">
        <v>45448</v>
      </c>
      <c r="C55" s="296"/>
      <c r="D55" s="296" t="s">
        <v>967</v>
      </c>
      <c r="E55" s="322" t="s">
        <v>556</v>
      </c>
      <c r="F55" s="322">
        <v>1787.5</v>
      </c>
      <c r="G55" s="322">
        <v>1762</v>
      </c>
      <c r="H55" s="322">
        <v>1809.5</v>
      </c>
      <c r="I55" s="323" t="s">
        <v>968</v>
      </c>
      <c r="J55" s="325" t="s">
        <v>969</v>
      </c>
      <c r="K55" s="326">
        <f t="shared" si="33"/>
        <v>22</v>
      </c>
      <c r="L55" s="327">
        <f t="shared" ref="L55" si="46">(H55*N55)*0.03%</f>
        <v>271.42499999999995</v>
      </c>
      <c r="M55" s="328">
        <f t="shared" ref="M55" si="47">(K55*N55)-L55</f>
        <v>10728.575000000001</v>
      </c>
      <c r="N55" s="326">
        <v>500</v>
      </c>
      <c r="O55" s="329" t="s">
        <v>547</v>
      </c>
      <c r="P55" s="330">
        <v>45448</v>
      </c>
      <c r="Q55" s="226"/>
      <c r="R55" s="54" t="s">
        <v>856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22">
        <v>8</v>
      </c>
      <c r="B56" s="324">
        <v>45448</v>
      </c>
      <c r="C56" s="296"/>
      <c r="D56" s="296" t="s">
        <v>970</v>
      </c>
      <c r="E56" s="322" t="s">
        <v>556</v>
      </c>
      <c r="F56" s="322">
        <v>3755</v>
      </c>
      <c r="G56" s="322">
        <v>3690</v>
      </c>
      <c r="H56" s="322">
        <v>3802.5</v>
      </c>
      <c r="I56" s="323" t="s">
        <v>972</v>
      </c>
      <c r="J56" s="325" t="s">
        <v>566</v>
      </c>
      <c r="K56" s="326">
        <f t="shared" si="33"/>
        <v>47.5</v>
      </c>
      <c r="L56" s="327">
        <f t="shared" ref="L56" si="48">(H56*N56)*0.03%</f>
        <v>199.63124999999999</v>
      </c>
      <c r="M56" s="328">
        <f t="shared" ref="M56" si="49">(K56*N56)-L56</f>
        <v>8112.8687499999996</v>
      </c>
      <c r="N56" s="326">
        <v>175</v>
      </c>
      <c r="O56" s="329" t="s">
        <v>547</v>
      </c>
      <c r="P56" s="330">
        <v>45449</v>
      </c>
      <c r="Q56" s="226"/>
      <c r="R56" s="54" t="s">
        <v>856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03">
        <v>9</v>
      </c>
      <c r="B57" s="304">
        <v>45448</v>
      </c>
      <c r="C57" s="305"/>
      <c r="D57" s="305" t="s">
        <v>971</v>
      </c>
      <c r="E57" s="303" t="s">
        <v>556</v>
      </c>
      <c r="F57" s="303">
        <v>5500</v>
      </c>
      <c r="G57" s="303">
        <v>5440</v>
      </c>
      <c r="H57" s="303">
        <v>5440</v>
      </c>
      <c r="I57" s="306" t="s">
        <v>973</v>
      </c>
      <c r="J57" s="297" t="s">
        <v>975</v>
      </c>
      <c r="K57" s="298">
        <f t="shared" si="33"/>
        <v>-60</v>
      </c>
      <c r="L57" s="299">
        <f t="shared" ref="L57:L58" si="50">(H57*N57)*0.03%</f>
        <v>326.39999999999998</v>
      </c>
      <c r="M57" s="300">
        <f t="shared" ref="M57:M58" si="51">(K57*N57)-L57</f>
        <v>-12326.4</v>
      </c>
      <c r="N57" s="298">
        <v>200</v>
      </c>
      <c r="O57" s="301" t="s">
        <v>557</v>
      </c>
      <c r="P57" s="302">
        <v>45449</v>
      </c>
      <c r="Q57" s="226"/>
      <c r="R57" s="54" t="s">
        <v>856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22">
        <v>10</v>
      </c>
      <c r="B58" s="324">
        <v>45449</v>
      </c>
      <c r="C58" s="296"/>
      <c r="D58" s="296" t="s">
        <v>976</v>
      </c>
      <c r="E58" s="322" t="s">
        <v>556</v>
      </c>
      <c r="F58" s="322">
        <v>27200</v>
      </c>
      <c r="G58" s="322">
        <v>26700</v>
      </c>
      <c r="H58" s="322">
        <v>27590</v>
      </c>
      <c r="I58" s="323" t="s">
        <v>977</v>
      </c>
      <c r="J58" s="325" t="s">
        <v>1008</v>
      </c>
      <c r="K58" s="326">
        <f t="shared" ref="K58" si="52">H58-F58</f>
        <v>390</v>
      </c>
      <c r="L58" s="327">
        <f t="shared" si="50"/>
        <v>165.54</v>
      </c>
      <c r="M58" s="328">
        <f t="shared" si="51"/>
        <v>7634.46</v>
      </c>
      <c r="N58" s="326">
        <v>20</v>
      </c>
      <c r="O58" s="329" t="s">
        <v>547</v>
      </c>
      <c r="P58" s="330">
        <v>45450</v>
      </c>
      <c r="Q58" s="226"/>
      <c r="R58" s="54" t="s">
        <v>855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22">
        <v>11</v>
      </c>
      <c r="B59" s="324">
        <v>45449</v>
      </c>
      <c r="C59" s="296"/>
      <c r="D59" s="296" t="s">
        <v>979</v>
      </c>
      <c r="E59" s="322" t="s">
        <v>556</v>
      </c>
      <c r="F59" s="322">
        <v>2795</v>
      </c>
      <c r="G59" s="322">
        <v>2748</v>
      </c>
      <c r="H59" s="322">
        <v>2830</v>
      </c>
      <c r="I59" s="323" t="s">
        <v>980</v>
      </c>
      <c r="J59" s="325" t="s">
        <v>987</v>
      </c>
      <c r="K59" s="326">
        <f t="shared" ref="K59" si="53">H59-F59</f>
        <v>35</v>
      </c>
      <c r="L59" s="327">
        <f t="shared" ref="L59" si="54">(H59*N59)*0.03%</f>
        <v>212.24999999999997</v>
      </c>
      <c r="M59" s="328">
        <f t="shared" ref="M59" si="55">(K59*N59)-L59</f>
        <v>8537.75</v>
      </c>
      <c r="N59" s="326">
        <v>250</v>
      </c>
      <c r="O59" s="329" t="s">
        <v>547</v>
      </c>
      <c r="P59" s="330">
        <v>45450</v>
      </c>
      <c r="Q59" s="226"/>
      <c r="R59" s="54" t="s">
        <v>856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22">
        <v>12</v>
      </c>
      <c r="B60" s="324">
        <v>45449</v>
      </c>
      <c r="C60" s="296"/>
      <c r="D60" s="296" t="s">
        <v>981</v>
      </c>
      <c r="E60" s="322" t="s">
        <v>556</v>
      </c>
      <c r="F60" s="322">
        <v>4665</v>
      </c>
      <c r="G60" s="322">
        <v>4550</v>
      </c>
      <c r="H60" s="322">
        <v>4752.5</v>
      </c>
      <c r="I60" s="323" t="s">
        <v>982</v>
      </c>
      <c r="J60" s="325" t="s">
        <v>997</v>
      </c>
      <c r="K60" s="326">
        <f t="shared" ref="K60" si="56">H60-F60</f>
        <v>87.5</v>
      </c>
      <c r="L60" s="327">
        <f t="shared" ref="L60" si="57">(H60*N60)*0.03%</f>
        <v>142.57499999999999</v>
      </c>
      <c r="M60" s="328">
        <f t="shared" ref="M60" si="58">(K60*N60)-L60</f>
        <v>8607.4249999999993</v>
      </c>
      <c r="N60" s="326">
        <v>100</v>
      </c>
      <c r="O60" s="329" t="s">
        <v>547</v>
      </c>
      <c r="P60" s="330">
        <v>45450</v>
      </c>
      <c r="Q60" s="226"/>
      <c r="R60" s="54" t="s">
        <v>856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22">
        <v>13</v>
      </c>
      <c r="B61" s="324">
        <v>45450</v>
      </c>
      <c r="C61" s="296"/>
      <c r="D61" s="296" t="s">
        <v>1005</v>
      </c>
      <c r="E61" s="322" t="s">
        <v>818</v>
      </c>
      <c r="F61" s="322">
        <v>2034</v>
      </c>
      <c r="G61" s="322">
        <v>2060</v>
      </c>
      <c r="H61" s="322">
        <v>2014</v>
      </c>
      <c r="I61" s="323" t="s">
        <v>1006</v>
      </c>
      <c r="J61" s="325" t="s">
        <v>1007</v>
      </c>
      <c r="K61" s="326">
        <f>F61-H61</f>
        <v>20</v>
      </c>
      <c r="L61" s="327">
        <f t="shared" ref="L61:L63" si="59">(H61*N61)*0.03%</f>
        <v>241.67999999999998</v>
      </c>
      <c r="M61" s="328">
        <f t="shared" ref="M61:M63" si="60">(K61*N61)-L61</f>
        <v>7758.32</v>
      </c>
      <c r="N61" s="326">
        <v>400</v>
      </c>
      <c r="O61" s="329" t="s">
        <v>547</v>
      </c>
      <c r="P61" s="330">
        <v>45450</v>
      </c>
      <c r="Q61" s="226"/>
      <c r="R61" s="54" t="s">
        <v>855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22">
        <v>14</v>
      </c>
      <c r="B62" s="324">
        <v>45450</v>
      </c>
      <c r="C62" s="296"/>
      <c r="D62" s="296" t="s">
        <v>962</v>
      </c>
      <c r="E62" s="322" t="s">
        <v>556</v>
      </c>
      <c r="F62" s="322">
        <v>2165</v>
      </c>
      <c r="G62" s="322">
        <v>2135</v>
      </c>
      <c r="H62" s="322">
        <v>2175</v>
      </c>
      <c r="I62" s="323" t="s">
        <v>1009</v>
      </c>
      <c r="J62" s="325" t="s">
        <v>1027</v>
      </c>
      <c r="K62" s="326">
        <f t="shared" ref="K62:K63" si="61">H62-F62</f>
        <v>10</v>
      </c>
      <c r="L62" s="327">
        <f t="shared" si="59"/>
        <v>239.46749999999997</v>
      </c>
      <c r="M62" s="328">
        <f t="shared" si="60"/>
        <v>3430.5325000000003</v>
      </c>
      <c r="N62" s="326">
        <v>367</v>
      </c>
      <c r="O62" s="329" t="s">
        <v>547</v>
      </c>
      <c r="P62" s="330">
        <v>45453</v>
      </c>
      <c r="Q62" s="226"/>
      <c r="R62" s="54" t="s">
        <v>856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03">
        <v>15</v>
      </c>
      <c r="B63" s="304">
        <v>45450</v>
      </c>
      <c r="C63" s="305"/>
      <c r="D63" s="305" t="s">
        <v>1010</v>
      </c>
      <c r="E63" s="303" t="s">
        <v>556</v>
      </c>
      <c r="F63" s="303">
        <v>2470</v>
      </c>
      <c r="G63" s="303">
        <v>2430</v>
      </c>
      <c r="H63" s="303">
        <v>2450</v>
      </c>
      <c r="I63" s="306" t="s">
        <v>1011</v>
      </c>
      <c r="J63" s="297" t="s">
        <v>1031</v>
      </c>
      <c r="K63" s="298">
        <f t="shared" si="61"/>
        <v>-20</v>
      </c>
      <c r="L63" s="299">
        <f t="shared" si="59"/>
        <v>202.12499999999997</v>
      </c>
      <c r="M63" s="300">
        <f t="shared" si="60"/>
        <v>-5702.125</v>
      </c>
      <c r="N63" s="298">
        <v>275</v>
      </c>
      <c r="O63" s="301" t="s">
        <v>557</v>
      </c>
      <c r="P63" s="302">
        <v>45453</v>
      </c>
      <c r="Q63" s="226"/>
      <c r="R63" s="54" t="s">
        <v>856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03">
        <v>16</v>
      </c>
      <c r="B64" s="304">
        <v>45450</v>
      </c>
      <c r="C64" s="305"/>
      <c r="D64" s="305" t="s">
        <v>1012</v>
      </c>
      <c r="E64" s="303" t="s">
        <v>556</v>
      </c>
      <c r="F64" s="303">
        <v>484</v>
      </c>
      <c r="G64" s="303">
        <v>477</v>
      </c>
      <c r="H64" s="303">
        <v>477.5</v>
      </c>
      <c r="I64" s="306" t="s">
        <v>1013</v>
      </c>
      <c r="J64" s="297" t="s">
        <v>1028</v>
      </c>
      <c r="K64" s="298">
        <f t="shared" ref="K64:K66" si="62">H64-F64</f>
        <v>-6.5</v>
      </c>
      <c r="L64" s="299">
        <f t="shared" ref="L64:L66" si="63">(H64*N64)*0.03%</f>
        <v>214.87499999999997</v>
      </c>
      <c r="M64" s="300">
        <f t="shared" ref="M64:M66" si="64">(K64*N64)-L64</f>
        <v>-9964.875</v>
      </c>
      <c r="N64" s="298">
        <v>1500</v>
      </c>
      <c r="O64" s="301" t="s">
        <v>557</v>
      </c>
      <c r="P64" s="302">
        <v>45453</v>
      </c>
      <c r="Q64" s="226"/>
      <c r="R64" s="54" t="s">
        <v>854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248">
        <v>17</v>
      </c>
      <c r="B65" s="292">
        <v>45453</v>
      </c>
      <c r="C65" s="295"/>
      <c r="D65" s="295" t="s">
        <v>1029</v>
      </c>
      <c r="E65" s="248" t="s">
        <v>556</v>
      </c>
      <c r="F65" s="248">
        <v>3627.5</v>
      </c>
      <c r="G65" s="248">
        <v>3580</v>
      </c>
      <c r="H65" s="248">
        <v>3662.5</v>
      </c>
      <c r="I65" s="249" t="s">
        <v>1030</v>
      </c>
      <c r="J65" s="335" t="s">
        <v>987</v>
      </c>
      <c r="K65" s="326">
        <f t="shared" si="62"/>
        <v>35</v>
      </c>
      <c r="L65" s="327">
        <f t="shared" si="63"/>
        <v>274.6875</v>
      </c>
      <c r="M65" s="328">
        <f t="shared" si="64"/>
        <v>8475.3125</v>
      </c>
      <c r="N65" s="326">
        <v>250</v>
      </c>
      <c r="O65" s="329" t="s">
        <v>547</v>
      </c>
      <c r="P65" s="330">
        <v>45454</v>
      </c>
      <c r="Q65" s="226"/>
      <c r="R65" s="54" t="s">
        <v>856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248">
        <v>18</v>
      </c>
      <c r="B66" s="292">
        <v>45454</v>
      </c>
      <c r="C66" s="295"/>
      <c r="D66" s="295" t="s">
        <v>1029</v>
      </c>
      <c r="E66" s="248" t="s">
        <v>556</v>
      </c>
      <c r="F66" s="248">
        <v>3615.5</v>
      </c>
      <c r="G66" s="248">
        <v>3568</v>
      </c>
      <c r="H66" s="248">
        <v>3652.5</v>
      </c>
      <c r="I66" s="249" t="s">
        <v>1044</v>
      </c>
      <c r="J66" s="335" t="s">
        <v>1045</v>
      </c>
      <c r="K66" s="326">
        <f t="shared" si="62"/>
        <v>37</v>
      </c>
      <c r="L66" s="327">
        <f t="shared" si="63"/>
        <v>273.9375</v>
      </c>
      <c r="M66" s="328">
        <f t="shared" si="64"/>
        <v>8976.0625</v>
      </c>
      <c r="N66" s="326">
        <v>250</v>
      </c>
      <c r="O66" s="329" t="s">
        <v>547</v>
      </c>
      <c r="P66" s="330">
        <v>45454</v>
      </c>
      <c r="Q66" s="226"/>
      <c r="R66" s="54" t="s">
        <v>856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36">
        <v>19</v>
      </c>
      <c r="B67" s="337">
        <v>45454</v>
      </c>
      <c r="C67" s="305"/>
      <c r="D67" s="305" t="s">
        <v>1046</v>
      </c>
      <c r="E67" s="336" t="s">
        <v>556</v>
      </c>
      <c r="F67" s="336">
        <v>3182.5</v>
      </c>
      <c r="G67" s="336">
        <v>3135</v>
      </c>
      <c r="H67" s="336">
        <v>3135</v>
      </c>
      <c r="I67" s="338" t="s">
        <v>1047</v>
      </c>
      <c r="J67" s="297" t="s">
        <v>1061</v>
      </c>
      <c r="K67" s="298">
        <f t="shared" ref="K67" si="65">H67-F67</f>
        <v>-47.5</v>
      </c>
      <c r="L67" s="299">
        <f t="shared" ref="L67" si="66">(H67*N67)*0.03%</f>
        <v>235.12499999999997</v>
      </c>
      <c r="M67" s="300">
        <f t="shared" ref="M67" si="67">(K67*N67)-L67</f>
        <v>-12110.125</v>
      </c>
      <c r="N67" s="298">
        <v>250</v>
      </c>
      <c r="O67" s="301" t="s">
        <v>557</v>
      </c>
      <c r="P67" s="302">
        <v>45455</v>
      </c>
      <c r="Q67" s="226"/>
      <c r="R67" s="54" t="s">
        <v>856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39">
        <v>20</v>
      </c>
      <c r="B68" s="340">
        <v>45454</v>
      </c>
      <c r="C68" s="305"/>
      <c r="D68" s="305" t="s">
        <v>1048</v>
      </c>
      <c r="E68" s="339" t="s">
        <v>556</v>
      </c>
      <c r="F68" s="339">
        <v>2957.5</v>
      </c>
      <c r="G68" s="339">
        <v>2925</v>
      </c>
      <c r="H68" s="339">
        <v>2925</v>
      </c>
      <c r="I68" s="341" t="s">
        <v>1049</v>
      </c>
      <c r="J68" s="297" t="s">
        <v>1078</v>
      </c>
      <c r="K68" s="298">
        <f t="shared" ref="K68" si="68">H68-F68</f>
        <v>-32.5</v>
      </c>
      <c r="L68" s="299">
        <f t="shared" ref="L68" si="69">(H68*N68)*0.03%</f>
        <v>307.125</v>
      </c>
      <c r="M68" s="300">
        <f t="shared" ref="M68" si="70">(K68*N68)-L68</f>
        <v>-11682.125</v>
      </c>
      <c r="N68" s="298">
        <v>350</v>
      </c>
      <c r="O68" s="301" t="s">
        <v>557</v>
      </c>
      <c r="P68" s="302">
        <v>45456</v>
      </c>
      <c r="Q68" s="226"/>
      <c r="R68" s="54" t="s">
        <v>856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183"/>
      <c r="B69" s="231"/>
      <c r="C69" s="227"/>
      <c r="D69" s="227"/>
      <c r="E69" s="183"/>
      <c r="F69" s="183"/>
      <c r="G69" s="183"/>
      <c r="H69" s="183"/>
      <c r="I69" s="185"/>
      <c r="J69" s="185"/>
      <c r="K69" s="183"/>
      <c r="L69" s="186"/>
      <c r="M69" s="277"/>
      <c r="N69" s="183"/>
      <c r="O69" s="185"/>
      <c r="P69" s="231"/>
      <c r="Q69" s="226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183"/>
      <c r="B70" s="231"/>
      <c r="C70" s="227"/>
      <c r="D70" s="227"/>
      <c r="E70" s="183"/>
      <c r="F70" s="183"/>
      <c r="G70" s="183"/>
      <c r="H70" s="183"/>
      <c r="I70" s="185"/>
      <c r="J70" s="185"/>
      <c r="K70" s="183"/>
      <c r="L70" s="186"/>
      <c r="M70" s="277"/>
      <c r="N70" s="183"/>
      <c r="O70" s="185"/>
      <c r="P70" s="231"/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s="272" customFormat="1" ht="12.75" customHeight="1">
      <c r="A71" s="183"/>
      <c r="B71" s="231"/>
      <c r="C71" s="227"/>
      <c r="D71" s="227"/>
      <c r="E71" s="183"/>
      <c r="F71" s="183"/>
      <c r="G71" s="183"/>
      <c r="H71" s="183"/>
      <c r="I71" s="185"/>
      <c r="J71" s="185"/>
      <c r="K71" s="183"/>
      <c r="L71" s="186"/>
      <c r="M71" s="277"/>
      <c r="N71" s="183"/>
      <c r="O71" s="185"/>
      <c r="P71" s="231"/>
      <c r="Q71" s="226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  <c r="AJ71" s="271"/>
      <c r="AK71" s="271"/>
      <c r="AL71" s="271"/>
    </row>
    <row r="72" spans="1:38" s="272" customFormat="1" ht="15" customHeight="1">
      <c r="A72" s="271"/>
      <c r="B72" s="226"/>
      <c r="C72" s="273"/>
      <c r="D72" s="273"/>
      <c r="E72" s="271"/>
      <c r="F72" s="271"/>
      <c r="G72" s="271"/>
      <c r="H72" s="271"/>
      <c r="I72" s="274"/>
      <c r="J72" s="274"/>
      <c r="K72" s="271"/>
      <c r="L72" s="275"/>
      <c r="M72" s="276"/>
      <c r="N72" s="271"/>
      <c r="O72" s="274"/>
      <c r="P72" s="226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</row>
    <row r="73" spans="1:38" ht="12.75" customHeight="1">
      <c r="A73" s="118"/>
      <c r="B73" s="120"/>
      <c r="C73" s="117"/>
      <c r="D73" s="117"/>
      <c r="E73" s="118"/>
      <c r="F73" s="118"/>
      <c r="G73" s="118"/>
      <c r="H73" s="121"/>
      <c r="I73" s="121"/>
      <c r="J73" s="121"/>
      <c r="K73" s="117"/>
      <c r="L73" s="118"/>
      <c r="M73" s="118"/>
      <c r="N73" s="118"/>
      <c r="O73" s="121"/>
      <c r="P73" s="121"/>
      <c r="Q73" s="121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>
      <c r="A74" s="122" t="s">
        <v>562</v>
      </c>
      <c r="B74" s="122"/>
      <c r="C74" s="122"/>
      <c r="D74" s="122"/>
      <c r="E74" s="123"/>
      <c r="F74" s="101"/>
      <c r="G74" s="101"/>
      <c r="H74" s="101"/>
      <c r="I74" s="101"/>
      <c r="J74" s="1"/>
      <c r="K74" s="6"/>
      <c r="L74" s="6"/>
      <c r="M74" s="6"/>
      <c r="N74" s="1"/>
      <c r="O74" s="1"/>
      <c r="P74" s="37"/>
      <c r="Q74" s="37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37"/>
      <c r="AK74" s="37"/>
      <c r="AL74" s="37"/>
    </row>
    <row r="75" spans="1:38" ht="38.25">
      <c r="A75" s="93" t="s">
        <v>16</v>
      </c>
      <c r="B75" s="93" t="s">
        <v>521</v>
      </c>
      <c r="C75" s="93"/>
      <c r="D75" s="94" t="s">
        <v>532</v>
      </c>
      <c r="E75" s="93" t="s">
        <v>533</v>
      </c>
      <c r="F75" s="93" t="s">
        <v>534</v>
      </c>
      <c r="G75" s="93" t="s">
        <v>554</v>
      </c>
      <c r="H75" s="93" t="s">
        <v>536</v>
      </c>
      <c r="I75" s="93" t="s">
        <v>537</v>
      </c>
      <c r="J75" s="92" t="s">
        <v>538</v>
      </c>
      <c r="K75" s="92" t="s">
        <v>563</v>
      </c>
      <c r="L75" s="95" t="s">
        <v>540</v>
      </c>
      <c r="M75" s="116" t="s">
        <v>560</v>
      </c>
      <c r="N75" s="93" t="s">
        <v>561</v>
      </c>
      <c r="O75" s="93" t="s">
        <v>542</v>
      </c>
      <c r="P75" s="94" t="s">
        <v>543</v>
      </c>
      <c r="Q75" s="229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37"/>
      <c r="AK75" s="37"/>
      <c r="AL75" s="37"/>
    </row>
    <row r="76" spans="1:38" ht="12.75" customHeight="1">
      <c r="A76" s="355">
        <v>1</v>
      </c>
      <c r="B76" s="357">
        <v>45443</v>
      </c>
      <c r="C76" s="295"/>
      <c r="D76" s="296" t="s">
        <v>902</v>
      </c>
      <c r="E76" s="248" t="s">
        <v>556</v>
      </c>
      <c r="F76" s="248">
        <v>335</v>
      </c>
      <c r="G76" s="248"/>
      <c r="H76" s="248">
        <v>535</v>
      </c>
      <c r="I76" s="249"/>
      <c r="J76" s="379" t="s">
        <v>941</v>
      </c>
      <c r="K76" s="248">
        <f>H76-F76</f>
        <v>200</v>
      </c>
      <c r="L76" s="264">
        <v>50</v>
      </c>
      <c r="M76" s="377">
        <f>(65*25)-100</f>
        <v>1525</v>
      </c>
      <c r="N76" s="355">
        <v>25</v>
      </c>
      <c r="O76" s="379" t="s">
        <v>547</v>
      </c>
      <c r="P76" s="357">
        <v>45447</v>
      </c>
      <c r="Q76" s="226"/>
      <c r="R76" s="54" t="s">
        <v>854</v>
      </c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356"/>
      <c r="B77" s="358"/>
      <c r="C77" s="295"/>
      <c r="D77" s="296" t="s">
        <v>903</v>
      </c>
      <c r="E77" s="248" t="s">
        <v>818</v>
      </c>
      <c r="F77" s="248">
        <v>180</v>
      </c>
      <c r="G77" s="248"/>
      <c r="H77" s="248">
        <v>315</v>
      </c>
      <c r="I77" s="249"/>
      <c r="J77" s="380"/>
      <c r="K77" s="248">
        <f>F77-H77</f>
        <v>-135</v>
      </c>
      <c r="L77" s="264">
        <v>50</v>
      </c>
      <c r="M77" s="378"/>
      <c r="N77" s="356"/>
      <c r="O77" s="380"/>
      <c r="P77" s="358"/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359">
        <v>2</v>
      </c>
      <c r="B78" s="365">
        <v>45443</v>
      </c>
      <c r="C78" s="307"/>
      <c r="D78" s="305" t="s">
        <v>904</v>
      </c>
      <c r="E78" s="308" t="s">
        <v>818</v>
      </c>
      <c r="F78" s="308">
        <v>325</v>
      </c>
      <c r="G78" s="308"/>
      <c r="H78" s="308">
        <v>205</v>
      </c>
      <c r="I78" s="309"/>
      <c r="J78" s="381" t="s">
        <v>932</v>
      </c>
      <c r="K78" s="310">
        <f>F78-H78</f>
        <v>120</v>
      </c>
      <c r="L78" s="311">
        <v>50</v>
      </c>
      <c r="M78" s="369">
        <v>-500</v>
      </c>
      <c r="N78" s="385">
        <v>40</v>
      </c>
      <c r="O78" s="381" t="s">
        <v>557</v>
      </c>
      <c r="P78" s="365">
        <v>45447</v>
      </c>
      <c r="Q78" s="226"/>
      <c r="R78" s="54" t="s">
        <v>856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389"/>
      <c r="B79" s="384"/>
      <c r="C79" s="307"/>
      <c r="D79" s="305" t="s">
        <v>906</v>
      </c>
      <c r="E79" s="308" t="s">
        <v>818</v>
      </c>
      <c r="F79" s="308">
        <v>360</v>
      </c>
      <c r="G79" s="308"/>
      <c r="H79" s="308">
        <v>500</v>
      </c>
      <c r="I79" s="309"/>
      <c r="J79" s="382"/>
      <c r="K79" s="310">
        <f>F79-H79</f>
        <v>-140</v>
      </c>
      <c r="L79" s="311">
        <v>50</v>
      </c>
      <c r="M79" s="388"/>
      <c r="N79" s="386"/>
      <c r="O79" s="382"/>
      <c r="P79" s="384"/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389"/>
      <c r="B80" s="384"/>
      <c r="C80" s="307"/>
      <c r="D80" s="305" t="s">
        <v>905</v>
      </c>
      <c r="E80" s="308" t="s">
        <v>556</v>
      </c>
      <c r="F80" s="308">
        <v>202.5</v>
      </c>
      <c r="G80" s="308"/>
      <c r="H80" s="308">
        <v>125</v>
      </c>
      <c r="I80" s="309"/>
      <c r="J80" s="382"/>
      <c r="K80" s="310">
        <f>H80-F80</f>
        <v>-77.5</v>
      </c>
      <c r="L80" s="311">
        <v>50</v>
      </c>
      <c r="M80" s="388"/>
      <c r="N80" s="386"/>
      <c r="O80" s="382"/>
      <c r="P80" s="384"/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360"/>
      <c r="B81" s="366"/>
      <c r="C81" s="307"/>
      <c r="D81" s="305" t="s">
        <v>907</v>
      </c>
      <c r="E81" s="308" t="s">
        <v>556</v>
      </c>
      <c r="F81" s="308">
        <v>232.5</v>
      </c>
      <c r="G81" s="308"/>
      <c r="H81" s="308">
        <v>322.5</v>
      </c>
      <c r="I81" s="309"/>
      <c r="J81" s="383"/>
      <c r="K81" s="310">
        <f>H81-F81</f>
        <v>90</v>
      </c>
      <c r="L81" s="311">
        <v>50</v>
      </c>
      <c r="M81" s="370"/>
      <c r="N81" s="387"/>
      <c r="O81" s="383"/>
      <c r="P81" s="366"/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355">
        <v>3</v>
      </c>
      <c r="B82" s="357">
        <v>45443</v>
      </c>
      <c r="C82" s="295"/>
      <c r="D82" s="296" t="s">
        <v>908</v>
      </c>
      <c r="E82" s="248" t="s">
        <v>556</v>
      </c>
      <c r="F82" s="248">
        <v>29.5</v>
      </c>
      <c r="G82" s="248"/>
      <c r="H82" s="248">
        <v>31.5</v>
      </c>
      <c r="I82" s="249"/>
      <c r="J82" s="379" t="s">
        <v>940</v>
      </c>
      <c r="K82" s="248">
        <f>H82-F82</f>
        <v>2</v>
      </c>
      <c r="L82" s="264">
        <v>50</v>
      </c>
      <c r="M82" s="377">
        <f>(2.25*450)-100</f>
        <v>912.5</v>
      </c>
      <c r="N82" s="355">
        <v>450</v>
      </c>
      <c r="O82" s="379" t="s">
        <v>547</v>
      </c>
      <c r="P82" s="357">
        <v>45447</v>
      </c>
      <c r="Q82" s="226"/>
      <c r="R82" s="54" t="s">
        <v>854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356"/>
      <c r="B83" s="358"/>
      <c r="C83" s="295"/>
      <c r="D83" s="296" t="s">
        <v>909</v>
      </c>
      <c r="E83" s="248" t="s">
        <v>818</v>
      </c>
      <c r="F83" s="248">
        <v>15.25</v>
      </c>
      <c r="G83" s="248"/>
      <c r="H83" s="248">
        <v>15</v>
      </c>
      <c r="I83" s="249"/>
      <c r="J83" s="380"/>
      <c r="K83" s="248">
        <f>F83-H83</f>
        <v>0.25</v>
      </c>
      <c r="L83" s="264">
        <v>50</v>
      </c>
      <c r="M83" s="378"/>
      <c r="N83" s="356"/>
      <c r="O83" s="380"/>
      <c r="P83" s="358"/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359">
        <v>4</v>
      </c>
      <c r="B84" s="365">
        <v>45443</v>
      </c>
      <c r="C84" s="307"/>
      <c r="D84" s="305" t="s">
        <v>910</v>
      </c>
      <c r="E84" s="308" t="s">
        <v>556</v>
      </c>
      <c r="F84" s="308">
        <v>147.5</v>
      </c>
      <c r="G84" s="308"/>
      <c r="H84" s="308">
        <v>0</v>
      </c>
      <c r="I84" s="309"/>
      <c r="J84" s="367" t="s">
        <v>933</v>
      </c>
      <c r="K84" s="308">
        <f>H84-F84</f>
        <v>-147.5</v>
      </c>
      <c r="L84" s="313">
        <v>50</v>
      </c>
      <c r="M84" s="390">
        <f>-(45*75)-100</f>
        <v>-3475</v>
      </c>
      <c r="N84" s="359">
        <v>75</v>
      </c>
      <c r="O84" s="367" t="s">
        <v>557</v>
      </c>
      <c r="P84" s="365">
        <v>45446</v>
      </c>
      <c r="Q84" s="226"/>
      <c r="R84" s="54" t="s">
        <v>856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60"/>
      <c r="B85" s="366"/>
      <c r="C85" s="307"/>
      <c r="D85" s="305" t="s">
        <v>911</v>
      </c>
      <c r="E85" s="308" t="s">
        <v>818</v>
      </c>
      <c r="F85" s="308">
        <v>102.5</v>
      </c>
      <c r="G85" s="308"/>
      <c r="H85" s="308">
        <v>0</v>
      </c>
      <c r="I85" s="309"/>
      <c r="J85" s="368"/>
      <c r="K85" s="308">
        <f>F85-H85</f>
        <v>102.5</v>
      </c>
      <c r="L85" s="313">
        <v>50</v>
      </c>
      <c r="M85" s="391"/>
      <c r="N85" s="360"/>
      <c r="O85" s="368"/>
      <c r="P85" s="366"/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59">
        <v>5</v>
      </c>
      <c r="B86" s="365">
        <v>45446</v>
      </c>
      <c r="C86" s="307"/>
      <c r="D86" s="305" t="s">
        <v>922</v>
      </c>
      <c r="E86" s="308" t="s">
        <v>556</v>
      </c>
      <c r="F86" s="308">
        <v>96</v>
      </c>
      <c r="G86" s="308"/>
      <c r="H86" s="308">
        <v>21</v>
      </c>
      <c r="I86" s="309"/>
      <c r="J86" s="381" t="s">
        <v>999</v>
      </c>
      <c r="K86" s="310">
        <f>H86-F86</f>
        <v>-75</v>
      </c>
      <c r="L86" s="311">
        <v>50</v>
      </c>
      <c r="M86" s="369">
        <v>-7600</v>
      </c>
      <c r="N86" s="310">
        <v>250</v>
      </c>
      <c r="O86" s="367" t="s">
        <v>557</v>
      </c>
      <c r="P86" s="365">
        <v>45450</v>
      </c>
      <c r="Q86" s="226"/>
      <c r="R86" s="54" t="s">
        <v>854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360"/>
      <c r="B87" s="366"/>
      <c r="C87" s="307"/>
      <c r="D87" s="305" t="s">
        <v>923</v>
      </c>
      <c r="E87" s="308" t="s">
        <v>818</v>
      </c>
      <c r="F87" s="308">
        <v>64</v>
      </c>
      <c r="G87" s="308"/>
      <c r="H87" s="308">
        <v>19</v>
      </c>
      <c r="I87" s="309"/>
      <c r="J87" s="383"/>
      <c r="K87" s="310">
        <f>F87-H87</f>
        <v>45</v>
      </c>
      <c r="L87" s="311">
        <v>50</v>
      </c>
      <c r="M87" s="370"/>
      <c r="N87" s="310">
        <v>250</v>
      </c>
      <c r="O87" s="368"/>
      <c r="P87" s="366"/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93">
        <v>6</v>
      </c>
      <c r="B88" s="294">
        <v>45446</v>
      </c>
      <c r="C88" s="295"/>
      <c r="D88" s="296" t="s">
        <v>924</v>
      </c>
      <c r="E88" s="248" t="s">
        <v>818</v>
      </c>
      <c r="F88" s="248">
        <v>165</v>
      </c>
      <c r="G88" s="248">
        <v>265</v>
      </c>
      <c r="H88" s="248">
        <v>55</v>
      </c>
      <c r="I88" s="249" t="s">
        <v>925</v>
      </c>
      <c r="J88" s="289" t="s">
        <v>927</v>
      </c>
      <c r="K88" s="247">
        <f>F88-H88</f>
        <v>110</v>
      </c>
      <c r="L88" s="290">
        <v>50</v>
      </c>
      <c r="M88" s="291">
        <f>(K88*N88)-L88</f>
        <v>2700</v>
      </c>
      <c r="N88" s="247">
        <v>25</v>
      </c>
      <c r="O88" s="289" t="s">
        <v>547</v>
      </c>
      <c r="P88" s="292">
        <v>45447</v>
      </c>
      <c r="Q88" s="226"/>
      <c r="R88" s="54" t="s">
        <v>854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59">
        <v>7</v>
      </c>
      <c r="B89" s="365">
        <v>45447</v>
      </c>
      <c r="C89" s="307"/>
      <c r="D89" s="305" t="s">
        <v>942</v>
      </c>
      <c r="E89" s="308" t="s">
        <v>556</v>
      </c>
      <c r="F89" s="308">
        <v>285</v>
      </c>
      <c r="G89" s="308"/>
      <c r="H89" s="308">
        <v>0</v>
      </c>
      <c r="I89" s="309"/>
      <c r="J89" s="367" t="s">
        <v>944</v>
      </c>
      <c r="K89" s="308">
        <v>-285</v>
      </c>
      <c r="L89" s="313">
        <v>25</v>
      </c>
      <c r="M89" s="369">
        <v>-6375</v>
      </c>
      <c r="N89" s="310">
        <v>40</v>
      </c>
      <c r="O89" s="367" t="s">
        <v>557</v>
      </c>
      <c r="P89" s="365">
        <v>45447</v>
      </c>
      <c r="Q89" s="226"/>
      <c r="R89" s="54" t="s">
        <v>856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60"/>
      <c r="B90" s="366"/>
      <c r="C90" s="307"/>
      <c r="D90" s="307" t="s">
        <v>943</v>
      </c>
      <c r="E90" s="308" t="s">
        <v>818</v>
      </c>
      <c r="F90" s="308">
        <v>140</v>
      </c>
      <c r="G90" s="308"/>
      <c r="H90" s="308">
        <v>12.5</v>
      </c>
      <c r="I90" s="309"/>
      <c r="J90" s="368"/>
      <c r="K90" s="310">
        <f>F90-H90</f>
        <v>127.5</v>
      </c>
      <c r="L90" s="311">
        <v>50</v>
      </c>
      <c r="M90" s="370"/>
      <c r="N90" s="310">
        <v>40</v>
      </c>
      <c r="O90" s="368"/>
      <c r="P90" s="366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55">
        <v>8</v>
      </c>
      <c r="B91" s="357">
        <v>45417</v>
      </c>
      <c r="C91" s="295"/>
      <c r="D91" s="295" t="s">
        <v>956</v>
      </c>
      <c r="E91" s="248" t="s">
        <v>556</v>
      </c>
      <c r="F91" s="248">
        <v>270</v>
      </c>
      <c r="G91" s="248"/>
      <c r="H91" s="248">
        <v>332.5</v>
      </c>
      <c r="I91" s="249"/>
      <c r="J91" s="363" t="s">
        <v>998</v>
      </c>
      <c r="K91" s="247">
        <f>H91-F91</f>
        <v>62.5</v>
      </c>
      <c r="L91" s="290">
        <v>50</v>
      </c>
      <c r="M91" s="361">
        <v>2525</v>
      </c>
      <c r="N91" s="247">
        <v>50</v>
      </c>
      <c r="O91" s="363" t="s">
        <v>547</v>
      </c>
      <c r="P91" s="357">
        <v>45450</v>
      </c>
      <c r="Q91" s="226"/>
      <c r="R91" s="54" t="s">
        <v>854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356"/>
      <c r="B92" s="358"/>
      <c r="C92" s="295"/>
      <c r="D92" s="295" t="s">
        <v>957</v>
      </c>
      <c r="E92" s="248" t="s">
        <v>818</v>
      </c>
      <c r="F92" s="248">
        <v>130</v>
      </c>
      <c r="G92" s="248"/>
      <c r="H92" s="248">
        <v>140</v>
      </c>
      <c r="I92" s="249"/>
      <c r="J92" s="364"/>
      <c r="K92" s="247">
        <f>F92-H92</f>
        <v>-10</v>
      </c>
      <c r="L92" s="290">
        <v>50</v>
      </c>
      <c r="M92" s="362"/>
      <c r="N92" s="247">
        <v>50</v>
      </c>
      <c r="O92" s="364"/>
      <c r="P92" s="358"/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55">
        <v>9</v>
      </c>
      <c r="B93" s="357">
        <v>45449</v>
      </c>
      <c r="C93" s="295"/>
      <c r="D93" s="295" t="s">
        <v>983</v>
      </c>
      <c r="E93" s="248" t="s">
        <v>556</v>
      </c>
      <c r="F93" s="248">
        <v>255</v>
      </c>
      <c r="G93" s="248"/>
      <c r="H93" s="248">
        <v>262.5</v>
      </c>
      <c r="I93" s="249"/>
      <c r="J93" s="363" t="s">
        <v>990</v>
      </c>
      <c r="K93" s="247">
        <f>H93-F93</f>
        <v>7.5</v>
      </c>
      <c r="L93" s="290">
        <v>50</v>
      </c>
      <c r="M93" s="361">
        <v>1085</v>
      </c>
      <c r="N93" s="247">
        <v>25</v>
      </c>
      <c r="O93" s="363" t="s">
        <v>547</v>
      </c>
      <c r="P93" s="357">
        <v>45449</v>
      </c>
      <c r="Q93" s="226"/>
      <c r="R93" s="54" t="s">
        <v>854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356"/>
      <c r="B94" s="358"/>
      <c r="C94" s="295"/>
      <c r="D94" s="295" t="s">
        <v>984</v>
      </c>
      <c r="E94" s="248" t="s">
        <v>818</v>
      </c>
      <c r="F94" s="248">
        <v>40</v>
      </c>
      <c r="G94" s="248"/>
      <c r="H94" s="248">
        <v>0.1</v>
      </c>
      <c r="I94" s="249"/>
      <c r="J94" s="364"/>
      <c r="K94" s="247">
        <f>F94-H94</f>
        <v>39.9</v>
      </c>
      <c r="L94" s="290">
        <v>50</v>
      </c>
      <c r="M94" s="362"/>
      <c r="N94" s="247">
        <v>25</v>
      </c>
      <c r="O94" s="364"/>
      <c r="P94" s="358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48">
        <v>10</v>
      </c>
      <c r="B95" s="292">
        <v>45449</v>
      </c>
      <c r="C95" s="295"/>
      <c r="D95" s="295" t="s">
        <v>985</v>
      </c>
      <c r="E95" s="248" t="s">
        <v>556</v>
      </c>
      <c r="F95" s="248">
        <v>47.5</v>
      </c>
      <c r="G95" s="248">
        <v>0</v>
      </c>
      <c r="H95" s="248">
        <v>82.5</v>
      </c>
      <c r="I95" s="249" t="s">
        <v>986</v>
      </c>
      <c r="J95" s="289" t="s">
        <v>987</v>
      </c>
      <c r="K95" s="247">
        <f>H95-F95</f>
        <v>35</v>
      </c>
      <c r="L95" s="290">
        <v>50</v>
      </c>
      <c r="M95" s="291">
        <f>(K95*N95)-L95</f>
        <v>825</v>
      </c>
      <c r="N95" s="247">
        <v>25</v>
      </c>
      <c r="O95" s="289" t="s">
        <v>547</v>
      </c>
      <c r="P95" s="292">
        <v>45449</v>
      </c>
      <c r="Q95" s="226"/>
      <c r="R95" s="54" t="s">
        <v>856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48">
        <v>11</v>
      </c>
      <c r="B96" s="292">
        <v>45449</v>
      </c>
      <c r="C96" s="295"/>
      <c r="D96" s="295" t="s">
        <v>985</v>
      </c>
      <c r="E96" s="248" t="s">
        <v>556</v>
      </c>
      <c r="F96" s="248">
        <v>32</v>
      </c>
      <c r="G96" s="248">
        <v>0</v>
      </c>
      <c r="H96" s="248">
        <v>56</v>
      </c>
      <c r="I96" s="249" t="s">
        <v>988</v>
      </c>
      <c r="J96" s="289" t="s">
        <v>989</v>
      </c>
      <c r="K96" s="247">
        <f>H96-F96</f>
        <v>24</v>
      </c>
      <c r="L96" s="290">
        <v>50</v>
      </c>
      <c r="M96" s="291">
        <f>(K96*N96)-L96</f>
        <v>550</v>
      </c>
      <c r="N96" s="247">
        <v>25</v>
      </c>
      <c r="O96" s="289" t="s">
        <v>547</v>
      </c>
      <c r="P96" s="292">
        <v>45449</v>
      </c>
      <c r="Q96" s="226"/>
      <c r="R96" s="54" t="s">
        <v>856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71">
        <v>12</v>
      </c>
      <c r="B97" s="373">
        <v>45450</v>
      </c>
      <c r="C97" s="227"/>
      <c r="D97" s="227" t="s">
        <v>1000</v>
      </c>
      <c r="E97" s="183" t="s">
        <v>556</v>
      </c>
      <c r="F97" s="183">
        <v>332.5</v>
      </c>
      <c r="G97" s="183"/>
      <c r="H97" s="183"/>
      <c r="I97" s="185"/>
      <c r="J97" s="375" t="s">
        <v>546</v>
      </c>
      <c r="K97" s="183"/>
      <c r="L97" s="186"/>
      <c r="M97" s="277"/>
      <c r="N97" s="183"/>
      <c r="O97" s="185"/>
      <c r="P97" s="231"/>
      <c r="Q97" s="226"/>
      <c r="R97" s="54" t="s">
        <v>854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72"/>
      <c r="B98" s="374"/>
      <c r="C98" s="227"/>
      <c r="D98" s="227" t="s">
        <v>1001</v>
      </c>
      <c r="E98" s="183" t="s">
        <v>818</v>
      </c>
      <c r="F98" s="183">
        <v>170</v>
      </c>
      <c r="G98" s="183"/>
      <c r="H98" s="183"/>
      <c r="I98" s="185"/>
      <c r="J98" s="376"/>
      <c r="K98" s="183"/>
      <c r="L98" s="186"/>
      <c r="M98" s="277"/>
      <c r="N98" s="183"/>
      <c r="O98" s="185"/>
      <c r="P98" s="231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08">
        <v>13</v>
      </c>
      <c r="B99" s="331">
        <v>45450</v>
      </c>
      <c r="C99" s="307"/>
      <c r="D99" s="307" t="s">
        <v>1002</v>
      </c>
      <c r="E99" s="308" t="s">
        <v>556</v>
      </c>
      <c r="F99" s="308">
        <v>222.5</v>
      </c>
      <c r="G99" s="308">
        <v>120</v>
      </c>
      <c r="H99" s="308">
        <v>172.5</v>
      </c>
      <c r="I99" s="309" t="s">
        <v>1003</v>
      </c>
      <c r="J99" s="332" t="s">
        <v>1004</v>
      </c>
      <c r="K99" s="310">
        <f>H99-F99</f>
        <v>-50</v>
      </c>
      <c r="L99" s="311">
        <v>50</v>
      </c>
      <c r="M99" s="312">
        <f>(K99*N99)-L99</f>
        <v>-1300</v>
      </c>
      <c r="N99" s="310">
        <v>25</v>
      </c>
      <c r="O99" s="332" t="s">
        <v>557</v>
      </c>
      <c r="P99" s="331">
        <v>45450</v>
      </c>
      <c r="Q99" s="226"/>
      <c r="R99" s="54" t="s">
        <v>856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55">
        <v>14</v>
      </c>
      <c r="B100" s="357">
        <v>45453</v>
      </c>
      <c r="C100" s="295"/>
      <c r="D100" s="295" t="s">
        <v>1032</v>
      </c>
      <c r="E100" s="248" t="s">
        <v>556</v>
      </c>
      <c r="F100" s="248">
        <v>440</v>
      </c>
      <c r="G100" s="248"/>
      <c r="H100" s="248">
        <v>495</v>
      </c>
      <c r="I100" s="249"/>
      <c r="J100" s="363" t="s">
        <v>978</v>
      </c>
      <c r="K100" s="247">
        <f>H100-F100</f>
        <v>55</v>
      </c>
      <c r="L100" s="290">
        <v>50</v>
      </c>
      <c r="M100" s="361">
        <f>(80*15)-100</f>
        <v>1100</v>
      </c>
      <c r="N100" s="247">
        <v>15</v>
      </c>
      <c r="O100" s="363" t="s">
        <v>547</v>
      </c>
      <c r="P100" s="357">
        <v>45453</v>
      </c>
      <c r="Q100" s="226"/>
      <c r="R100" s="54" t="s">
        <v>854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356"/>
      <c r="B101" s="358"/>
      <c r="C101" s="295"/>
      <c r="D101" s="295" t="s">
        <v>1033</v>
      </c>
      <c r="E101" s="248" t="s">
        <v>818</v>
      </c>
      <c r="F101" s="248">
        <v>80</v>
      </c>
      <c r="G101" s="248"/>
      <c r="H101" s="248">
        <v>55</v>
      </c>
      <c r="I101" s="249"/>
      <c r="J101" s="364"/>
      <c r="K101" s="247">
        <f>F101-H101</f>
        <v>25</v>
      </c>
      <c r="L101" s="290">
        <v>50</v>
      </c>
      <c r="M101" s="362"/>
      <c r="N101" s="247">
        <v>15</v>
      </c>
      <c r="O101" s="364"/>
      <c r="P101" s="358"/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48">
        <v>15</v>
      </c>
      <c r="B102" s="292">
        <v>45456</v>
      </c>
      <c r="C102" s="295"/>
      <c r="D102" s="295" t="s">
        <v>1079</v>
      </c>
      <c r="E102" s="248" t="s">
        <v>556</v>
      </c>
      <c r="F102" s="248">
        <v>50</v>
      </c>
      <c r="G102" s="248">
        <v>0</v>
      </c>
      <c r="H102" s="248">
        <v>72.5</v>
      </c>
      <c r="I102" s="249" t="s">
        <v>986</v>
      </c>
      <c r="J102" s="289" t="s">
        <v>1085</v>
      </c>
      <c r="K102" s="247">
        <f>H102-F102</f>
        <v>22.5</v>
      </c>
      <c r="L102" s="290">
        <v>50</v>
      </c>
      <c r="M102" s="291">
        <f>(K102*N102)-L102</f>
        <v>512.5</v>
      </c>
      <c r="N102" s="247">
        <v>25</v>
      </c>
      <c r="O102" s="289" t="s">
        <v>547</v>
      </c>
      <c r="P102" s="292">
        <v>45456</v>
      </c>
      <c r="Q102" s="226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48">
        <v>16</v>
      </c>
      <c r="B103" s="292">
        <v>45456</v>
      </c>
      <c r="C103" s="295"/>
      <c r="D103" s="295" t="s">
        <v>1032</v>
      </c>
      <c r="E103" s="248" t="s">
        <v>556</v>
      </c>
      <c r="F103" s="248">
        <v>200</v>
      </c>
      <c r="G103" s="248">
        <v>80</v>
      </c>
      <c r="H103" s="248">
        <v>237.5</v>
      </c>
      <c r="I103" s="249" t="s">
        <v>1082</v>
      </c>
      <c r="J103" s="289" t="s">
        <v>1084</v>
      </c>
      <c r="K103" s="247">
        <f>H103-F103</f>
        <v>37.5</v>
      </c>
      <c r="L103" s="290">
        <v>50</v>
      </c>
      <c r="M103" s="291">
        <f>(K103*N103)-L103</f>
        <v>512.5</v>
      </c>
      <c r="N103" s="247">
        <v>15</v>
      </c>
      <c r="O103" s="289" t="s">
        <v>547</v>
      </c>
      <c r="P103" s="292">
        <v>45456</v>
      </c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308">
        <v>17</v>
      </c>
      <c r="B104" s="331">
        <v>45456</v>
      </c>
      <c r="C104" s="307"/>
      <c r="D104" s="307" t="s">
        <v>1079</v>
      </c>
      <c r="E104" s="308" t="s">
        <v>556</v>
      </c>
      <c r="F104" s="308">
        <v>28</v>
      </c>
      <c r="G104" s="308">
        <v>0</v>
      </c>
      <c r="H104" s="308">
        <v>10</v>
      </c>
      <c r="I104" s="309" t="s">
        <v>988</v>
      </c>
      <c r="J104" s="332" t="s">
        <v>1083</v>
      </c>
      <c r="K104" s="310">
        <f>H104-F104</f>
        <v>-18</v>
      </c>
      <c r="L104" s="311">
        <v>50</v>
      </c>
      <c r="M104" s="312">
        <f>(K104*N104)-L104</f>
        <v>-500</v>
      </c>
      <c r="N104" s="310">
        <v>25</v>
      </c>
      <c r="O104" s="332" t="s">
        <v>557</v>
      </c>
      <c r="P104" s="331">
        <v>45456</v>
      </c>
      <c r="Q104" s="226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248">
        <v>18</v>
      </c>
      <c r="B105" s="292">
        <v>45457</v>
      </c>
      <c r="C105" s="295"/>
      <c r="D105" s="295" t="s">
        <v>1128</v>
      </c>
      <c r="E105" s="248" t="s">
        <v>556</v>
      </c>
      <c r="F105" s="248">
        <v>320</v>
      </c>
      <c r="G105" s="248">
        <v>180</v>
      </c>
      <c r="H105" s="248">
        <v>385</v>
      </c>
      <c r="I105" s="249" t="s">
        <v>1129</v>
      </c>
      <c r="J105" s="289" t="s">
        <v>941</v>
      </c>
      <c r="K105" s="247">
        <f>H105-F105</f>
        <v>65</v>
      </c>
      <c r="L105" s="290">
        <v>50</v>
      </c>
      <c r="M105" s="291">
        <f>(K105*N105)-L105</f>
        <v>925</v>
      </c>
      <c r="N105" s="247">
        <v>15</v>
      </c>
      <c r="O105" s="289" t="s">
        <v>547</v>
      </c>
      <c r="P105" s="292">
        <v>45457</v>
      </c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392">
        <v>19</v>
      </c>
      <c r="B106" s="393">
        <v>45457</v>
      </c>
      <c r="C106" s="394"/>
      <c r="D106" s="394" t="s">
        <v>1132</v>
      </c>
      <c r="E106" s="392" t="s">
        <v>556</v>
      </c>
      <c r="F106" s="392" t="s">
        <v>1133</v>
      </c>
      <c r="G106" s="392">
        <v>170</v>
      </c>
      <c r="H106" s="392"/>
      <c r="I106" s="395" t="s">
        <v>1134</v>
      </c>
      <c r="J106" s="395" t="s">
        <v>546</v>
      </c>
      <c r="K106" s="392"/>
      <c r="L106" s="396"/>
      <c r="M106" s="397"/>
      <c r="N106" s="392"/>
      <c r="O106" s="395"/>
      <c r="P106" s="393"/>
      <c r="Q106" s="226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08">
        <v>20</v>
      </c>
      <c r="B107" s="331">
        <v>45457</v>
      </c>
      <c r="C107" s="307"/>
      <c r="D107" s="307" t="s">
        <v>1135</v>
      </c>
      <c r="E107" s="308" t="s">
        <v>556</v>
      </c>
      <c r="F107" s="308">
        <v>100</v>
      </c>
      <c r="G107" s="308">
        <v>50</v>
      </c>
      <c r="H107" s="308">
        <v>84.5</v>
      </c>
      <c r="I107" s="309" t="s">
        <v>1136</v>
      </c>
      <c r="J107" s="332" t="s">
        <v>1137</v>
      </c>
      <c r="K107" s="310">
        <f>H107-F107</f>
        <v>-15.5</v>
      </c>
      <c r="L107" s="311">
        <v>50</v>
      </c>
      <c r="M107" s="312">
        <f>(K107*N107)-L107</f>
        <v>-437.5</v>
      </c>
      <c r="N107" s="310">
        <v>25</v>
      </c>
      <c r="O107" s="332" t="s">
        <v>557</v>
      </c>
      <c r="P107" s="331">
        <v>45457</v>
      </c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392"/>
      <c r="B108" s="393"/>
      <c r="C108" s="394"/>
      <c r="D108" s="394"/>
      <c r="E108" s="392"/>
      <c r="F108" s="392"/>
      <c r="G108" s="392"/>
      <c r="H108" s="392"/>
      <c r="I108" s="395"/>
      <c r="J108" s="395"/>
      <c r="K108" s="392"/>
      <c r="L108" s="396"/>
      <c r="M108" s="397"/>
      <c r="N108" s="392"/>
      <c r="O108" s="395"/>
      <c r="P108" s="393"/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s="243" customFormat="1" ht="12.75" customHeight="1">
      <c r="A109" s="392"/>
      <c r="B109" s="393"/>
      <c r="C109" s="394"/>
      <c r="D109" s="394"/>
      <c r="E109" s="392"/>
      <c r="F109" s="392"/>
      <c r="G109" s="392"/>
      <c r="H109" s="392"/>
      <c r="I109" s="395"/>
      <c r="J109" s="395"/>
      <c r="K109" s="392"/>
      <c r="L109" s="396"/>
      <c r="M109" s="397"/>
      <c r="N109" s="392"/>
      <c r="O109" s="395"/>
      <c r="P109" s="393"/>
      <c r="Q109" s="239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242"/>
      <c r="AH109" s="240"/>
      <c r="AI109" s="240"/>
      <c r="AJ109" s="241"/>
      <c r="AK109" s="241"/>
      <c r="AL109" s="241"/>
    </row>
    <row r="110" spans="1:38" ht="38.25" customHeight="1">
      <c r="A110" s="91" t="s">
        <v>568</v>
      </c>
      <c r="B110" s="124"/>
      <c r="C110" s="124"/>
      <c r="D110" s="125"/>
      <c r="E110" s="109"/>
      <c r="F110" s="6"/>
      <c r="G110" s="6"/>
      <c r="H110" s="110"/>
      <c r="I110" s="126"/>
      <c r="J110" s="1"/>
      <c r="K110" s="6"/>
      <c r="L110" s="6"/>
      <c r="M110" s="6"/>
      <c r="N110" s="1"/>
      <c r="O110" s="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"/>
      <c r="AH110" s="1"/>
      <c r="AI110" s="1"/>
      <c r="AJ110" s="6"/>
      <c r="AK110" s="1"/>
    </row>
    <row r="111" spans="1:38" ht="38.25">
      <c r="A111" s="92" t="s">
        <v>16</v>
      </c>
      <c r="B111" s="93" t="s">
        <v>521</v>
      </c>
      <c r="C111" s="93"/>
      <c r="D111" s="94" t="s">
        <v>532</v>
      </c>
      <c r="E111" s="93" t="s">
        <v>533</v>
      </c>
      <c r="F111" s="93" t="s">
        <v>534</v>
      </c>
      <c r="G111" s="93" t="s">
        <v>535</v>
      </c>
      <c r="H111" s="93" t="s">
        <v>536</v>
      </c>
      <c r="I111" s="93" t="s">
        <v>537</v>
      </c>
      <c r="J111" s="92" t="s">
        <v>538</v>
      </c>
      <c r="K111" s="113" t="s">
        <v>555</v>
      </c>
      <c r="L111" s="114" t="s">
        <v>540</v>
      </c>
      <c r="M111" s="95" t="s">
        <v>541</v>
      </c>
      <c r="N111" s="93" t="s">
        <v>542</v>
      </c>
      <c r="O111" s="94" t="s">
        <v>543</v>
      </c>
      <c r="P111" s="193" t="s">
        <v>544</v>
      </c>
      <c r="Q111" s="195" t="s">
        <v>812</v>
      </c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37"/>
      <c r="AH111" s="37"/>
      <c r="AI111" s="37"/>
      <c r="AJ111" s="37"/>
      <c r="AK111" s="37"/>
      <c r="AL111" s="37"/>
    </row>
    <row r="112" spans="1:38" ht="12.75" customHeight="1">
      <c r="A112" s="183">
        <v>1</v>
      </c>
      <c r="B112" s="184">
        <v>45356</v>
      </c>
      <c r="C112" s="227"/>
      <c r="D112" s="227" t="s">
        <v>295</v>
      </c>
      <c r="E112" s="183" t="s">
        <v>850</v>
      </c>
      <c r="F112" s="288">
        <v>38.94</v>
      </c>
      <c r="G112" s="183">
        <v>34.64</v>
      </c>
      <c r="H112" s="183"/>
      <c r="I112" s="183" t="s">
        <v>898</v>
      </c>
      <c r="J112" s="183" t="s">
        <v>546</v>
      </c>
      <c r="K112" s="183"/>
      <c r="L112" s="245"/>
      <c r="M112" s="246"/>
      <c r="N112" s="183"/>
      <c r="O112" s="231"/>
      <c r="P112" s="186">
        <f>VLOOKUP(D112,'MidCap Intra'!$B$11:$C$571,2,0)</f>
        <v>39.39</v>
      </c>
      <c r="Q112" s="244"/>
      <c r="R112" s="54" t="s">
        <v>854</v>
      </c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</row>
    <row r="113" spans="1:32" ht="12.75" customHeight="1">
      <c r="A113" s="308">
        <v>2</v>
      </c>
      <c r="B113" s="315">
        <v>45390</v>
      </c>
      <c r="C113" s="307"/>
      <c r="D113" s="307" t="s">
        <v>843</v>
      </c>
      <c r="E113" s="308" t="s">
        <v>545</v>
      </c>
      <c r="F113" s="308">
        <v>1880</v>
      </c>
      <c r="G113" s="308">
        <v>1770</v>
      </c>
      <c r="H113" s="308">
        <v>1770</v>
      </c>
      <c r="I113" s="308" t="s">
        <v>841</v>
      </c>
      <c r="J113" s="310" t="s">
        <v>951</v>
      </c>
      <c r="K113" s="310">
        <f t="shared" ref="K113" si="71">H113-F113</f>
        <v>-110</v>
      </c>
      <c r="L113" s="319">
        <f t="shared" ref="L113" si="72">(F113*-0.3)/100</f>
        <v>-5.64</v>
      </c>
      <c r="M113" s="320">
        <f t="shared" ref="M113" si="73">(K113+L113)/F113</f>
        <v>-6.1510638297872337E-2</v>
      </c>
      <c r="N113" s="310" t="s">
        <v>557</v>
      </c>
      <c r="O113" s="321">
        <v>45448</v>
      </c>
      <c r="P113" s="313"/>
      <c r="Q113" s="244"/>
      <c r="R113" s="54" t="s">
        <v>854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</row>
    <row r="114" spans="1:32" ht="12.75" customHeight="1">
      <c r="A114" s="183">
        <v>3</v>
      </c>
      <c r="B114" s="184">
        <v>45436</v>
      </c>
      <c r="C114" s="227"/>
      <c r="D114" s="227" t="s">
        <v>148</v>
      </c>
      <c r="E114" s="183" t="s">
        <v>545</v>
      </c>
      <c r="F114" s="183" t="s">
        <v>934</v>
      </c>
      <c r="G114" s="183">
        <v>290</v>
      </c>
      <c r="H114" s="183"/>
      <c r="I114" s="183" t="s">
        <v>896</v>
      </c>
      <c r="J114" s="183" t="s">
        <v>546</v>
      </c>
      <c r="K114" s="183"/>
      <c r="L114" s="245"/>
      <c r="M114" s="246"/>
      <c r="N114" s="183"/>
      <c r="O114" s="231"/>
      <c r="P114" s="186">
        <f>VLOOKUP(D114,'MidCap Intra'!$B$11:$C$571,2,0)</f>
        <v>340.75</v>
      </c>
      <c r="Q114" s="244"/>
      <c r="R114" s="54" t="s">
        <v>854</v>
      </c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</row>
    <row r="115" spans="1:32" ht="12.75" customHeight="1">
      <c r="A115" s="183"/>
      <c r="B115" s="184"/>
      <c r="C115" s="227"/>
      <c r="D115" s="227"/>
      <c r="E115" s="183"/>
      <c r="F115" s="183"/>
      <c r="G115" s="183"/>
      <c r="H115" s="183"/>
      <c r="I115" s="183"/>
      <c r="J115" s="183"/>
      <c r="K115" s="183"/>
      <c r="L115" s="245"/>
      <c r="M115" s="246"/>
      <c r="N115" s="183"/>
      <c r="O115" s="231"/>
      <c r="P115" s="186"/>
      <c r="Q115" s="24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</row>
    <row r="116" spans="1:32" ht="12.75" customHeight="1">
      <c r="A116" s="183"/>
      <c r="B116" s="184"/>
      <c r="C116" s="227"/>
      <c r="D116" s="227"/>
      <c r="E116" s="183"/>
      <c r="F116" s="183"/>
      <c r="G116" s="183"/>
      <c r="H116" s="183"/>
      <c r="I116" s="183"/>
      <c r="J116" s="183"/>
      <c r="K116" s="183"/>
      <c r="L116" s="245"/>
      <c r="M116" s="246"/>
      <c r="N116" s="183"/>
      <c r="O116" s="231"/>
      <c r="P116" s="184"/>
      <c r="Q116" s="24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</row>
    <row r="117" spans="1:32" ht="12.75" customHeight="1">
      <c r="A117" s="103" t="s">
        <v>548</v>
      </c>
      <c r="B117" s="103"/>
      <c r="C117" s="103"/>
      <c r="D117" s="54"/>
      <c r="E117" s="37"/>
      <c r="F117" s="108" t="s">
        <v>550</v>
      </c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</row>
    <row r="118" spans="1:32" ht="12.75" customHeight="1">
      <c r="A118" s="107" t="s">
        <v>549</v>
      </c>
      <c r="B118" s="103"/>
      <c r="C118" s="103"/>
      <c r="D118" s="54"/>
      <c r="E118" s="37"/>
      <c r="F118" s="108" t="s">
        <v>553</v>
      </c>
      <c r="G118" s="54"/>
      <c r="H118" s="54" t="s">
        <v>570</v>
      </c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</row>
    <row r="119" spans="1:32" ht="12.75" customHeight="1">
      <c r="A119" s="54"/>
      <c r="B119" s="54"/>
      <c r="C119" s="103"/>
      <c r="D119" s="54"/>
      <c r="E119" s="37"/>
      <c r="F119" s="108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</row>
    <row r="120" spans="1:32" ht="12.75" customHeight="1">
      <c r="A120" s="54"/>
      <c r="B120" s="54"/>
      <c r="C120" s="103"/>
      <c r="D120" s="54"/>
      <c r="E120" s="37"/>
      <c r="F120" s="108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2" ht="12.75" customHeight="1">
      <c r="A121" s="54"/>
      <c r="B121" s="54"/>
      <c r="C121" s="103"/>
      <c r="D121" s="54"/>
      <c r="E121" s="37"/>
      <c r="F121" s="108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2" ht="12.75" customHeight="1">
      <c r="A122" s="54"/>
      <c r="B122" s="54"/>
      <c r="C122" s="103"/>
      <c r="D122" s="54"/>
      <c r="E122" s="37"/>
      <c r="F122" s="108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2" ht="12.75" customHeight="1">
      <c r="A123" s="54"/>
      <c r="B123" s="54"/>
      <c r="C123" s="103"/>
      <c r="D123" s="54"/>
      <c r="E123" s="37"/>
      <c r="F123" s="108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2" ht="12.75" customHeight="1">
      <c r="A124" s="54"/>
      <c r="B124" s="54"/>
      <c r="C124" s="103"/>
      <c r="D124" s="54"/>
      <c r="E124" s="37"/>
      <c r="F124" s="108"/>
      <c r="G124" s="54"/>
      <c r="H124" s="37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2" ht="12.75" customHeight="1">
      <c r="A125" s="54"/>
      <c r="B125" s="54"/>
      <c r="C125" s="103"/>
      <c r="D125" s="54"/>
      <c r="E125" s="37"/>
      <c r="F125" s="108"/>
      <c r="G125" s="54"/>
      <c r="H125" s="37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2" ht="12.75" customHeight="1">
      <c r="A126" s="54"/>
      <c r="B126" s="54"/>
      <c r="C126" s="97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2" ht="38.25" customHeight="1">
      <c r="A127" s="37"/>
      <c r="B127" s="127" t="s">
        <v>571</v>
      </c>
      <c r="C127" s="127"/>
      <c r="D127" s="54"/>
      <c r="E127" s="127"/>
      <c r="F127" s="6"/>
      <c r="G127" s="6"/>
      <c r="H127" s="111"/>
      <c r="I127" s="6"/>
      <c r="J127" s="111"/>
      <c r="K127" s="112"/>
      <c r="L127" s="6"/>
      <c r="M127" s="6"/>
      <c r="N127" s="1"/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2" ht="12.75" customHeight="1">
      <c r="A128" s="92" t="s">
        <v>16</v>
      </c>
      <c r="B128" s="93" t="s">
        <v>521</v>
      </c>
      <c r="C128" s="93"/>
      <c r="D128" s="94" t="s">
        <v>532</v>
      </c>
      <c r="E128" s="93" t="s">
        <v>533</v>
      </c>
      <c r="F128" s="93" t="s">
        <v>534</v>
      </c>
      <c r="G128" s="93" t="s">
        <v>572</v>
      </c>
      <c r="H128" s="93" t="s">
        <v>573</v>
      </c>
      <c r="I128" s="93" t="s">
        <v>537</v>
      </c>
      <c r="J128" s="128" t="s">
        <v>538</v>
      </c>
      <c r="K128" s="93" t="s">
        <v>539</v>
      </c>
      <c r="L128" s="93" t="s">
        <v>574</v>
      </c>
      <c r="M128" s="93" t="s">
        <v>542</v>
      </c>
      <c r="N128" s="94" t="s">
        <v>543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</v>
      </c>
      <c r="B129" s="130">
        <v>41579</v>
      </c>
      <c r="C129" s="130"/>
      <c r="D129" s="131" t="s">
        <v>575</v>
      </c>
      <c r="E129" s="132" t="s">
        <v>545</v>
      </c>
      <c r="F129" s="133">
        <v>82</v>
      </c>
      <c r="G129" s="132" t="s">
        <v>576</v>
      </c>
      <c r="H129" s="132">
        <v>100</v>
      </c>
      <c r="I129" s="134">
        <v>100</v>
      </c>
      <c r="J129" s="135" t="s">
        <v>577</v>
      </c>
      <c r="K129" s="136">
        <f t="shared" ref="K129:K160" si="74">H129-F129</f>
        <v>18</v>
      </c>
      <c r="L129" s="137">
        <f t="shared" ref="L129:L160" si="75">K129/F129</f>
        <v>0.21951219512195122</v>
      </c>
      <c r="M129" s="132" t="s">
        <v>547</v>
      </c>
      <c r="N129" s="138">
        <v>42657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2</v>
      </c>
      <c r="B130" s="130">
        <v>41794</v>
      </c>
      <c r="C130" s="130"/>
      <c r="D130" s="131" t="s">
        <v>578</v>
      </c>
      <c r="E130" s="132" t="s">
        <v>556</v>
      </c>
      <c r="F130" s="133">
        <v>257</v>
      </c>
      <c r="G130" s="132" t="s">
        <v>576</v>
      </c>
      <c r="H130" s="132">
        <v>300</v>
      </c>
      <c r="I130" s="134">
        <v>300</v>
      </c>
      <c r="J130" s="135" t="s">
        <v>577</v>
      </c>
      <c r="K130" s="136">
        <f t="shared" si="74"/>
        <v>43</v>
      </c>
      <c r="L130" s="137">
        <f t="shared" si="75"/>
        <v>0.16731517509727625</v>
      </c>
      <c r="M130" s="132" t="s">
        <v>547</v>
      </c>
      <c r="N130" s="138">
        <v>41822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3</v>
      </c>
      <c r="B131" s="130">
        <v>41828</v>
      </c>
      <c r="C131" s="130"/>
      <c r="D131" s="131" t="s">
        <v>579</v>
      </c>
      <c r="E131" s="132" t="s">
        <v>556</v>
      </c>
      <c r="F131" s="133">
        <v>393</v>
      </c>
      <c r="G131" s="132" t="s">
        <v>576</v>
      </c>
      <c r="H131" s="132">
        <v>468</v>
      </c>
      <c r="I131" s="134">
        <v>468</v>
      </c>
      <c r="J131" s="135" t="s">
        <v>577</v>
      </c>
      <c r="K131" s="136">
        <f t="shared" si="74"/>
        <v>75</v>
      </c>
      <c r="L131" s="137">
        <f t="shared" si="75"/>
        <v>0.19083969465648856</v>
      </c>
      <c r="M131" s="132" t="s">
        <v>547</v>
      </c>
      <c r="N131" s="138">
        <v>41863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4</v>
      </c>
      <c r="B132" s="130">
        <v>41857</v>
      </c>
      <c r="C132" s="130"/>
      <c r="D132" s="131" t="s">
        <v>580</v>
      </c>
      <c r="E132" s="132" t="s">
        <v>556</v>
      </c>
      <c r="F132" s="133">
        <v>205</v>
      </c>
      <c r="G132" s="132" t="s">
        <v>576</v>
      </c>
      <c r="H132" s="132">
        <v>275</v>
      </c>
      <c r="I132" s="134">
        <v>250</v>
      </c>
      <c r="J132" s="135" t="s">
        <v>577</v>
      </c>
      <c r="K132" s="136">
        <f t="shared" si="74"/>
        <v>70</v>
      </c>
      <c r="L132" s="137">
        <f t="shared" si="75"/>
        <v>0.34146341463414637</v>
      </c>
      <c r="M132" s="132" t="s">
        <v>547</v>
      </c>
      <c r="N132" s="138">
        <v>41962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5</v>
      </c>
      <c r="B133" s="130">
        <v>41886</v>
      </c>
      <c r="C133" s="130"/>
      <c r="D133" s="131" t="s">
        <v>581</v>
      </c>
      <c r="E133" s="132" t="s">
        <v>556</v>
      </c>
      <c r="F133" s="133">
        <v>162</v>
      </c>
      <c r="G133" s="132" t="s">
        <v>576</v>
      </c>
      <c r="H133" s="132">
        <v>190</v>
      </c>
      <c r="I133" s="134">
        <v>190</v>
      </c>
      <c r="J133" s="135" t="s">
        <v>577</v>
      </c>
      <c r="K133" s="136">
        <f t="shared" si="74"/>
        <v>28</v>
      </c>
      <c r="L133" s="137">
        <f t="shared" si="75"/>
        <v>0.1728395061728395</v>
      </c>
      <c r="M133" s="132" t="s">
        <v>547</v>
      </c>
      <c r="N133" s="138">
        <v>42006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6</v>
      </c>
      <c r="B134" s="130">
        <v>41886</v>
      </c>
      <c r="C134" s="130"/>
      <c r="D134" s="131" t="s">
        <v>582</v>
      </c>
      <c r="E134" s="132" t="s">
        <v>556</v>
      </c>
      <c r="F134" s="133">
        <v>75</v>
      </c>
      <c r="G134" s="132" t="s">
        <v>576</v>
      </c>
      <c r="H134" s="132">
        <v>91.5</v>
      </c>
      <c r="I134" s="134" t="s">
        <v>569</v>
      </c>
      <c r="J134" s="135" t="s">
        <v>583</v>
      </c>
      <c r="K134" s="136">
        <f t="shared" si="74"/>
        <v>16.5</v>
      </c>
      <c r="L134" s="137">
        <f t="shared" si="75"/>
        <v>0.22</v>
      </c>
      <c r="M134" s="132" t="s">
        <v>547</v>
      </c>
      <c r="N134" s="138">
        <v>41954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7</v>
      </c>
      <c r="B135" s="130">
        <v>41913</v>
      </c>
      <c r="C135" s="130"/>
      <c r="D135" s="131" t="s">
        <v>584</v>
      </c>
      <c r="E135" s="132" t="s">
        <v>556</v>
      </c>
      <c r="F135" s="133">
        <v>850</v>
      </c>
      <c r="G135" s="132" t="s">
        <v>576</v>
      </c>
      <c r="H135" s="132">
        <v>982.5</v>
      </c>
      <c r="I135" s="134">
        <v>1050</v>
      </c>
      <c r="J135" s="135" t="s">
        <v>585</v>
      </c>
      <c r="K135" s="136">
        <f t="shared" si="74"/>
        <v>132.5</v>
      </c>
      <c r="L135" s="137">
        <f t="shared" si="75"/>
        <v>0.15588235294117647</v>
      </c>
      <c r="M135" s="132" t="s">
        <v>547</v>
      </c>
      <c r="N135" s="138">
        <v>42039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8</v>
      </c>
      <c r="B136" s="130">
        <v>41913</v>
      </c>
      <c r="C136" s="130"/>
      <c r="D136" s="131" t="s">
        <v>586</v>
      </c>
      <c r="E136" s="132" t="s">
        <v>556</v>
      </c>
      <c r="F136" s="133">
        <v>475</v>
      </c>
      <c r="G136" s="132" t="s">
        <v>576</v>
      </c>
      <c r="H136" s="132">
        <v>515</v>
      </c>
      <c r="I136" s="134">
        <v>600</v>
      </c>
      <c r="J136" s="135" t="s">
        <v>587</v>
      </c>
      <c r="K136" s="136">
        <f t="shared" si="74"/>
        <v>40</v>
      </c>
      <c r="L136" s="137">
        <f t="shared" si="75"/>
        <v>8.4210526315789472E-2</v>
      </c>
      <c r="M136" s="132" t="s">
        <v>547</v>
      </c>
      <c r="N136" s="138">
        <v>41939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9</v>
      </c>
      <c r="B137" s="130">
        <v>41913</v>
      </c>
      <c r="C137" s="130"/>
      <c r="D137" s="131" t="s">
        <v>588</v>
      </c>
      <c r="E137" s="132" t="s">
        <v>556</v>
      </c>
      <c r="F137" s="133">
        <v>86</v>
      </c>
      <c r="G137" s="132" t="s">
        <v>576</v>
      </c>
      <c r="H137" s="132">
        <v>99</v>
      </c>
      <c r="I137" s="134">
        <v>140</v>
      </c>
      <c r="J137" s="135" t="s">
        <v>589</v>
      </c>
      <c r="K137" s="136">
        <f t="shared" si="74"/>
        <v>13</v>
      </c>
      <c r="L137" s="137">
        <f t="shared" si="75"/>
        <v>0.15116279069767441</v>
      </c>
      <c r="M137" s="132" t="s">
        <v>547</v>
      </c>
      <c r="N137" s="138">
        <v>41939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10</v>
      </c>
      <c r="B138" s="130">
        <v>41926</v>
      </c>
      <c r="C138" s="130"/>
      <c r="D138" s="131" t="s">
        <v>590</v>
      </c>
      <c r="E138" s="132" t="s">
        <v>556</v>
      </c>
      <c r="F138" s="133">
        <v>496.6</v>
      </c>
      <c r="G138" s="132" t="s">
        <v>576</v>
      </c>
      <c r="H138" s="132">
        <v>621</v>
      </c>
      <c r="I138" s="134">
        <v>580</v>
      </c>
      <c r="J138" s="135" t="s">
        <v>577</v>
      </c>
      <c r="K138" s="136">
        <f t="shared" si="74"/>
        <v>124.39999999999998</v>
      </c>
      <c r="L138" s="137">
        <f t="shared" si="75"/>
        <v>0.25050342327829234</v>
      </c>
      <c r="M138" s="132" t="s">
        <v>547</v>
      </c>
      <c r="N138" s="138">
        <v>42605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11</v>
      </c>
      <c r="B139" s="130">
        <v>41926</v>
      </c>
      <c r="C139" s="130"/>
      <c r="D139" s="131" t="s">
        <v>591</v>
      </c>
      <c r="E139" s="132" t="s">
        <v>556</v>
      </c>
      <c r="F139" s="133">
        <v>2481.9</v>
      </c>
      <c r="G139" s="132" t="s">
        <v>576</v>
      </c>
      <c r="H139" s="132">
        <v>2840</v>
      </c>
      <c r="I139" s="134">
        <v>2870</v>
      </c>
      <c r="J139" s="135" t="s">
        <v>592</v>
      </c>
      <c r="K139" s="136">
        <f t="shared" si="74"/>
        <v>358.09999999999991</v>
      </c>
      <c r="L139" s="137">
        <f t="shared" si="75"/>
        <v>0.14428462065353154</v>
      </c>
      <c r="M139" s="132" t="s">
        <v>547</v>
      </c>
      <c r="N139" s="138">
        <v>42017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12</v>
      </c>
      <c r="B140" s="130">
        <v>41928</v>
      </c>
      <c r="C140" s="130"/>
      <c r="D140" s="131" t="s">
        <v>593</v>
      </c>
      <c r="E140" s="132" t="s">
        <v>556</v>
      </c>
      <c r="F140" s="133">
        <v>84.5</v>
      </c>
      <c r="G140" s="132" t="s">
        <v>576</v>
      </c>
      <c r="H140" s="132">
        <v>93</v>
      </c>
      <c r="I140" s="134">
        <v>110</v>
      </c>
      <c r="J140" s="135" t="s">
        <v>594</v>
      </c>
      <c r="K140" s="136">
        <f t="shared" si="74"/>
        <v>8.5</v>
      </c>
      <c r="L140" s="137">
        <f t="shared" si="75"/>
        <v>0.10059171597633136</v>
      </c>
      <c r="M140" s="132" t="s">
        <v>547</v>
      </c>
      <c r="N140" s="138">
        <v>41939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13</v>
      </c>
      <c r="B141" s="130">
        <v>41928</v>
      </c>
      <c r="C141" s="130"/>
      <c r="D141" s="131" t="s">
        <v>595</v>
      </c>
      <c r="E141" s="132" t="s">
        <v>556</v>
      </c>
      <c r="F141" s="133">
        <v>401</v>
      </c>
      <c r="G141" s="132" t="s">
        <v>576</v>
      </c>
      <c r="H141" s="132">
        <v>428</v>
      </c>
      <c r="I141" s="134">
        <v>450</v>
      </c>
      <c r="J141" s="135" t="s">
        <v>596</v>
      </c>
      <c r="K141" s="136">
        <f t="shared" si="74"/>
        <v>27</v>
      </c>
      <c r="L141" s="137">
        <f t="shared" si="75"/>
        <v>6.7331670822942641E-2</v>
      </c>
      <c r="M141" s="132" t="s">
        <v>547</v>
      </c>
      <c r="N141" s="138">
        <v>42020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14</v>
      </c>
      <c r="B142" s="130">
        <v>41928</v>
      </c>
      <c r="C142" s="130"/>
      <c r="D142" s="131" t="s">
        <v>597</v>
      </c>
      <c r="E142" s="132" t="s">
        <v>556</v>
      </c>
      <c r="F142" s="133">
        <v>101</v>
      </c>
      <c r="G142" s="132" t="s">
        <v>576</v>
      </c>
      <c r="H142" s="132">
        <v>112</v>
      </c>
      <c r="I142" s="134">
        <v>120</v>
      </c>
      <c r="J142" s="135" t="s">
        <v>598</v>
      </c>
      <c r="K142" s="136">
        <f t="shared" si="74"/>
        <v>11</v>
      </c>
      <c r="L142" s="137">
        <f t="shared" si="75"/>
        <v>0.10891089108910891</v>
      </c>
      <c r="M142" s="132" t="s">
        <v>547</v>
      </c>
      <c r="N142" s="138">
        <v>41939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15</v>
      </c>
      <c r="B143" s="130">
        <v>41954</v>
      </c>
      <c r="C143" s="130"/>
      <c r="D143" s="131" t="s">
        <v>599</v>
      </c>
      <c r="E143" s="132" t="s">
        <v>556</v>
      </c>
      <c r="F143" s="133">
        <v>59</v>
      </c>
      <c r="G143" s="132" t="s">
        <v>576</v>
      </c>
      <c r="H143" s="132">
        <v>76</v>
      </c>
      <c r="I143" s="134">
        <v>76</v>
      </c>
      <c r="J143" s="135" t="s">
        <v>577</v>
      </c>
      <c r="K143" s="136">
        <f t="shared" si="74"/>
        <v>17</v>
      </c>
      <c r="L143" s="137">
        <f t="shared" si="75"/>
        <v>0.28813559322033899</v>
      </c>
      <c r="M143" s="132" t="s">
        <v>547</v>
      </c>
      <c r="N143" s="138">
        <v>43032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16</v>
      </c>
      <c r="B144" s="130">
        <v>41954</v>
      </c>
      <c r="C144" s="130"/>
      <c r="D144" s="131" t="s">
        <v>588</v>
      </c>
      <c r="E144" s="132" t="s">
        <v>556</v>
      </c>
      <c r="F144" s="133">
        <v>99</v>
      </c>
      <c r="G144" s="132" t="s">
        <v>576</v>
      </c>
      <c r="H144" s="132">
        <v>120</v>
      </c>
      <c r="I144" s="134">
        <v>120</v>
      </c>
      <c r="J144" s="135" t="s">
        <v>565</v>
      </c>
      <c r="K144" s="136">
        <f t="shared" si="74"/>
        <v>21</v>
      </c>
      <c r="L144" s="137">
        <f t="shared" si="75"/>
        <v>0.21212121212121213</v>
      </c>
      <c r="M144" s="132" t="s">
        <v>547</v>
      </c>
      <c r="N144" s="138">
        <v>41960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17</v>
      </c>
      <c r="B145" s="130">
        <v>41956</v>
      </c>
      <c r="C145" s="130"/>
      <c r="D145" s="131" t="s">
        <v>600</v>
      </c>
      <c r="E145" s="132" t="s">
        <v>556</v>
      </c>
      <c r="F145" s="133">
        <v>22</v>
      </c>
      <c r="G145" s="132" t="s">
        <v>576</v>
      </c>
      <c r="H145" s="132">
        <v>33.549999999999997</v>
      </c>
      <c r="I145" s="134">
        <v>32</v>
      </c>
      <c r="J145" s="135" t="s">
        <v>601</v>
      </c>
      <c r="K145" s="136">
        <f t="shared" si="74"/>
        <v>11.549999999999997</v>
      </c>
      <c r="L145" s="137">
        <f t="shared" si="75"/>
        <v>0.52499999999999991</v>
      </c>
      <c r="M145" s="132" t="s">
        <v>547</v>
      </c>
      <c r="N145" s="138">
        <v>42188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18</v>
      </c>
      <c r="B146" s="130">
        <v>41976</v>
      </c>
      <c r="C146" s="130"/>
      <c r="D146" s="131" t="s">
        <v>602</v>
      </c>
      <c r="E146" s="132" t="s">
        <v>556</v>
      </c>
      <c r="F146" s="133">
        <v>440</v>
      </c>
      <c r="G146" s="132" t="s">
        <v>576</v>
      </c>
      <c r="H146" s="132">
        <v>520</v>
      </c>
      <c r="I146" s="134">
        <v>520</v>
      </c>
      <c r="J146" s="135" t="s">
        <v>603</v>
      </c>
      <c r="K146" s="136">
        <f t="shared" si="74"/>
        <v>80</v>
      </c>
      <c r="L146" s="137">
        <f t="shared" si="75"/>
        <v>0.18181818181818182</v>
      </c>
      <c r="M146" s="132" t="s">
        <v>547</v>
      </c>
      <c r="N146" s="138">
        <v>42208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19</v>
      </c>
      <c r="B147" s="130">
        <v>41976</v>
      </c>
      <c r="C147" s="130"/>
      <c r="D147" s="131" t="s">
        <v>604</v>
      </c>
      <c r="E147" s="132" t="s">
        <v>556</v>
      </c>
      <c r="F147" s="133">
        <v>360</v>
      </c>
      <c r="G147" s="132" t="s">
        <v>576</v>
      </c>
      <c r="H147" s="132">
        <v>427</v>
      </c>
      <c r="I147" s="134">
        <v>425</v>
      </c>
      <c r="J147" s="135" t="s">
        <v>605</v>
      </c>
      <c r="K147" s="136">
        <f t="shared" si="74"/>
        <v>67</v>
      </c>
      <c r="L147" s="137">
        <f t="shared" si="75"/>
        <v>0.18611111111111112</v>
      </c>
      <c r="M147" s="132" t="s">
        <v>547</v>
      </c>
      <c r="N147" s="138">
        <v>42058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20</v>
      </c>
      <c r="B148" s="130">
        <v>42012</v>
      </c>
      <c r="C148" s="130"/>
      <c r="D148" s="131" t="s">
        <v>606</v>
      </c>
      <c r="E148" s="132" t="s">
        <v>556</v>
      </c>
      <c r="F148" s="133">
        <v>360</v>
      </c>
      <c r="G148" s="132" t="s">
        <v>576</v>
      </c>
      <c r="H148" s="132">
        <v>455</v>
      </c>
      <c r="I148" s="134">
        <v>420</v>
      </c>
      <c r="J148" s="135" t="s">
        <v>607</v>
      </c>
      <c r="K148" s="136">
        <f t="shared" si="74"/>
        <v>95</v>
      </c>
      <c r="L148" s="137">
        <f t="shared" si="75"/>
        <v>0.2638888888888889</v>
      </c>
      <c r="M148" s="132" t="s">
        <v>547</v>
      </c>
      <c r="N148" s="138">
        <v>42024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21</v>
      </c>
      <c r="B149" s="130">
        <v>42012</v>
      </c>
      <c r="C149" s="130"/>
      <c r="D149" s="131" t="s">
        <v>608</v>
      </c>
      <c r="E149" s="132" t="s">
        <v>556</v>
      </c>
      <c r="F149" s="133">
        <v>130</v>
      </c>
      <c r="G149" s="132"/>
      <c r="H149" s="132">
        <v>175.5</v>
      </c>
      <c r="I149" s="134">
        <v>165</v>
      </c>
      <c r="J149" s="135" t="s">
        <v>609</v>
      </c>
      <c r="K149" s="136">
        <f t="shared" si="74"/>
        <v>45.5</v>
      </c>
      <c r="L149" s="137">
        <f t="shared" si="75"/>
        <v>0.35</v>
      </c>
      <c r="M149" s="132" t="s">
        <v>547</v>
      </c>
      <c r="N149" s="138">
        <v>43088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22</v>
      </c>
      <c r="B150" s="130">
        <v>42040</v>
      </c>
      <c r="C150" s="130"/>
      <c r="D150" s="131" t="s">
        <v>387</v>
      </c>
      <c r="E150" s="132" t="s">
        <v>545</v>
      </c>
      <c r="F150" s="133">
        <v>98</v>
      </c>
      <c r="G150" s="132"/>
      <c r="H150" s="132">
        <v>120</v>
      </c>
      <c r="I150" s="134">
        <v>120</v>
      </c>
      <c r="J150" s="135" t="s">
        <v>577</v>
      </c>
      <c r="K150" s="136">
        <f t="shared" si="74"/>
        <v>22</v>
      </c>
      <c r="L150" s="137">
        <f t="shared" si="75"/>
        <v>0.22448979591836735</v>
      </c>
      <c r="M150" s="132" t="s">
        <v>547</v>
      </c>
      <c r="N150" s="138">
        <v>42753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23</v>
      </c>
      <c r="B151" s="130">
        <v>42040</v>
      </c>
      <c r="C151" s="130"/>
      <c r="D151" s="131" t="s">
        <v>610</v>
      </c>
      <c r="E151" s="132" t="s">
        <v>545</v>
      </c>
      <c r="F151" s="133">
        <v>196</v>
      </c>
      <c r="G151" s="132"/>
      <c r="H151" s="132">
        <v>262</v>
      </c>
      <c r="I151" s="134">
        <v>255</v>
      </c>
      <c r="J151" s="135" t="s">
        <v>577</v>
      </c>
      <c r="K151" s="136">
        <f t="shared" si="74"/>
        <v>66</v>
      </c>
      <c r="L151" s="137">
        <f t="shared" si="75"/>
        <v>0.33673469387755101</v>
      </c>
      <c r="M151" s="132" t="s">
        <v>547</v>
      </c>
      <c r="N151" s="138">
        <v>42599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39">
        <v>24</v>
      </c>
      <c r="B152" s="140">
        <v>42067</v>
      </c>
      <c r="C152" s="140"/>
      <c r="D152" s="141" t="s">
        <v>386</v>
      </c>
      <c r="E152" s="142" t="s">
        <v>545</v>
      </c>
      <c r="F152" s="143">
        <v>235</v>
      </c>
      <c r="G152" s="143"/>
      <c r="H152" s="144">
        <v>77</v>
      </c>
      <c r="I152" s="144" t="s">
        <v>611</v>
      </c>
      <c r="J152" s="145" t="s">
        <v>612</v>
      </c>
      <c r="K152" s="146">
        <f t="shared" si="74"/>
        <v>-158</v>
      </c>
      <c r="L152" s="147">
        <f t="shared" si="75"/>
        <v>-0.67234042553191486</v>
      </c>
      <c r="M152" s="143" t="s">
        <v>557</v>
      </c>
      <c r="N152" s="140">
        <v>43522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25</v>
      </c>
      <c r="B153" s="130">
        <v>42067</v>
      </c>
      <c r="C153" s="130"/>
      <c r="D153" s="131" t="s">
        <v>613</v>
      </c>
      <c r="E153" s="132" t="s">
        <v>545</v>
      </c>
      <c r="F153" s="133">
        <v>185</v>
      </c>
      <c r="G153" s="132"/>
      <c r="H153" s="132">
        <v>224</v>
      </c>
      <c r="I153" s="134" t="s">
        <v>614</v>
      </c>
      <c r="J153" s="135" t="s">
        <v>577</v>
      </c>
      <c r="K153" s="136">
        <f t="shared" si="74"/>
        <v>39</v>
      </c>
      <c r="L153" s="137">
        <f t="shared" si="75"/>
        <v>0.21081081081081082</v>
      </c>
      <c r="M153" s="132" t="s">
        <v>547</v>
      </c>
      <c r="N153" s="138">
        <v>42647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39">
        <v>26</v>
      </c>
      <c r="B154" s="140">
        <v>42090</v>
      </c>
      <c r="C154" s="140"/>
      <c r="D154" s="148" t="s">
        <v>615</v>
      </c>
      <c r="E154" s="143" t="s">
        <v>545</v>
      </c>
      <c r="F154" s="143">
        <v>49.5</v>
      </c>
      <c r="G154" s="144"/>
      <c r="H154" s="144">
        <v>15.85</v>
      </c>
      <c r="I154" s="144">
        <v>67</v>
      </c>
      <c r="J154" s="145" t="s">
        <v>616</v>
      </c>
      <c r="K154" s="144">
        <f t="shared" si="74"/>
        <v>-33.65</v>
      </c>
      <c r="L154" s="149">
        <f t="shared" si="75"/>
        <v>-0.67979797979797973</v>
      </c>
      <c r="M154" s="143" t="s">
        <v>557</v>
      </c>
      <c r="N154" s="150">
        <v>43627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27</v>
      </c>
      <c r="B155" s="130">
        <v>42093</v>
      </c>
      <c r="C155" s="130"/>
      <c r="D155" s="131" t="s">
        <v>617</v>
      </c>
      <c r="E155" s="132" t="s">
        <v>545</v>
      </c>
      <c r="F155" s="133">
        <v>183.5</v>
      </c>
      <c r="G155" s="132"/>
      <c r="H155" s="132">
        <v>219</v>
      </c>
      <c r="I155" s="134">
        <v>218</v>
      </c>
      <c r="J155" s="135" t="s">
        <v>618</v>
      </c>
      <c r="K155" s="136">
        <f t="shared" si="74"/>
        <v>35.5</v>
      </c>
      <c r="L155" s="137">
        <f t="shared" si="75"/>
        <v>0.19346049046321526</v>
      </c>
      <c r="M155" s="132" t="s">
        <v>547</v>
      </c>
      <c r="N155" s="138">
        <v>42103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28</v>
      </c>
      <c r="B156" s="130">
        <v>42114</v>
      </c>
      <c r="C156" s="130"/>
      <c r="D156" s="131" t="s">
        <v>619</v>
      </c>
      <c r="E156" s="132" t="s">
        <v>545</v>
      </c>
      <c r="F156" s="133">
        <f>(227+237)/2</f>
        <v>232</v>
      </c>
      <c r="G156" s="132"/>
      <c r="H156" s="132">
        <v>298</v>
      </c>
      <c r="I156" s="134">
        <v>298</v>
      </c>
      <c r="J156" s="135" t="s">
        <v>577</v>
      </c>
      <c r="K156" s="136">
        <f t="shared" si="74"/>
        <v>66</v>
      </c>
      <c r="L156" s="137">
        <f t="shared" si="75"/>
        <v>0.28448275862068967</v>
      </c>
      <c r="M156" s="132" t="s">
        <v>547</v>
      </c>
      <c r="N156" s="138">
        <v>42823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29</v>
      </c>
      <c r="B157" s="130">
        <v>42128</v>
      </c>
      <c r="C157" s="130"/>
      <c r="D157" s="131" t="s">
        <v>620</v>
      </c>
      <c r="E157" s="132" t="s">
        <v>556</v>
      </c>
      <c r="F157" s="133">
        <v>385</v>
      </c>
      <c r="G157" s="132"/>
      <c r="H157" s="132">
        <f>212.5+331</f>
        <v>543.5</v>
      </c>
      <c r="I157" s="134">
        <v>510</v>
      </c>
      <c r="J157" s="135" t="s">
        <v>621</v>
      </c>
      <c r="K157" s="136">
        <f t="shared" si="74"/>
        <v>158.5</v>
      </c>
      <c r="L157" s="137">
        <f t="shared" si="75"/>
        <v>0.41168831168831171</v>
      </c>
      <c r="M157" s="132" t="s">
        <v>547</v>
      </c>
      <c r="N157" s="138">
        <v>42235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30</v>
      </c>
      <c r="B158" s="130">
        <v>42128</v>
      </c>
      <c r="C158" s="130"/>
      <c r="D158" s="131" t="s">
        <v>622</v>
      </c>
      <c r="E158" s="132" t="s">
        <v>556</v>
      </c>
      <c r="F158" s="133">
        <v>115.5</v>
      </c>
      <c r="G158" s="132"/>
      <c r="H158" s="132">
        <v>146</v>
      </c>
      <c r="I158" s="134">
        <v>142</v>
      </c>
      <c r="J158" s="135" t="s">
        <v>623</v>
      </c>
      <c r="K158" s="136">
        <f t="shared" si="74"/>
        <v>30.5</v>
      </c>
      <c r="L158" s="137">
        <f t="shared" si="75"/>
        <v>0.26406926406926406</v>
      </c>
      <c r="M158" s="132" t="s">
        <v>547</v>
      </c>
      <c r="N158" s="138">
        <v>42202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31</v>
      </c>
      <c r="B159" s="130">
        <v>42151</v>
      </c>
      <c r="C159" s="130"/>
      <c r="D159" s="131" t="s">
        <v>501</v>
      </c>
      <c r="E159" s="132" t="s">
        <v>556</v>
      </c>
      <c r="F159" s="133">
        <v>237.5</v>
      </c>
      <c r="G159" s="132"/>
      <c r="H159" s="132">
        <v>279.5</v>
      </c>
      <c r="I159" s="134">
        <v>278</v>
      </c>
      <c r="J159" s="135" t="s">
        <v>577</v>
      </c>
      <c r="K159" s="136">
        <f t="shared" si="74"/>
        <v>42</v>
      </c>
      <c r="L159" s="137">
        <f t="shared" si="75"/>
        <v>0.17684210526315788</v>
      </c>
      <c r="M159" s="132" t="s">
        <v>547</v>
      </c>
      <c r="N159" s="138">
        <v>42222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32</v>
      </c>
      <c r="B160" s="130">
        <v>42174</v>
      </c>
      <c r="C160" s="130"/>
      <c r="D160" s="131" t="s">
        <v>595</v>
      </c>
      <c r="E160" s="132" t="s">
        <v>545</v>
      </c>
      <c r="F160" s="133">
        <v>340</v>
      </c>
      <c r="G160" s="132"/>
      <c r="H160" s="132">
        <v>448</v>
      </c>
      <c r="I160" s="134">
        <v>448</v>
      </c>
      <c r="J160" s="135" t="s">
        <v>577</v>
      </c>
      <c r="K160" s="136">
        <f t="shared" si="74"/>
        <v>108</v>
      </c>
      <c r="L160" s="137">
        <f t="shared" si="75"/>
        <v>0.31764705882352939</v>
      </c>
      <c r="M160" s="132" t="s">
        <v>547</v>
      </c>
      <c r="N160" s="138">
        <v>43018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33</v>
      </c>
      <c r="B161" s="130">
        <v>42191</v>
      </c>
      <c r="C161" s="130"/>
      <c r="D161" s="131" t="s">
        <v>624</v>
      </c>
      <c r="E161" s="132" t="s">
        <v>545</v>
      </c>
      <c r="F161" s="133">
        <v>390</v>
      </c>
      <c r="G161" s="132"/>
      <c r="H161" s="132">
        <v>460</v>
      </c>
      <c r="I161" s="134">
        <v>460</v>
      </c>
      <c r="J161" s="135" t="s">
        <v>577</v>
      </c>
      <c r="K161" s="136">
        <f t="shared" ref="K161:K181" si="76">H161-F161</f>
        <v>70</v>
      </c>
      <c r="L161" s="137">
        <f t="shared" ref="L161:L181" si="77">K161/F161</f>
        <v>0.17948717948717949</v>
      </c>
      <c r="M161" s="132" t="s">
        <v>547</v>
      </c>
      <c r="N161" s="138">
        <v>42478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9">
        <v>34</v>
      </c>
      <c r="B162" s="140">
        <v>42195</v>
      </c>
      <c r="C162" s="140"/>
      <c r="D162" s="141" t="s">
        <v>625</v>
      </c>
      <c r="E162" s="142" t="s">
        <v>545</v>
      </c>
      <c r="F162" s="143">
        <v>122.5</v>
      </c>
      <c r="G162" s="143"/>
      <c r="H162" s="144">
        <v>61</v>
      </c>
      <c r="I162" s="144">
        <v>172</v>
      </c>
      <c r="J162" s="145" t="s">
        <v>626</v>
      </c>
      <c r="K162" s="146">
        <f t="shared" si="76"/>
        <v>-61.5</v>
      </c>
      <c r="L162" s="147">
        <f t="shared" si="77"/>
        <v>-0.50204081632653064</v>
      </c>
      <c r="M162" s="143" t="s">
        <v>557</v>
      </c>
      <c r="N162" s="140">
        <v>43333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35</v>
      </c>
      <c r="B163" s="130">
        <v>42219</v>
      </c>
      <c r="C163" s="130"/>
      <c r="D163" s="131" t="s">
        <v>627</v>
      </c>
      <c r="E163" s="132" t="s">
        <v>545</v>
      </c>
      <c r="F163" s="133">
        <v>297.5</v>
      </c>
      <c r="G163" s="132"/>
      <c r="H163" s="132">
        <v>350</v>
      </c>
      <c r="I163" s="134">
        <v>360</v>
      </c>
      <c r="J163" s="135" t="s">
        <v>628</v>
      </c>
      <c r="K163" s="136">
        <f t="shared" si="76"/>
        <v>52.5</v>
      </c>
      <c r="L163" s="137">
        <f t="shared" si="77"/>
        <v>0.17647058823529413</v>
      </c>
      <c r="M163" s="132" t="s">
        <v>547</v>
      </c>
      <c r="N163" s="138">
        <v>42232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36</v>
      </c>
      <c r="B164" s="130">
        <v>42219</v>
      </c>
      <c r="C164" s="130"/>
      <c r="D164" s="131" t="s">
        <v>629</v>
      </c>
      <c r="E164" s="132" t="s">
        <v>545</v>
      </c>
      <c r="F164" s="133">
        <v>115.5</v>
      </c>
      <c r="G164" s="132"/>
      <c r="H164" s="132">
        <v>149</v>
      </c>
      <c r="I164" s="134">
        <v>140</v>
      </c>
      <c r="J164" s="135" t="s">
        <v>630</v>
      </c>
      <c r="K164" s="136">
        <f t="shared" si="76"/>
        <v>33.5</v>
      </c>
      <c r="L164" s="137">
        <f t="shared" si="77"/>
        <v>0.29004329004329005</v>
      </c>
      <c r="M164" s="132" t="s">
        <v>547</v>
      </c>
      <c r="N164" s="138">
        <v>42740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37</v>
      </c>
      <c r="B165" s="130">
        <v>42251</v>
      </c>
      <c r="C165" s="130"/>
      <c r="D165" s="131" t="s">
        <v>501</v>
      </c>
      <c r="E165" s="132" t="s">
        <v>545</v>
      </c>
      <c r="F165" s="133">
        <v>226</v>
      </c>
      <c r="G165" s="132"/>
      <c r="H165" s="132">
        <v>292</v>
      </c>
      <c r="I165" s="134">
        <v>292</v>
      </c>
      <c r="J165" s="135" t="s">
        <v>631</v>
      </c>
      <c r="K165" s="136">
        <f t="shared" si="76"/>
        <v>66</v>
      </c>
      <c r="L165" s="137">
        <f t="shared" si="77"/>
        <v>0.29203539823008851</v>
      </c>
      <c r="M165" s="132" t="s">
        <v>547</v>
      </c>
      <c r="N165" s="138">
        <v>42286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38</v>
      </c>
      <c r="B166" s="130">
        <v>42254</v>
      </c>
      <c r="C166" s="130"/>
      <c r="D166" s="131" t="s">
        <v>619</v>
      </c>
      <c r="E166" s="132" t="s">
        <v>545</v>
      </c>
      <c r="F166" s="133">
        <v>232.5</v>
      </c>
      <c r="G166" s="132"/>
      <c r="H166" s="132">
        <v>312.5</v>
      </c>
      <c r="I166" s="134">
        <v>310</v>
      </c>
      <c r="J166" s="135" t="s">
        <v>577</v>
      </c>
      <c r="K166" s="136">
        <f t="shared" si="76"/>
        <v>80</v>
      </c>
      <c r="L166" s="137">
        <f t="shared" si="77"/>
        <v>0.34408602150537637</v>
      </c>
      <c r="M166" s="132" t="s">
        <v>547</v>
      </c>
      <c r="N166" s="138">
        <v>42823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39</v>
      </c>
      <c r="B167" s="130">
        <v>42268</v>
      </c>
      <c r="C167" s="130"/>
      <c r="D167" s="131" t="s">
        <v>632</v>
      </c>
      <c r="E167" s="132" t="s">
        <v>545</v>
      </c>
      <c r="F167" s="133">
        <v>196.5</v>
      </c>
      <c r="G167" s="132"/>
      <c r="H167" s="132">
        <v>238</v>
      </c>
      <c r="I167" s="134">
        <v>238</v>
      </c>
      <c r="J167" s="135" t="s">
        <v>631</v>
      </c>
      <c r="K167" s="136">
        <f t="shared" si="76"/>
        <v>41.5</v>
      </c>
      <c r="L167" s="137">
        <f t="shared" si="77"/>
        <v>0.21119592875318066</v>
      </c>
      <c r="M167" s="132" t="s">
        <v>547</v>
      </c>
      <c r="N167" s="138">
        <v>42291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40</v>
      </c>
      <c r="B168" s="130">
        <v>42271</v>
      </c>
      <c r="C168" s="130"/>
      <c r="D168" s="131" t="s">
        <v>575</v>
      </c>
      <c r="E168" s="132" t="s">
        <v>545</v>
      </c>
      <c r="F168" s="133">
        <v>65</v>
      </c>
      <c r="G168" s="132"/>
      <c r="H168" s="132">
        <v>82</v>
      </c>
      <c r="I168" s="134">
        <v>82</v>
      </c>
      <c r="J168" s="135" t="s">
        <v>631</v>
      </c>
      <c r="K168" s="136">
        <f t="shared" si="76"/>
        <v>17</v>
      </c>
      <c r="L168" s="137">
        <f t="shared" si="77"/>
        <v>0.26153846153846155</v>
      </c>
      <c r="M168" s="132" t="s">
        <v>547</v>
      </c>
      <c r="N168" s="138">
        <v>42578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41</v>
      </c>
      <c r="B169" s="130">
        <v>42291</v>
      </c>
      <c r="C169" s="130"/>
      <c r="D169" s="131" t="s">
        <v>633</v>
      </c>
      <c r="E169" s="132" t="s">
        <v>545</v>
      </c>
      <c r="F169" s="133">
        <v>144</v>
      </c>
      <c r="G169" s="132"/>
      <c r="H169" s="132">
        <v>182.5</v>
      </c>
      <c r="I169" s="134">
        <v>181</v>
      </c>
      <c r="J169" s="135" t="s">
        <v>631</v>
      </c>
      <c r="K169" s="136">
        <f t="shared" si="76"/>
        <v>38.5</v>
      </c>
      <c r="L169" s="137">
        <f t="shared" si="77"/>
        <v>0.2673611111111111</v>
      </c>
      <c r="M169" s="132" t="s">
        <v>547</v>
      </c>
      <c r="N169" s="138">
        <v>42817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42</v>
      </c>
      <c r="B170" s="130">
        <v>42291</v>
      </c>
      <c r="C170" s="130"/>
      <c r="D170" s="131" t="s">
        <v>634</v>
      </c>
      <c r="E170" s="132" t="s">
        <v>545</v>
      </c>
      <c r="F170" s="133">
        <v>264</v>
      </c>
      <c r="G170" s="132"/>
      <c r="H170" s="132">
        <v>311</v>
      </c>
      <c r="I170" s="134">
        <v>311</v>
      </c>
      <c r="J170" s="135" t="s">
        <v>631</v>
      </c>
      <c r="K170" s="136">
        <f t="shared" si="76"/>
        <v>47</v>
      </c>
      <c r="L170" s="137">
        <f t="shared" si="77"/>
        <v>0.17803030303030304</v>
      </c>
      <c r="M170" s="132" t="s">
        <v>547</v>
      </c>
      <c r="N170" s="138">
        <v>42604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43</v>
      </c>
      <c r="B171" s="130">
        <v>42318</v>
      </c>
      <c r="C171" s="130"/>
      <c r="D171" s="131" t="s">
        <v>635</v>
      </c>
      <c r="E171" s="132" t="s">
        <v>556</v>
      </c>
      <c r="F171" s="133">
        <v>549.5</v>
      </c>
      <c r="G171" s="132"/>
      <c r="H171" s="132">
        <v>630</v>
      </c>
      <c r="I171" s="134">
        <v>630</v>
      </c>
      <c r="J171" s="135" t="s">
        <v>631</v>
      </c>
      <c r="K171" s="136">
        <f t="shared" si="76"/>
        <v>80.5</v>
      </c>
      <c r="L171" s="137">
        <f t="shared" si="77"/>
        <v>0.1464968152866242</v>
      </c>
      <c r="M171" s="132" t="s">
        <v>547</v>
      </c>
      <c r="N171" s="138">
        <v>42419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44</v>
      </c>
      <c r="B172" s="130">
        <v>42342</v>
      </c>
      <c r="C172" s="130"/>
      <c r="D172" s="131" t="s">
        <v>636</v>
      </c>
      <c r="E172" s="132" t="s">
        <v>545</v>
      </c>
      <c r="F172" s="133">
        <v>1027.5</v>
      </c>
      <c r="G172" s="132"/>
      <c r="H172" s="132">
        <v>1315</v>
      </c>
      <c r="I172" s="134">
        <v>1250</v>
      </c>
      <c r="J172" s="135" t="s">
        <v>631</v>
      </c>
      <c r="K172" s="136">
        <f t="shared" si="76"/>
        <v>287.5</v>
      </c>
      <c r="L172" s="137">
        <f t="shared" si="77"/>
        <v>0.27980535279805352</v>
      </c>
      <c r="M172" s="132" t="s">
        <v>547</v>
      </c>
      <c r="N172" s="138">
        <v>43244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45</v>
      </c>
      <c r="B173" s="130">
        <v>42367</v>
      </c>
      <c r="C173" s="130"/>
      <c r="D173" s="131" t="s">
        <v>637</v>
      </c>
      <c r="E173" s="132" t="s">
        <v>545</v>
      </c>
      <c r="F173" s="133">
        <v>465</v>
      </c>
      <c r="G173" s="132"/>
      <c r="H173" s="132">
        <v>540</v>
      </c>
      <c r="I173" s="134">
        <v>540</v>
      </c>
      <c r="J173" s="135" t="s">
        <v>631</v>
      </c>
      <c r="K173" s="136">
        <f t="shared" si="76"/>
        <v>75</v>
      </c>
      <c r="L173" s="137">
        <f t="shared" si="77"/>
        <v>0.16129032258064516</v>
      </c>
      <c r="M173" s="132" t="s">
        <v>547</v>
      </c>
      <c r="N173" s="138">
        <v>42530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46</v>
      </c>
      <c r="B174" s="130">
        <v>42380</v>
      </c>
      <c r="C174" s="130"/>
      <c r="D174" s="131" t="s">
        <v>387</v>
      </c>
      <c r="E174" s="132" t="s">
        <v>556</v>
      </c>
      <c r="F174" s="133">
        <v>81</v>
      </c>
      <c r="G174" s="132"/>
      <c r="H174" s="132">
        <v>110</v>
      </c>
      <c r="I174" s="134">
        <v>110</v>
      </c>
      <c r="J174" s="135" t="s">
        <v>631</v>
      </c>
      <c r="K174" s="136">
        <f t="shared" si="76"/>
        <v>29</v>
      </c>
      <c r="L174" s="137">
        <f t="shared" si="77"/>
        <v>0.35802469135802467</v>
      </c>
      <c r="M174" s="132" t="s">
        <v>547</v>
      </c>
      <c r="N174" s="138">
        <v>42745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47</v>
      </c>
      <c r="B175" s="130">
        <v>42382</v>
      </c>
      <c r="C175" s="130"/>
      <c r="D175" s="131" t="s">
        <v>638</v>
      </c>
      <c r="E175" s="132" t="s">
        <v>556</v>
      </c>
      <c r="F175" s="133">
        <v>417.5</v>
      </c>
      <c r="G175" s="132"/>
      <c r="H175" s="132">
        <v>547</v>
      </c>
      <c r="I175" s="134">
        <v>535</v>
      </c>
      <c r="J175" s="135" t="s">
        <v>631</v>
      </c>
      <c r="K175" s="136">
        <f t="shared" si="76"/>
        <v>129.5</v>
      </c>
      <c r="L175" s="137">
        <f t="shared" si="77"/>
        <v>0.31017964071856285</v>
      </c>
      <c r="M175" s="132" t="s">
        <v>547</v>
      </c>
      <c r="N175" s="138">
        <v>42578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48</v>
      </c>
      <c r="B176" s="130">
        <v>42408</v>
      </c>
      <c r="C176" s="130"/>
      <c r="D176" s="131" t="s">
        <v>639</v>
      </c>
      <c r="E176" s="132" t="s">
        <v>545</v>
      </c>
      <c r="F176" s="133">
        <v>650</v>
      </c>
      <c r="G176" s="132"/>
      <c r="H176" s="132">
        <v>800</v>
      </c>
      <c r="I176" s="134">
        <v>800</v>
      </c>
      <c r="J176" s="135" t="s">
        <v>631</v>
      </c>
      <c r="K176" s="136">
        <f t="shared" si="76"/>
        <v>150</v>
      </c>
      <c r="L176" s="137">
        <f t="shared" si="77"/>
        <v>0.23076923076923078</v>
      </c>
      <c r="M176" s="132" t="s">
        <v>547</v>
      </c>
      <c r="N176" s="138">
        <v>43154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49</v>
      </c>
      <c r="B177" s="130">
        <v>42433</v>
      </c>
      <c r="C177" s="130"/>
      <c r="D177" s="131" t="s">
        <v>232</v>
      </c>
      <c r="E177" s="132" t="s">
        <v>545</v>
      </c>
      <c r="F177" s="133">
        <v>437.5</v>
      </c>
      <c r="G177" s="132"/>
      <c r="H177" s="132">
        <v>504.5</v>
      </c>
      <c r="I177" s="134">
        <v>522</v>
      </c>
      <c r="J177" s="135" t="s">
        <v>640</v>
      </c>
      <c r="K177" s="136">
        <f t="shared" si="76"/>
        <v>67</v>
      </c>
      <c r="L177" s="137">
        <f t="shared" si="77"/>
        <v>0.15314285714285714</v>
      </c>
      <c r="M177" s="132" t="s">
        <v>547</v>
      </c>
      <c r="N177" s="138">
        <v>42480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50</v>
      </c>
      <c r="B178" s="130">
        <v>42438</v>
      </c>
      <c r="C178" s="130"/>
      <c r="D178" s="131" t="s">
        <v>641</v>
      </c>
      <c r="E178" s="132" t="s">
        <v>545</v>
      </c>
      <c r="F178" s="133">
        <v>189.5</v>
      </c>
      <c r="G178" s="132"/>
      <c r="H178" s="132">
        <v>218</v>
      </c>
      <c r="I178" s="134">
        <v>218</v>
      </c>
      <c r="J178" s="135" t="s">
        <v>631</v>
      </c>
      <c r="K178" s="136">
        <f t="shared" si="76"/>
        <v>28.5</v>
      </c>
      <c r="L178" s="137">
        <f t="shared" si="77"/>
        <v>0.15039577836411611</v>
      </c>
      <c r="M178" s="132" t="s">
        <v>547</v>
      </c>
      <c r="N178" s="138">
        <v>43034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51</v>
      </c>
      <c r="B179" s="140">
        <v>42471</v>
      </c>
      <c r="C179" s="140"/>
      <c r="D179" s="148" t="s">
        <v>642</v>
      </c>
      <c r="E179" s="143" t="s">
        <v>545</v>
      </c>
      <c r="F179" s="143">
        <v>36.5</v>
      </c>
      <c r="G179" s="144"/>
      <c r="H179" s="144">
        <v>15.85</v>
      </c>
      <c r="I179" s="144">
        <v>60</v>
      </c>
      <c r="J179" s="145" t="s">
        <v>643</v>
      </c>
      <c r="K179" s="146">
        <f t="shared" si="76"/>
        <v>-20.65</v>
      </c>
      <c r="L179" s="147">
        <f t="shared" si="77"/>
        <v>-0.5657534246575342</v>
      </c>
      <c r="M179" s="143" t="s">
        <v>557</v>
      </c>
      <c r="N179" s="151">
        <v>43627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52</v>
      </c>
      <c r="B180" s="130">
        <v>42472</v>
      </c>
      <c r="C180" s="130"/>
      <c r="D180" s="131" t="s">
        <v>644</v>
      </c>
      <c r="E180" s="132" t="s">
        <v>545</v>
      </c>
      <c r="F180" s="133">
        <v>93</v>
      </c>
      <c r="G180" s="132"/>
      <c r="H180" s="132">
        <v>149</v>
      </c>
      <c r="I180" s="134">
        <v>140</v>
      </c>
      <c r="J180" s="135" t="s">
        <v>645</v>
      </c>
      <c r="K180" s="136">
        <f t="shared" si="76"/>
        <v>56</v>
      </c>
      <c r="L180" s="137">
        <f t="shared" si="77"/>
        <v>0.60215053763440862</v>
      </c>
      <c r="M180" s="132" t="s">
        <v>547</v>
      </c>
      <c r="N180" s="138">
        <v>42740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53</v>
      </c>
      <c r="B181" s="130">
        <v>42472</v>
      </c>
      <c r="C181" s="130"/>
      <c r="D181" s="131" t="s">
        <v>646</v>
      </c>
      <c r="E181" s="132" t="s">
        <v>545</v>
      </c>
      <c r="F181" s="133">
        <v>130</v>
      </c>
      <c r="G181" s="132"/>
      <c r="H181" s="132">
        <v>150</v>
      </c>
      <c r="I181" s="134" t="s">
        <v>647</v>
      </c>
      <c r="J181" s="135" t="s">
        <v>631</v>
      </c>
      <c r="K181" s="136">
        <f t="shared" si="76"/>
        <v>20</v>
      </c>
      <c r="L181" s="137">
        <f t="shared" si="77"/>
        <v>0.15384615384615385</v>
      </c>
      <c r="M181" s="132" t="s">
        <v>547</v>
      </c>
      <c r="N181" s="138">
        <v>42564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54</v>
      </c>
      <c r="B182" s="130">
        <v>42473</v>
      </c>
      <c r="C182" s="130"/>
      <c r="D182" s="131" t="s">
        <v>648</v>
      </c>
      <c r="E182" s="132" t="s">
        <v>545</v>
      </c>
      <c r="F182" s="133">
        <v>196</v>
      </c>
      <c r="G182" s="132"/>
      <c r="H182" s="132">
        <v>299</v>
      </c>
      <c r="I182" s="134">
        <v>299</v>
      </c>
      <c r="J182" s="135" t="s">
        <v>631</v>
      </c>
      <c r="K182" s="136">
        <v>103</v>
      </c>
      <c r="L182" s="137">
        <v>0.52551020408163296</v>
      </c>
      <c r="M182" s="132" t="s">
        <v>547</v>
      </c>
      <c r="N182" s="138">
        <v>42620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55</v>
      </c>
      <c r="B183" s="130">
        <v>42473</v>
      </c>
      <c r="C183" s="130"/>
      <c r="D183" s="131" t="s">
        <v>649</v>
      </c>
      <c r="E183" s="132" t="s">
        <v>545</v>
      </c>
      <c r="F183" s="133">
        <v>88</v>
      </c>
      <c r="G183" s="132"/>
      <c r="H183" s="132">
        <v>103</v>
      </c>
      <c r="I183" s="134">
        <v>103</v>
      </c>
      <c r="J183" s="135" t="s">
        <v>631</v>
      </c>
      <c r="K183" s="136">
        <v>15</v>
      </c>
      <c r="L183" s="137">
        <v>0.170454545454545</v>
      </c>
      <c r="M183" s="132" t="s">
        <v>547</v>
      </c>
      <c r="N183" s="138">
        <v>42530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56</v>
      </c>
      <c r="B184" s="130">
        <v>42492</v>
      </c>
      <c r="C184" s="130"/>
      <c r="D184" s="131" t="s">
        <v>650</v>
      </c>
      <c r="E184" s="132" t="s">
        <v>545</v>
      </c>
      <c r="F184" s="133">
        <v>127.5</v>
      </c>
      <c r="G184" s="132"/>
      <c r="H184" s="132">
        <v>148</v>
      </c>
      <c r="I184" s="134" t="s">
        <v>651</v>
      </c>
      <c r="J184" s="135" t="s">
        <v>631</v>
      </c>
      <c r="K184" s="136">
        <f>H184-F184</f>
        <v>20.5</v>
      </c>
      <c r="L184" s="137">
        <f>K184/F184</f>
        <v>0.16078431372549021</v>
      </c>
      <c r="M184" s="132" t="s">
        <v>547</v>
      </c>
      <c r="N184" s="138">
        <v>42564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57</v>
      </c>
      <c r="B185" s="130">
        <v>42493</v>
      </c>
      <c r="C185" s="130"/>
      <c r="D185" s="131" t="s">
        <v>652</v>
      </c>
      <c r="E185" s="132" t="s">
        <v>545</v>
      </c>
      <c r="F185" s="133">
        <v>675</v>
      </c>
      <c r="G185" s="132"/>
      <c r="H185" s="132">
        <v>815</v>
      </c>
      <c r="I185" s="134" t="s">
        <v>653</v>
      </c>
      <c r="J185" s="135" t="s">
        <v>631</v>
      </c>
      <c r="K185" s="136">
        <f>H185-F185</f>
        <v>140</v>
      </c>
      <c r="L185" s="137">
        <f>K185/F185</f>
        <v>0.2074074074074074</v>
      </c>
      <c r="M185" s="132" t="s">
        <v>547</v>
      </c>
      <c r="N185" s="138">
        <v>43154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9">
        <v>58</v>
      </c>
      <c r="B186" s="140">
        <v>42522</v>
      </c>
      <c r="C186" s="140"/>
      <c r="D186" s="141" t="s">
        <v>654</v>
      </c>
      <c r="E186" s="142" t="s">
        <v>545</v>
      </c>
      <c r="F186" s="143">
        <v>500</v>
      </c>
      <c r="G186" s="143"/>
      <c r="H186" s="144">
        <v>232.5</v>
      </c>
      <c r="I186" s="144" t="s">
        <v>655</v>
      </c>
      <c r="J186" s="145" t="s">
        <v>656</v>
      </c>
      <c r="K186" s="146">
        <f>H186-F186</f>
        <v>-267.5</v>
      </c>
      <c r="L186" s="147">
        <f>K186/F186</f>
        <v>-0.53500000000000003</v>
      </c>
      <c r="M186" s="143" t="s">
        <v>557</v>
      </c>
      <c r="N186" s="140">
        <v>43735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59</v>
      </c>
      <c r="B187" s="130">
        <v>42527</v>
      </c>
      <c r="C187" s="130"/>
      <c r="D187" s="131" t="s">
        <v>503</v>
      </c>
      <c r="E187" s="132" t="s">
        <v>545</v>
      </c>
      <c r="F187" s="133">
        <v>110</v>
      </c>
      <c r="G187" s="132"/>
      <c r="H187" s="132">
        <v>126.5</v>
      </c>
      <c r="I187" s="134">
        <v>125</v>
      </c>
      <c r="J187" s="135" t="s">
        <v>583</v>
      </c>
      <c r="K187" s="136">
        <f>H187-F187</f>
        <v>16.5</v>
      </c>
      <c r="L187" s="137">
        <f>K187/F187</f>
        <v>0.15</v>
      </c>
      <c r="M187" s="132" t="s">
        <v>547</v>
      </c>
      <c r="N187" s="138">
        <v>42552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60</v>
      </c>
      <c r="B188" s="130">
        <v>42538</v>
      </c>
      <c r="C188" s="130"/>
      <c r="D188" s="131" t="s">
        <v>657</v>
      </c>
      <c r="E188" s="132" t="s">
        <v>545</v>
      </c>
      <c r="F188" s="133">
        <v>44</v>
      </c>
      <c r="G188" s="132"/>
      <c r="H188" s="132">
        <v>69.5</v>
      </c>
      <c r="I188" s="134">
        <v>69.5</v>
      </c>
      <c r="J188" s="135" t="s">
        <v>658</v>
      </c>
      <c r="K188" s="136">
        <f>H188-F188</f>
        <v>25.5</v>
      </c>
      <c r="L188" s="137">
        <f>K188/F188</f>
        <v>0.57954545454545459</v>
      </c>
      <c r="M188" s="132" t="s">
        <v>547</v>
      </c>
      <c r="N188" s="138">
        <v>42977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61</v>
      </c>
      <c r="B189" s="130">
        <v>42549</v>
      </c>
      <c r="C189" s="130"/>
      <c r="D189" s="131" t="s">
        <v>659</v>
      </c>
      <c r="E189" s="132" t="s">
        <v>545</v>
      </c>
      <c r="F189" s="133">
        <v>262.5</v>
      </c>
      <c r="G189" s="132"/>
      <c r="H189" s="132">
        <v>340</v>
      </c>
      <c r="I189" s="134">
        <v>333</v>
      </c>
      <c r="J189" s="135" t="s">
        <v>660</v>
      </c>
      <c r="K189" s="136">
        <v>77.5</v>
      </c>
      <c r="L189" s="137">
        <v>0.29523809523809502</v>
      </c>
      <c r="M189" s="132" t="s">
        <v>547</v>
      </c>
      <c r="N189" s="138">
        <v>43017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62</v>
      </c>
      <c r="B190" s="130">
        <v>42549</v>
      </c>
      <c r="C190" s="130"/>
      <c r="D190" s="131" t="s">
        <v>661</v>
      </c>
      <c r="E190" s="132" t="s">
        <v>545</v>
      </c>
      <c r="F190" s="133">
        <v>840</v>
      </c>
      <c r="G190" s="132"/>
      <c r="H190" s="132">
        <v>1230</v>
      </c>
      <c r="I190" s="134">
        <v>1230</v>
      </c>
      <c r="J190" s="135" t="s">
        <v>631</v>
      </c>
      <c r="K190" s="136">
        <v>390</v>
      </c>
      <c r="L190" s="137">
        <v>0.46428571428571402</v>
      </c>
      <c r="M190" s="132" t="s">
        <v>547</v>
      </c>
      <c r="N190" s="138">
        <v>42649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2">
        <v>63</v>
      </c>
      <c r="B191" s="153">
        <v>42556</v>
      </c>
      <c r="C191" s="153"/>
      <c r="D191" s="154" t="s">
        <v>662</v>
      </c>
      <c r="E191" s="155" t="s">
        <v>545</v>
      </c>
      <c r="F191" s="155">
        <v>395</v>
      </c>
      <c r="G191" s="156"/>
      <c r="H191" s="156">
        <f>(468.5+342.5)/2</f>
        <v>405.5</v>
      </c>
      <c r="I191" s="156">
        <v>510</v>
      </c>
      <c r="J191" s="157" t="s">
        <v>663</v>
      </c>
      <c r="K191" s="158">
        <f t="shared" ref="K191:K197" si="78">H191-F191</f>
        <v>10.5</v>
      </c>
      <c r="L191" s="159">
        <f t="shared" ref="L191:L197" si="79">K191/F191</f>
        <v>2.6582278481012658E-2</v>
      </c>
      <c r="M191" s="155" t="s">
        <v>564</v>
      </c>
      <c r="N191" s="153">
        <v>43606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39">
        <v>64</v>
      </c>
      <c r="B192" s="140">
        <v>42584</v>
      </c>
      <c r="C192" s="140"/>
      <c r="D192" s="141" t="s">
        <v>664</v>
      </c>
      <c r="E192" s="142" t="s">
        <v>556</v>
      </c>
      <c r="F192" s="143">
        <f>169.5-12.8</f>
        <v>156.69999999999999</v>
      </c>
      <c r="G192" s="143"/>
      <c r="H192" s="144">
        <v>77</v>
      </c>
      <c r="I192" s="144" t="s">
        <v>665</v>
      </c>
      <c r="J192" s="145" t="s">
        <v>666</v>
      </c>
      <c r="K192" s="146">
        <f t="shared" si="78"/>
        <v>-79.699999999999989</v>
      </c>
      <c r="L192" s="147">
        <f t="shared" si="79"/>
        <v>-0.50861518825781749</v>
      </c>
      <c r="M192" s="143" t="s">
        <v>557</v>
      </c>
      <c r="N192" s="140">
        <v>43522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39">
        <v>65</v>
      </c>
      <c r="B193" s="140">
        <v>42586</v>
      </c>
      <c r="C193" s="140"/>
      <c r="D193" s="141" t="s">
        <v>667</v>
      </c>
      <c r="E193" s="142" t="s">
        <v>545</v>
      </c>
      <c r="F193" s="143">
        <v>400</v>
      </c>
      <c r="G193" s="143"/>
      <c r="H193" s="144">
        <v>305</v>
      </c>
      <c r="I193" s="144">
        <v>475</v>
      </c>
      <c r="J193" s="145" t="s">
        <v>668</v>
      </c>
      <c r="K193" s="146">
        <f t="shared" si="78"/>
        <v>-95</v>
      </c>
      <c r="L193" s="147">
        <f t="shared" si="79"/>
        <v>-0.23749999999999999</v>
      </c>
      <c r="M193" s="143" t="s">
        <v>557</v>
      </c>
      <c r="N193" s="140">
        <v>43606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66</v>
      </c>
      <c r="B194" s="130">
        <v>42593</v>
      </c>
      <c r="C194" s="130"/>
      <c r="D194" s="131" t="s">
        <v>669</v>
      </c>
      <c r="E194" s="132" t="s">
        <v>545</v>
      </c>
      <c r="F194" s="133">
        <v>86.5</v>
      </c>
      <c r="G194" s="132"/>
      <c r="H194" s="132">
        <v>130</v>
      </c>
      <c r="I194" s="134">
        <v>130</v>
      </c>
      <c r="J194" s="135" t="s">
        <v>670</v>
      </c>
      <c r="K194" s="136">
        <f t="shared" si="78"/>
        <v>43.5</v>
      </c>
      <c r="L194" s="137">
        <f t="shared" si="79"/>
        <v>0.50289017341040465</v>
      </c>
      <c r="M194" s="132" t="s">
        <v>547</v>
      </c>
      <c r="N194" s="138">
        <v>43091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67</v>
      </c>
      <c r="B195" s="140">
        <v>42600</v>
      </c>
      <c r="C195" s="140"/>
      <c r="D195" s="141" t="s">
        <v>119</v>
      </c>
      <c r="E195" s="142" t="s">
        <v>545</v>
      </c>
      <c r="F195" s="143">
        <v>133.5</v>
      </c>
      <c r="G195" s="143"/>
      <c r="H195" s="144">
        <v>126.5</v>
      </c>
      <c r="I195" s="144">
        <v>178</v>
      </c>
      <c r="J195" s="145" t="s">
        <v>671</v>
      </c>
      <c r="K195" s="146">
        <f t="shared" si="78"/>
        <v>-7</v>
      </c>
      <c r="L195" s="147">
        <f t="shared" si="79"/>
        <v>-5.2434456928838954E-2</v>
      </c>
      <c r="M195" s="143" t="s">
        <v>557</v>
      </c>
      <c r="N195" s="140">
        <v>42615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68</v>
      </c>
      <c r="B196" s="130">
        <v>42613</v>
      </c>
      <c r="C196" s="130"/>
      <c r="D196" s="131" t="s">
        <v>672</v>
      </c>
      <c r="E196" s="132" t="s">
        <v>545</v>
      </c>
      <c r="F196" s="133">
        <v>560</v>
      </c>
      <c r="G196" s="132"/>
      <c r="H196" s="132">
        <v>725</v>
      </c>
      <c r="I196" s="134">
        <v>725</v>
      </c>
      <c r="J196" s="135" t="s">
        <v>577</v>
      </c>
      <c r="K196" s="136">
        <f t="shared" si="78"/>
        <v>165</v>
      </c>
      <c r="L196" s="137">
        <f t="shared" si="79"/>
        <v>0.29464285714285715</v>
      </c>
      <c r="M196" s="132" t="s">
        <v>547</v>
      </c>
      <c r="N196" s="138">
        <v>42456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69</v>
      </c>
      <c r="B197" s="130">
        <v>42614</v>
      </c>
      <c r="C197" s="130"/>
      <c r="D197" s="131" t="s">
        <v>673</v>
      </c>
      <c r="E197" s="132" t="s">
        <v>545</v>
      </c>
      <c r="F197" s="133">
        <v>160.5</v>
      </c>
      <c r="G197" s="132"/>
      <c r="H197" s="132">
        <v>210</v>
      </c>
      <c r="I197" s="134">
        <v>210</v>
      </c>
      <c r="J197" s="135" t="s">
        <v>577</v>
      </c>
      <c r="K197" s="136">
        <f t="shared" si="78"/>
        <v>49.5</v>
      </c>
      <c r="L197" s="137">
        <f t="shared" si="79"/>
        <v>0.30841121495327101</v>
      </c>
      <c r="M197" s="132" t="s">
        <v>547</v>
      </c>
      <c r="N197" s="138">
        <v>42871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70</v>
      </c>
      <c r="B198" s="130">
        <v>42646</v>
      </c>
      <c r="C198" s="130"/>
      <c r="D198" s="131" t="s">
        <v>396</v>
      </c>
      <c r="E198" s="132" t="s">
        <v>545</v>
      </c>
      <c r="F198" s="133">
        <v>430</v>
      </c>
      <c r="G198" s="132"/>
      <c r="H198" s="132">
        <v>596</v>
      </c>
      <c r="I198" s="134">
        <v>575</v>
      </c>
      <c r="J198" s="135" t="s">
        <v>674</v>
      </c>
      <c r="K198" s="136">
        <v>166</v>
      </c>
      <c r="L198" s="137">
        <v>0.38604651162790699</v>
      </c>
      <c r="M198" s="132" t="s">
        <v>547</v>
      </c>
      <c r="N198" s="138">
        <v>42769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71</v>
      </c>
      <c r="B199" s="130">
        <v>42657</v>
      </c>
      <c r="C199" s="130"/>
      <c r="D199" s="131" t="s">
        <v>675</v>
      </c>
      <c r="E199" s="132" t="s">
        <v>545</v>
      </c>
      <c r="F199" s="133">
        <v>280</v>
      </c>
      <c r="G199" s="132"/>
      <c r="H199" s="132">
        <v>345</v>
      </c>
      <c r="I199" s="134">
        <v>345</v>
      </c>
      <c r="J199" s="135" t="s">
        <v>577</v>
      </c>
      <c r="K199" s="136">
        <f t="shared" ref="K199:K204" si="80">H199-F199</f>
        <v>65</v>
      </c>
      <c r="L199" s="137">
        <f>K199/F199</f>
        <v>0.23214285714285715</v>
      </c>
      <c r="M199" s="132" t="s">
        <v>547</v>
      </c>
      <c r="N199" s="138">
        <v>42814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72</v>
      </c>
      <c r="B200" s="130">
        <v>42657</v>
      </c>
      <c r="C200" s="130"/>
      <c r="D200" s="131" t="s">
        <v>676</v>
      </c>
      <c r="E200" s="132" t="s">
        <v>545</v>
      </c>
      <c r="F200" s="133">
        <v>245</v>
      </c>
      <c r="G200" s="132"/>
      <c r="H200" s="132">
        <v>325.5</v>
      </c>
      <c r="I200" s="134">
        <v>330</v>
      </c>
      <c r="J200" s="135" t="s">
        <v>677</v>
      </c>
      <c r="K200" s="136">
        <f t="shared" si="80"/>
        <v>80.5</v>
      </c>
      <c r="L200" s="137">
        <f>K200/F200</f>
        <v>0.32857142857142857</v>
      </c>
      <c r="M200" s="132" t="s">
        <v>547</v>
      </c>
      <c r="N200" s="138">
        <v>42769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73</v>
      </c>
      <c r="B201" s="130">
        <v>42660</v>
      </c>
      <c r="C201" s="130"/>
      <c r="D201" s="131" t="s">
        <v>678</v>
      </c>
      <c r="E201" s="132" t="s">
        <v>545</v>
      </c>
      <c r="F201" s="133">
        <v>125</v>
      </c>
      <c r="G201" s="132"/>
      <c r="H201" s="132">
        <v>160</v>
      </c>
      <c r="I201" s="134">
        <v>160</v>
      </c>
      <c r="J201" s="135" t="s">
        <v>631</v>
      </c>
      <c r="K201" s="136">
        <f t="shared" si="80"/>
        <v>35</v>
      </c>
      <c r="L201" s="137">
        <v>0.28000000000000003</v>
      </c>
      <c r="M201" s="132" t="s">
        <v>547</v>
      </c>
      <c r="N201" s="138">
        <v>42803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74</v>
      </c>
      <c r="B202" s="130">
        <v>42660</v>
      </c>
      <c r="C202" s="130"/>
      <c r="D202" s="131" t="s">
        <v>679</v>
      </c>
      <c r="E202" s="132" t="s">
        <v>545</v>
      </c>
      <c r="F202" s="133">
        <v>114</v>
      </c>
      <c r="G202" s="132"/>
      <c r="H202" s="132">
        <v>145</v>
      </c>
      <c r="I202" s="134">
        <v>145</v>
      </c>
      <c r="J202" s="135" t="s">
        <v>631</v>
      </c>
      <c r="K202" s="136">
        <f t="shared" si="80"/>
        <v>31</v>
      </c>
      <c r="L202" s="137">
        <f>K202/F202</f>
        <v>0.27192982456140352</v>
      </c>
      <c r="M202" s="132" t="s">
        <v>547</v>
      </c>
      <c r="N202" s="138">
        <v>42859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75</v>
      </c>
      <c r="B203" s="130">
        <v>42660</v>
      </c>
      <c r="C203" s="130"/>
      <c r="D203" s="131" t="s">
        <v>680</v>
      </c>
      <c r="E203" s="132" t="s">
        <v>545</v>
      </c>
      <c r="F203" s="133">
        <v>212</v>
      </c>
      <c r="G203" s="132"/>
      <c r="H203" s="132">
        <v>280</v>
      </c>
      <c r="I203" s="134">
        <v>276</v>
      </c>
      <c r="J203" s="135" t="s">
        <v>681</v>
      </c>
      <c r="K203" s="136">
        <f t="shared" si="80"/>
        <v>68</v>
      </c>
      <c r="L203" s="137">
        <f>K203/F203</f>
        <v>0.32075471698113206</v>
      </c>
      <c r="M203" s="132" t="s">
        <v>547</v>
      </c>
      <c r="N203" s="138">
        <v>42858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76</v>
      </c>
      <c r="B204" s="130">
        <v>42678</v>
      </c>
      <c r="C204" s="130"/>
      <c r="D204" s="131" t="s">
        <v>439</v>
      </c>
      <c r="E204" s="132" t="s">
        <v>545</v>
      </c>
      <c r="F204" s="133">
        <v>155</v>
      </c>
      <c r="G204" s="132"/>
      <c r="H204" s="132">
        <v>210</v>
      </c>
      <c r="I204" s="134">
        <v>210</v>
      </c>
      <c r="J204" s="135" t="s">
        <v>682</v>
      </c>
      <c r="K204" s="136">
        <f t="shared" si="80"/>
        <v>55</v>
      </c>
      <c r="L204" s="137">
        <f>K204/F204</f>
        <v>0.35483870967741937</v>
      </c>
      <c r="M204" s="132" t="s">
        <v>547</v>
      </c>
      <c r="N204" s="138">
        <v>42944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77</v>
      </c>
      <c r="B205" s="140">
        <v>42710</v>
      </c>
      <c r="C205" s="140"/>
      <c r="D205" s="141" t="s">
        <v>683</v>
      </c>
      <c r="E205" s="142" t="s">
        <v>545</v>
      </c>
      <c r="F205" s="143">
        <v>150.5</v>
      </c>
      <c r="G205" s="143"/>
      <c r="H205" s="144">
        <v>72.5</v>
      </c>
      <c r="I205" s="144">
        <v>174</v>
      </c>
      <c r="J205" s="145" t="s">
        <v>684</v>
      </c>
      <c r="K205" s="146">
        <v>-78</v>
      </c>
      <c r="L205" s="147">
        <v>-0.51827242524916906</v>
      </c>
      <c r="M205" s="143" t="s">
        <v>557</v>
      </c>
      <c r="N205" s="140">
        <v>43333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78</v>
      </c>
      <c r="B206" s="130">
        <v>42712</v>
      </c>
      <c r="C206" s="130"/>
      <c r="D206" s="131" t="s">
        <v>685</v>
      </c>
      <c r="E206" s="132" t="s">
        <v>545</v>
      </c>
      <c r="F206" s="133">
        <v>380</v>
      </c>
      <c r="G206" s="132"/>
      <c r="H206" s="132">
        <v>478</v>
      </c>
      <c r="I206" s="134">
        <v>468</v>
      </c>
      <c r="J206" s="135" t="s">
        <v>631</v>
      </c>
      <c r="K206" s="136">
        <f>H206-F206</f>
        <v>98</v>
      </c>
      <c r="L206" s="137">
        <f>K206/F206</f>
        <v>0.25789473684210529</v>
      </c>
      <c r="M206" s="132" t="s">
        <v>547</v>
      </c>
      <c r="N206" s="138">
        <v>43025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79</v>
      </c>
      <c r="B207" s="130">
        <v>42734</v>
      </c>
      <c r="C207" s="130"/>
      <c r="D207" s="131" t="s">
        <v>118</v>
      </c>
      <c r="E207" s="132" t="s">
        <v>545</v>
      </c>
      <c r="F207" s="133">
        <v>305</v>
      </c>
      <c r="G207" s="132"/>
      <c r="H207" s="132">
        <v>375</v>
      </c>
      <c r="I207" s="134">
        <v>375</v>
      </c>
      <c r="J207" s="135" t="s">
        <v>631</v>
      </c>
      <c r="K207" s="136">
        <f>H207-F207</f>
        <v>70</v>
      </c>
      <c r="L207" s="137">
        <f>K207/F207</f>
        <v>0.22950819672131148</v>
      </c>
      <c r="M207" s="132" t="s">
        <v>547</v>
      </c>
      <c r="N207" s="138">
        <v>42768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80</v>
      </c>
      <c r="B208" s="130">
        <v>42739</v>
      </c>
      <c r="C208" s="130"/>
      <c r="D208" s="131" t="s">
        <v>102</v>
      </c>
      <c r="E208" s="132" t="s">
        <v>545</v>
      </c>
      <c r="F208" s="133">
        <v>99.5</v>
      </c>
      <c r="G208" s="132"/>
      <c r="H208" s="132">
        <v>158</v>
      </c>
      <c r="I208" s="134">
        <v>158</v>
      </c>
      <c r="J208" s="135" t="s">
        <v>631</v>
      </c>
      <c r="K208" s="136">
        <f>H208-F208</f>
        <v>58.5</v>
      </c>
      <c r="L208" s="137">
        <f>K208/F208</f>
        <v>0.5879396984924623</v>
      </c>
      <c r="M208" s="132" t="s">
        <v>547</v>
      </c>
      <c r="N208" s="138">
        <v>42898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81</v>
      </c>
      <c r="B209" s="130">
        <v>42739</v>
      </c>
      <c r="C209" s="130"/>
      <c r="D209" s="131" t="s">
        <v>102</v>
      </c>
      <c r="E209" s="132" t="s">
        <v>545</v>
      </c>
      <c r="F209" s="133">
        <v>99.5</v>
      </c>
      <c r="G209" s="132"/>
      <c r="H209" s="132">
        <v>158</v>
      </c>
      <c r="I209" s="134">
        <v>158</v>
      </c>
      <c r="J209" s="135" t="s">
        <v>631</v>
      </c>
      <c r="K209" s="136">
        <v>58.5</v>
      </c>
      <c r="L209" s="137">
        <v>0.58793969849246197</v>
      </c>
      <c r="M209" s="132" t="s">
        <v>547</v>
      </c>
      <c r="N209" s="138">
        <v>42898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82</v>
      </c>
      <c r="B210" s="130">
        <v>42786</v>
      </c>
      <c r="C210" s="130"/>
      <c r="D210" s="131" t="s">
        <v>205</v>
      </c>
      <c r="E210" s="132" t="s">
        <v>545</v>
      </c>
      <c r="F210" s="133">
        <v>140.5</v>
      </c>
      <c r="G210" s="132"/>
      <c r="H210" s="132">
        <v>220</v>
      </c>
      <c r="I210" s="134">
        <v>220</v>
      </c>
      <c r="J210" s="135" t="s">
        <v>631</v>
      </c>
      <c r="K210" s="136">
        <f>H210-F210</f>
        <v>79.5</v>
      </c>
      <c r="L210" s="137">
        <f>K210/F210</f>
        <v>0.5658362989323843</v>
      </c>
      <c r="M210" s="132" t="s">
        <v>547</v>
      </c>
      <c r="N210" s="138">
        <v>42864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83</v>
      </c>
      <c r="B211" s="130">
        <v>42786</v>
      </c>
      <c r="C211" s="130"/>
      <c r="D211" s="131" t="s">
        <v>686</v>
      </c>
      <c r="E211" s="132" t="s">
        <v>545</v>
      </c>
      <c r="F211" s="133">
        <v>202.5</v>
      </c>
      <c r="G211" s="132"/>
      <c r="H211" s="132">
        <v>234</v>
      </c>
      <c r="I211" s="134">
        <v>234</v>
      </c>
      <c r="J211" s="135" t="s">
        <v>631</v>
      </c>
      <c r="K211" s="136">
        <v>31.5</v>
      </c>
      <c r="L211" s="137">
        <v>0.155555555555556</v>
      </c>
      <c r="M211" s="132" t="s">
        <v>547</v>
      </c>
      <c r="N211" s="138">
        <v>42836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84</v>
      </c>
      <c r="B212" s="130">
        <v>42818</v>
      </c>
      <c r="C212" s="130"/>
      <c r="D212" s="131" t="s">
        <v>687</v>
      </c>
      <c r="E212" s="132" t="s">
        <v>545</v>
      </c>
      <c r="F212" s="133">
        <v>300.5</v>
      </c>
      <c r="G212" s="132"/>
      <c r="H212" s="132">
        <v>417.5</v>
      </c>
      <c r="I212" s="134">
        <v>420</v>
      </c>
      <c r="J212" s="135" t="s">
        <v>688</v>
      </c>
      <c r="K212" s="136">
        <f>H212-F212</f>
        <v>117</v>
      </c>
      <c r="L212" s="137">
        <f>K212/F212</f>
        <v>0.38935108153078202</v>
      </c>
      <c r="M212" s="132" t="s">
        <v>547</v>
      </c>
      <c r="N212" s="138">
        <v>43070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85</v>
      </c>
      <c r="B213" s="130">
        <v>42818</v>
      </c>
      <c r="C213" s="130"/>
      <c r="D213" s="131" t="s">
        <v>661</v>
      </c>
      <c r="E213" s="132" t="s">
        <v>545</v>
      </c>
      <c r="F213" s="133">
        <v>850</v>
      </c>
      <c r="G213" s="132"/>
      <c r="H213" s="132">
        <v>1042.5</v>
      </c>
      <c r="I213" s="134">
        <v>1023</v>
      </c>
      <c r="J213" s="135" t="s">
        <v>689</v>
      </c>
      <c r="K213" s="136">
        <v>192.5</v>
      </c>
      <c r="L213" s="137">
        <v>0.22647058823529401</v>
      </c>
      <c r="M213" s="132" t="s">
        <v>547</v>
      </c>
      <c r="N213" s="138">
        <v>42830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86</v>
      </c>
      <c r="B214" s="130">
        <v>42830</v>
      </c>
      <c r="C214" s="130"/>
      <c r="D214" s="131" t="s">
        <v>465</v>
      </c>
      <c r="E214" s="132" t="s">
        <v>545</v>
      </c>
      <c r="F214" s="133">
        <v>785</v>
      </c>
      <c r="G214" s="132"/>
      <c r="H214" s="132">
        <v>930</v>
      </c>
      <c r="I214" s="134">
        <v>920</v>
      </c>
      <c r="J214" s="135" t="s">
        <v>690</v>
      </c>
      <c r="K214" s="136">
        <f>H214-F214</f>
        <v>145</v>
      </c>
      <c r="L214" s="137">
        <f>K214/F214</f>
        <v>0.18471337579617833</v>
      </c>
      <c r="M214" s="132" t="s">
        <v>547</v>
      </c>
      <c r="N214" s="138">
        <v>42976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39">
        <v>87</v>
      </c>
      <c r="B215" s="140">
        <v>42831</v>
      </c>
      <c r="C215" s="140"/>
      <c r="D215" s="141" t="s">
        <v>691</v>
      </c>
      <c r="E215" s="142" t="s">
        <v>545</v>
      </c>
      <c r="F215" s="143">
        <v>40</v>
      </c>
      <c r="G215" s="143"/>
      <c r="H215" s="144">
        <v>13.1</v>
      </c>
      <c r="I215" s="144">
        <v>60</v>
      </c>
      <c r="J215" s="145" t="s">
        <v>692</v>
      </c>
      <c r="K215" s="146">
        <v>-26.9</v>
      </c>
      <c r="L215" s="147">
        <v>-0.67249999999999999</v>
      </c>
      <c r="M215" s="143" t="s">
        <v>557</v>
      </c>
      <c r="N215" s="140">
        <v>43138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88</v>
      </c>
      <c r="B216" s="130">
        <v>42837</v>
      </c>
      <c r="C216" s="130"/>
      <c r="D216" s="131" t="s">
        <v>100</v>
      </c>
      <c r="E216" s="132" t="s">
        <v>545</v>
      </c>
      <c r="F216" s="133">
        <v>289.5</v>
      </c>
      <c r="G216" s="132"/>
      <c r="H216" s="132">
        <v>354</v>
      </c>
      <c r="I216" s="134">
        <v>360</v>
      </c>
      <c r="J216" s="135" t="s">
        <v>693</v>
      </c>
      <c r="K216" s="136">
        <f t="shared" ref="K216:K224" si="81">H216-F216</f>
        <v>64.5</v>
      </c>
      <c r="L216" s="137">
        <f t="shared" ref="L216:L224" si="82">K216/F216</f>
        <v>0.22279792746113988</v>
      </c>
      <c r="M216" s="132" t="s">
        <v>547</v>
      </c>
      <c r="N216" s="138">
        <v>43040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89</v>
      </c>
      <c r="B217" s="130">
        <v>42845</v>
      </c>
      <c r="C217" s="130"/>
      <c r="D217" s="131" t="s">
        <v>413</v>
      </c>
      <c r="E217" s="132" t="s">
        <v>545</v>
      </c>
      <c r="F217" s="133">
        <v>700</v>
      </c>
      <c r="G217" s="132"/>
      <c r="H217" s="132">
        <v>840</v>
      </c>
      <c r="I217" s="134">
        <v>840</v>
      </c>
      <c r="J217" s="135" t="s">
        <v>694</v>
      </c>
      <c r="K217" s="136">
        <f t="shared" si="81"/>
        <v>140</v>
      </c>
      <c r="L217" s="137">
        <f t="shared" si="82"/>
        <v>0.2</v>
      </c>
      <c r="M217" s="132" t="s">
        <v>547</v>
      </c>
      <c r="N217" s="138">
        <v>42893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90</v>
      </c>
      <c r="B218" s="130">
        <v>42887</v>
      </c>
      <c r="C218" s="130"/>
      <c r="D218" s="131" t="s">
        <v>695</v>
      </c>
      <c r="E218" s="132" t="s">
        <v>545</v>
      </c>
      <c r="F218" s="133">
        <v>130</v>
      </c>
      <c r="G218" s="132"/>
      <c r="H218" s="132">
        <v>144.25</v>
      </c>
      <c r="I218" s="134">
        <v>170</v>
      </c>
      <c r="J218" s="135" t="s">
        <v>696</v>
      </c>
      <c r="K218" s="136">
        <f t="shared" si="81"/>
        <v>14.25</v>
      </c>
      <c r="L218" s="137">
        <f t="shared" si="82"/>
        <v>0.10961538461538461</v>
      </c>
      <c r="M218" s="132" t="s">
        <v>547</v>
      </c>
      <c r="N218" s="138">
        <v>43675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91</v>
      </c>
      <c r="B219" s="130">
        <v>42901</v>
      </c>
      <c r="C219" s="130"/>
      <c r="D219" s="131" t="s">
        <v>697</v>
      </c>
      <c r="E219" s="132" t="s">
        <v>545</v>
      </c>
      <c r="F219" s="133">
        <v>214.5</v>
      </c>
      <c r="G219" s="132"/>
      <c r="H219" s="132">
        <v>262</v>
      </c>
      <c r="I219" s="134">
        <v>262</v>
      </c>
      <c r="J219" s="135" t="s">
        <v>566</v>
      </c>
      <c r="K219" s="136">
        <f t="shared" si="81"/>
        <v>47.5</v>
      </c>
      <c r="L219" s="137">
        <f t="shared" si="82"/>
        <v>0.22144522144522144</v>
      </c>
      <c r="M219" s="132" t="s">
        <v>547</v>
      </c>
      <c r="N219" s="138">
        <v>42977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92</v>
      </c>
      <c r="B220" s="161">
        <v>42933</v>
      </c>
      <c r="C220" s="161"/>
      <c r="D220" s="162" t="s">
        <v>698</v>
      </c>
      <c r="E220" s="163" t="s">
        <v>545</v>
      </c>
      <c r="F220" s="164">
        <v>370</v>
      </c>
      <c r="G220" s="163"/>
      <c r="H220" s="163">
        <v>447.5</v>
      </c>
      <c r="I220" s="165">
        <v>450</v>
      </c>
      <c r="J220" s="166" t="s">
        <v>631</v>
      </c>
      <c r="K220" s="136">
        <f t="shared" si="81"/>
        <v>77.5</v>
      </c>
      <c r="L220" s="167">
        <f t="shared" si="82"/>
        <v>0.20945945945945946</v>
      </c>
      <c r="M220" s="163" t="s">
        <v>547</v>
      </c>
      <c r="N220" s="168">
        <v>43035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93</v>
      </c>
      <c r="B221" s="161">
        <v>42943</v>
      </c>
      <c r="C221" s="161"/>
      <c r="D221" s="162" t="s">
        <v>203</v>
      </c>
      <c r="E221" s="163" t="s">
        <v>545</v>
      </c>
      <c r="F221" s="164">
        <v>657.5</v>
      </c>
      <c r="G221" s="163"/>
      <c r="H221" s="163">
        <v>825</v>
      </c>
      <c r="I221" s="165">
        <v>820</v>
      </c>
      <c r="J221" s="166" t="s">
        <v>631</v>
      </c>
      <c r="K221" s="136">
        <f t="shared" si="81"/>
        <v>167.5</v>
      </c>
      <c r="L221" s="167">
        <f t="shared" si="82"/>
        <v>0.25475285171102663</v>
      </c>
      <c r="M221" s="163" t="s">
        <v>547</v>
      </c>
      <c r="N221" s="168">
        <v>43090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94</v>
      </c>
      <c r="B222" s="130">
        <v>42964</v>
      </c>
      <c r="C222" s="130"/>
      <c r="D222" s="131" t="s">
        <v>374</v>
      </c>
      <c r="E222" s="132" t="s">
        <v>545</v>
      </c>
      <c r="F222" s="133">
        <v>605</v>
      </c>
      <c r="G222" s="132"/>
      <c r="H222" s="132">
        <v>750</v>
      </c>
      <c r="I222" s="134">
        <v>750</v>
      </c>
      <c r="J222" s="135" t="s">
        <v>690</v>
      </c>
      <c r="K222" s="136">
        <f t="shared" si="81"/>
        <v>145</v>
      </c>
      <c r="L222" s="137">
        <f t="shared" si="82"/>
        <v>0.23966942148760331</v>
      </c>
      <c r="M222" s="132" t="s">
        <v>547</v>
      </c>
      <c r="N222" s="138">
        <v>43027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39">
        <v>95</v>
      </c>
      <c r="B223" s="140">
        <v>42979</v>
      </c>
      <c r="C223" s="140"/>
      <c r="D223" s="148" t="s">
        <v>699</v>
      </c>
      <c r="E223" s="143" t="s">
        <v>545</v>
      </c>
      <c r="F223" s="143">
        <v>255</v>
      </c>
      <c r="G223" s="144"/>
      <c r="H223" s="144">
        <v>217.25</v>
      </c>
      <c r="I223" s="144">
        <v>320</v>
      </c>
      <c r="J223" s="145" t="s">
        <v>700</v>
      </c>
      <c r="K223" s="146">
        <f t="shared" si="81"/>
        <v>-37.75</v>
      </c>
      <c r="L223" s="149">
        <f t="shared" si="82"/>
        <v>-0.14803921568627451</v>
      </c>
      <c r="M223" s="143" t="s">
        <v>557</v>
      </c>
      <c r="N223" s="140">
        <v>43661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96</v>
      </c>
      <c r="B224" s="130">
        <v>42997</v>
      </c>
      <c r="C224" s="130"/>
      <c r="D224" s="131" t="s">
        <v>701</v>
      </c>
      <c r="E224" s="132" t="s">
        <v>545</v>
      </c>
      <c r="F224" s="133">
        <v>215</v>
      </c>
      <c r="G224" s="132"/>
      <c r="H224" s="132">
        <v>258</v>
      </c>
      <c r="I224" s="134">
        <v>258</v>
      </c>
      <c r="J224" s="135" t="s">
        <v>631</v>
      </c>
      <c r="K224" s="136">
        <f t="shared" si="81"/>
        <v>43</v>
      </c>
      <c r="L224" s="137">
        <f t="shared" si="82"/>
        <v>0.2</v>
      </c>
      <c r="M224" s="132" t="s">
        <v>547</v>
      </c>
      <c r="N224" s="138">
        <v>43040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97</v>
      </c>
      <c r="B225" s="130">
        <v>42997</v>
      </c>
      <c r="C225" s="130"/>
      <c r="D225" s="131" t="s">
        <v>701</v>
      </c>
      <c r="E225" s="132" t="s">
        <v>545</v>
      </c>
      <c r="F225" s="133">
        <v>215</v>
      </c>
      <c r="G225" s="132"/>
      <c r="H225" s="132">
        <v>258</v>
      </c>
      <c r="I225" s="134">
        <v>258</v>
      </c>
      <c r="J225" s="166" t="s">
        <v>631</v>
      </c>
      <c r="K225" s="136">
        <v>43</v>
      </c>
      <c r="L225" s="137">
        <v>0.2</v>
      </c>
      <c r="M225" s="132" t="s">
        <v>547</v>
      </c>
      <c r="N225" s="138">
        <v>43040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98</v>
      </c>
      <c r="B226" s="161">
        <v>42998</v>
      </c>
      <c r="C226" s="161"/>
      <c r="D226" s="162" t="s">
        <v>702</v>
      </c>
      <c r="E226" s="163" t="s">
        <v>545</v>
      </c>
      <c r="F226" s="133">
        <v>75</v>
      </c>
      <c r="G226" s="163"/>
      <c r="H226" s="163">
        <v>90</v>
      </c>
      <c r="I226" s="165">
        <v>90</v>
      </c>
      <c r="J226" s="135" t="s">
        <v>703</v>
      </c>
      <c r="K226" s="136">
        <f t="shared" ref="K226:K231" si="83">H226-F226</f>
        <v>15</v>
      </c>
      <c r="L226" s="137">
        <f t="shared" ref="L226:L231" si="84">K226/F226</f>
        <v>0.2</v>
      </c>
      <c r="M226" s="132" t="s">
        <v>547</v>
      </c>
      <c r="N226" s="138">
        <v>43019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99</v>
      </c>
      <c r="B227" s="161">
        <v>43011</v>
      </c>
      <c r="C227" s="161"/>
      <c r="D227" s="162" t="s">
        <v>704</v>
      </c>
      <c r="E227" s="163" t="s">
        <v>545</v>
      </c>
      <c r="F227" s="164">
        <v>315</v>
      </c>
      <c r="G227" s="163"/>
      <c r="H227" s="163">
        <v>392</v>
      </c>
      <c r="I227" s="165">
        <v>384</v>
      </c>
      <c r="J227" s="166" t="s">
        <v>705</v>
      </c>
      <c r="K227" s="136">
        <f t="shared" si="83"/>
        <v>77</v>
      </c>
      <c r="L227" s="167">
        <f t="shared" si="84"/>
        <v>0.24444444444444444</v>
      </c>
      <c r="M227" s="163" t="s">
        <v>547</v>
      </c>
      <c r="N227" s="168">
        <v>43017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100</v>
      </c>
      <c r="B228" s="161">
        <v>43013</v>
      </c>
      <c r="C228" s="161"/>
      <c r="D228" s="162" t="s">
        <v>443</v>
      </c>
      <c r="E228" s="163" t="s">
        <v>545</v>
      </c>
      <c r="F228" s="164">
        <v>145</v>
      </c>
      <c r="G228" s="163"/>
      <c r="H228" s="163">
        <v>179</v>
      </c>
      <c r="I228" s="165">
        <v>180</v>
      </c>
      <c r="J228" s="166" t="s">
        <v>706</v>
      </c>
      <c r="K228" s="136">
        <f t="shared" si="83"/>
        <v>34</v>
      </c>
      <c r="L228" s="167">
        <f t="shared" si="84"/>
        <v>0.23448275862068965</v>
      </c>
      <c r="M228" s="163" t="s">
        <v>547</v>
      </c>
      <c r="N228" s="168">
        <v>43025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101</v>
      </c>
      <c r="B229" s="161">
        <v>43014</v>
      </c>
      <c r="C229" s="161"/>
      <c r="D229" s="162" t="s">
        <v>349</v>
      </c>
      <c r="E229" s="163" t="s">
        <v>545</v>
      </c>
      <c r="F229" s="164">
        <v>256</v>
      </c>
      <c r="G229" s="163"/>
      <c r="H229" s="163">
        <v>323</v>
      </c>
      <c r="I229" s="165">
        <v>320</v>
      </c>
      <c r="J229" s="166" t="s">
        <v>631</v>
      </c>
      <c r="K229" s="136">
        <f t="shared" si="83"/>
        <v>67</v>
      </c>
      <c r="L229" s="167">
        <f t="shared" si="84"/>
        <v>0.26171875</v>
      </c>
      <c r="M229" s="163" t="s">
        <v>547</v>
      </c>
      <c r="N229" s="168">
        <v>43067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102</v>
      </c>
      <c r="B230" s="161">
        <v>43017</v>
      </c>
      <c r="C230" s="161"/>
      <c r="D230" s="162" t="s">
        <v>363</v>
      </c>
      <c r="E230" s="163" t="s">
        <v>545</v>
      </c>
      <c r="F230" s="164">
        <v>137.5</v>
      </c>
      <c r="G230" s="163"/>
      <c r="H230" s="163">
        <v>184</v>
      </c>
      <c r="I230" s="165">
        <v>183</v>
      </c>
      <c r="J230" s="166" t="s">
        <v>707</v>
      </c>
      <c r="K230" s="136">
        <f t="shared" si="83"/>
        <v>46.5</v>
      </c>
      <c r="L230" s="167">
        <f t="shared" si="84"/>
        <v>0.33818181818181819</v>
      </c>
      <c r="M230" s="163" t="s">
        <v>547</v>
      </c>
      <c r="N230" s="168">
        <v>43108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103</v>
      </c>
      <c r="B231" s="161">
        <v>43018</v>
      </c>
      <c r="C231" s="161"/>
      <c r="D231" s="162" t="s">
        <v>708</v>
      </c>
      <c r="E231" s="163" t="s">
        <v>545</v>
      </c>
      <c r="F231" s="164">
        <v>125.5</v>
      </c>
      <c r="G231" s="163"/>
      <c r="H231" s="163">
        <v>158</v>
      </c>
      <c r="I231" s="165">
        <v>155</v>
      </c>
      <c r="J231" s="166" t="s">
        <v>709</v>
      </c>
      <c r="K231" s="136">
        <f t="shared" si="83"/>
        <v>32.5</v>
      </c>
      <c r="L231" s="167">
        <f t="shared" si="84"/>
        <v>0.25896414342629481</v>
      </c>
      <c r="M231" s="163" t="s">
        <v>547</v>
      </c>
      <c r="N231" s="168">
        <v>43067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104</v>
      </c>
      <c r="B232" s="161">
        <v>43018</v>
      </c>
      <c r="C232" s="161"/>
      <c r="D232" s="162" t="s">
        <v>710</v>
      </c>
      <c r="E232" s="163" t="s">
        <v>545</v>
      </c>
      <c r="F232" s="164">
        <v>895</v>
      </c>
      <c r="G232" s="163"/>
      <c r="H232" s="163">
        <v>1122.5</v>
      </c>
      <c r="I232" s="165">
        <v>1078</v>
      </c>
      <c r="J232" s="166" t="s">
        <v>711</v>
      </c>
      <c r="K232" s="136">
        <v>227.5</v>
      </c>
      <c r="L232" s="167">
        <v>0.25418994413407803</v>
      </c>
      <c r="M232" s="163" t="s">
        <v>547</v>
      </c>
      <c r="N232" s="168">
        <v>43117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105</v>
      </c>
      <c r="B233" s="161">
        <v>43020</v>
      </c>
      <c r="C233" s="161"/>
      <c r="D233" s="162" t="s">
        <v>358</v>
      </c>
      <c r="E233" s="163" t="s">
        <v>545</v>
      </c>
      <c r="F233" s="164">
        <v>525</v>
      </c>
      <c r="G233" s="163"/>
      <c r="H233" s="163">
        <v>629</v>
      </c>
      <c r="I233" s="165">
        <v>629</v>
      </c>
      <c r="J233" s="166" t="s">
        <v>631</v>
      </c>
      <c r="K233" s="136">
        <v>104</v>
      </c>
      <c r="L233" s="167">
        <v>0.19809523809523799</v>
      </c>
      <c r="M233" s="163" t="s">
        <v>547</v>
      </c>
      <c r="N233" s="168">
        <v>43119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106</v>
      </c>
      <c r="B234" s="161">
        <v>43046</v>
      </c>
      <c r="C234" s="161"/>
      <c r="D234" s="162" t="s">
        <v>391</v>
      </c>
      <c r="E234" s="163" t="s">
        <v>545</v>
      </c>
      <c r="F234" s="164">
        <v>740</v>
      </c>
      <c r="G234" s="163"/>
      <c r="H234" s="163">
        <v>892.5</v>
      </c>
      <c r="I234" s="165">
        <v>900</v>
      </c>
      <c r="J234" s="166" t="s">
        <v>712</v>
      </c>
      <c r="K234" s="136">
        <f>H234-F234</f>
        <v>152.5</v>
      </c>
      <c r="L234" s="167">
        <f>K234/F234</f>
        <v>0.20608108108108109</v>
      </c>
      <c r="M234" s="163" t="s">
        <v>547</v>
      </c>
      <c r="N234" s="168">
        <v>43052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107</v>
      </c>
      <c r="B235" s="130">
        <v>43073</v>
      </c>
      <c r="C235" s="130"/>
      <c r="D235" s="131" t="s">
        <v>713</v>
      </c>
      <c r="E235" s="132" t="s">
        <v>545</v>
      </c>
      <c r="F235" s="133">
        <v>118.5</v>
      </c>
      <c r="G235" s="132"/>
      <c r="H235" s="132">
        <v>143.5</v>
      </c>
      <c r="I235" s="134">
        <v>145</v>
      </c>
      <c r="J235" s="135" t="s">
        <v>714</v>
      </c>
      <c r="K235" s="136">
        <f>H235-F235</f>
        <v>25</v>
      </c>
      <c r="L235" s="137">
        <f>K235/F235</f>
        <v>0.2109704641350211</v>
      </c>
      <c r="M235" s="132" t="s">
        <v>547</v>
      </c>
      <c r="N235" s="138">
        <v>43097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9">
        <v>108</v>
      </c>
      <c r="B236" s="140">
        <v>43090</v>
      </c>
      <c r="C236" s="140"/>
      <c r="D236" s="141" t="s">
        <v>418</v>
      </c>
      <c r="E236" s="142" t="s">
        <v>545</v>
      </c>
      <c r="F236" s="143">
        <v>715</v>
      </c>
      <c r="G236" s="143"/>
      <c r="H236" s="144">
        <v>500</v>
      </c>
      <c r="I236" s="144">
        <v>872</v>
      </c>
      <c r="J236" s="145" t="s">
        <v>715</v>
      </c>
      <c r="K236" s="146">
        <f>H236-F236</f>
        <v>-215</v>
      </c>
      <c r="L236" s="147">
        <f>K236/F236</f>
        <v>-0.30069930069930068</v>
      </c>
      <c r="M236" s="143" t="s">
        <v>557</v>
      </c>
      <c r="N236" s="140">
        <v>43670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109</v>
      </c>
      <c r="B237" s="130">
        <v>43098</v>
      </c>
      <c r="C237" s="130"/>
      <c r="D237" s="131" t="s">
        <v>704</v>
      </c>
      <c r="E237" s="132" t="s">
        <v>545</v>
      </c>
      <c r="F237" s="133">
        <v>435</v>
      </c>
      <c r="G237" s="132"/>
      <c r="H237" s="132">
        <v>542.5</v>
      </c>
      <c r="I237" s="134">
        <v>539</v>
      </c>
      <c r="J237" s="135" t="s">
        <v>631</v>
      </c>
      <c r="K237" s="136">
        <v>107.5</v>
      </c>
      <c r="L237" s="137">
        <v>0.247126436781609</v>
      </c>
      <c r="M237" s="132" t="s">
        <v>547</v>
      </c>
      <c r="N237" s="138">
        <v>43206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110</v>
      </c>
      <c r="B238" s="130">
        <v>43098</v>
      </c>
      <c r="C238" s="130"/>
      <c r="D238" s="131" t="s">
        <v>517</v>
      </c>
      <c r="E238" s="132" t="s">
        <v>545</v>
      </c>
      <c r="F238" s="133">
        <v>885</v>
      </c>
      <c r="G238" s="132"/>
      <c r="H238" s="132">
        <v>1090</v>
      </c>
      <c r="I238" s="134">
        <v>1084</v>
      </c>
      <c r="J238" s="135" t="s">
        <v>631</v>
      </c>
      <c r="K238" s="136">
        <v>205</v>
      </c>
      <c r="L238" s="137">
        <v>0.23163841807909599</v>
      </c>
      <c r="M238" s="132" t="s">
        <v>547</v>
      </c>
      <c r="N238" s="138">
        <v>43213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9">
        <v>111</v>
      </c>
      <c r="B239" s="170">
        <v>43192</v>
      </c>
      <c r="C239" s="170"/>
      <c r="D239" s="148" t="s">
        <v>716</v>
      </c>
      <c r="E239" s="143" t="s">
        <v>545</v>
      </c>
      <c r="F239" s="171">
        <v>478.5</v>
      </c>
      <c r="G239" s="143"/>
      <c r="H239" s="143">
        <v>442</v>
      </c>
      <c r="I239" s="144">
        <v>613</v>
      </c>
      <c r="J239" s="145" t="s">
        <v>717</v>
      </c>
      <c r="K239" s="146">
        <f>H239-F239</f>
        <v>-36.5</v>
      </c>
      <c r="L239" s="147">
        <f>K239/F239</f>
        <v>-7.6280041797283177E-2</v>
      </c>
      <c r="M239" s="143" t="s">
        <v>557</v>
      </c>
      <c r="N239" s="140">
        <v>43762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39">
        <v>112</v>
      </c>
      <c r="B240" s="140">
        <v>43194</v>
      </c>
      <c r="C240" s="140"/>
      <c r="D240" s="141" t="s">
        <v>718</v>
      </c>
      <c r="E240" s="142" t="s">
        <v>545</v>
      </c>
      <c r="F240" s="143">
        <f>141.5-7.3</f>
        <v>134.19999999999999</v>
      </c>
      <c r="G240" s="143"/>
      <c r="H240" s="144">
        <v>77</v>
      </c>
      <c r="I240" s="144">
        <v>180</v>
      </c>
      <c r="J240" s="145" t="s">
        <v>719</v>
      </c>
      <c r="K240" s="146">
        <f>H240-F240</f>
        <v>-57.199999999999989</v>
      </c>
      <c r="L240" s="147">
        <f>K240/F240</f>
        <v>-0.42622950819672129</v>
      </c>
      <c r="M240" s="143" t="s">
        <v>557</v>
      </c>
      <c r="N240" s="140">
        <v>43522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39">
        <v>113</v>
      </c>
      <c r="B241" s="140">
        <v>43209</v>
      </c>
      <c r="C241" s="140"/>
      <c r="D241" s="141" t="s">
        <v>720</v>
      </c>
      <c r="E241" s="142" t="s">
        <v>545</v>
      </c>
      <c r="F241" s="143">
        <v>430</v>
      </c>
      <c r="G241" s="143"/>
      <c r="H241" s="144">
        <v>220</v>
      </c>
      <c r="I241" s="144">
        <v>537</v>
      </c>
      <c r="J241" s="145" t="s">
        <v>721</v>
      </c>
      <c r="K241" s="146">
        <f>H241-F241</f>
        <v>-210</v>
      </c>
      <c r="L241" s="147">
        <f>K241/F241</f>
        <v>-0.48837209302325579</v>
      </c>
      <c r="M241" s="143" t="s">
        <v>557</v>
      </c>
      <c r="N241" s="140">
        <v>43252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114</v>
      </c>
      <c r="B242" s="161">
        <v>43220</v>
      </c>
      <c r="C242" s="161"/>
      <c r="D242" s="162" t="s">
        <v>722</v>
      </c>
      <c r="E242" s="163" t="s">
        <v>545</v>
      </c>
      <c r="F242" s="163">
        <v>153.5</v>
      </c>
      <c r="G242" s="163"/>
      <c r="H242" s="163">
        <v>196</v>
      </c>
      <c r="I242" s="165">
        <v>196</v>
      </c>
      <c r="J242" s="135" t="s">
        <v>723</v>
      </c>
      <c r="K242" s="136">
        <f>H242-F242</f>
        <v>42.5</v>
      </c>
      <c r="L242" s="137">
        <f>K242/F242</f>
        <v>0.27687296416938112</v>
      </c>
      <c r="M242" s="132" t="s">
        <v>547</v>
      </c>
      <c r="N242" s="138">
        <v>43605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39">
        <v>115</v>
      </c>
      <c r="B243" s="140">
        <v>43306</v>
      </c>
      <c r="C243" s="140"/>
      <c r="D243" s="141" t="s">
        <v>691</v>
      </c>
      <c r="E243" s="142" t="s">
        <v>545</v>
      </c>
      <c r="F243" s="143">
        <v>27.5</v>
      </c>
      <c r="G243" s="143"/>
      <c r="H243" s="144">
        <v>13.1</v>
      </c>
      <c r="I243" s="144">
        <v>60</v>
      </c>
      <c r="J243" s="145" t="s">
        <v>724</v>
      </c>
      <c r="K243" s="146">
        <v>-14.4</v>
      </c>
      <c r="L243" s="147">
        <v>-0.52363636363636401</v>
      </c>
      <c r="M243" s="143" t="s">
        <v>557</v>
      </c>
      <c r="N243" s="140">
        <v>43138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9">
        <v>116</v>
      </c>
      <c r="B244" s="170">
        <v>43318</v>
      </c>
      <c r="C244" s="170"/>
      <c r="D244" s="148" t="s">
        <v>725</v>
      </c>
      <c r="E244" s="143" t="s">
        <v>545</v>
      </c>
      <c r="F244" s="143">
        <v>148.5</v>
      </c>
      <c r="G244" s="143"/>
      <c r="H244" s="143">
        <v>102</v>
      </c>
      <c r="I244" s="144">
        <v>182</v>
      </c>
      <c r="J244" s="145" t="s">
        <v>726</v>
      </c>
      <c r="K244" s="146">
        <f>H244-F244</f>
        <v>-46.5</v>
      </c>
      <c r="L244" s="147">
        <f>K244/F244</f>
        <v>-0.31313131313131315</v>
      </c>
      <c r="M244" s="143" t="s">
        <v>557</v>
      </c>
      <c r="N244" s="140">
        <v>43661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117</v>
      </c>
      <c r="B245" s="130">
        <v>43335</v>
      </c>
      <c r="C245" s="130"/>
      <c r="D245" s="131" t="s">
        <v>727</v>
      </c>
      <c r="E245" s="132" t="s">
        <v>545</v>
      </c>
      <c r="F245" s="163">
        <v>285</v>
      </c>
      <c r="G245" s="132"/>
      <c r="H245" s="132">
        <v>355</v>
      </c>
      <c r="I245" s="134">
        <v>364</v>
      </c>
      <c r="J245" s="135" t="s">
        <v>728</v>
      </c>
      <c r="K245" s="136">
        <v>70</v>
      </c>
      <c r="L245" s="137">
        <v>0.24561403508771901</v>
      </c>
      <c r="M245" s="132" t="s">
        <v>547</v>
      </c>
      <c r="N245" s="138">
        <v>43455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118</v>
      </c>
      <c r="B246" s="130">
        <v>43341</v>
      </c>
      <c r="C246" s="130"/>
      <c r="D246" s="131" t="s">
        <v>383</v>
      </c>
      <c r="E246" s="132" t="s">
        <v>545</v>
      </c>
      <c r="F246" s="163">
        <v>525</v>
      </c>
      <c r="G246" s="132"/>
      <c r="H246" s="132">
        <v>585</v>
      </c>
      <c r="I246" s="134">
        <v>635</v>
      </c>
      <c r="J246" s="135" t="s">
        <v>729</v>
      </c>
      <c r="K246" s="136">
        <f t="shared" ref="K246:K277" si="85">H246-F246</f>
        <v>60</v>
      </c>
      <c r="L246" s="137">
        <f t="shared" ref="L246:L277" si="86">K246/F246</f>
        <v>0.11428571428571428</v>
      </c>
      <c r="M246" s="132" t="s">
        <v>547</v>
      </c>
      <c r="N246" s="138">
        <v>43662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9">
        <v>119</v>
      </c>
      <c r="B247" s="130">
        <v>43395</v>
      </c>
      <c r="C247" s="130"/>
      <c r="D247" s="131" t="s">
        <v>374</v>
      </c>
      <c r="E247" s="132" t="s">
        <v>545</v>
      </c>
      <c r="F247" s="163">
        <v>475</v>
      </c>
      <c r="G247" s="132"/>
      <c r="H247" s="132">
        <v>574</v>
      </c>
      <c r="I247" s="134">
        <v>570</v>
      </c>
      <c r="J247" s="135" t="s">
        <v>631</v>
      </c>
      <c r="K247" s="136">
        <f t="shared" si="85"/>
        <v>99</v>
      </c>
      <c r="L247" s="137">
        <f t="shared" si="86"/>
        <v>0.20842105263157895</v>
      </c>
      <c r="M247" s="132" t="s">
        <v>547</v>
      </c>
      <c r="N247" s="138">
        <v>43403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120</v>
      </c>
      <c r="B248" s="161">
        <v>43397</v>
      </c>
      <c r="C248" s="161"/>
      <c r="D248" s="162" t="s">
        <v>730</v>
      </c>
      <c r="E248" s="163" t="s">
        <v>545</v>
      </c>
      <c r="F248" s="163">
        <v>707.5</v>
      </c>
      <c r="G248" s="163"/>
      <c r="H248" s="163">
        <v>872</v>
      </c>
      <c r="I248" s="165">
        <v>872</v>
      </c>
      <c r="J248" s="166" t="s">
        <v>631</v>
      </c>
      <c r="K248" s="136">
        <f t="shared" si="85"/>
        <v>164.5</v>
      </c>
      <c r="L248" s="167">
        <f t="shared" si="86"/>
        <v>0.23250883392226149</v>
      </c>
      <c r="M248" s="163" t="s">
        <v>547</v>
      </c>
      <c r="N248" s="168">
        <v>43482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121</v>
      </c>
      <c r="B249" s="161">
        <v>43398</v>
      </c>
      <c r="C249" s="161"/>
      <c r="D249" s="162" t="s">
        <v>731</v>
      </c>
      <c r="E249" s="163" t="s">
        <v>545</v>
      </c>
      <c r="F249" s="163">
        <v>162</v>
      </c>
      <c r="G249" s="163"/>
      <c r="H249" s="163">
        <v>204</v>
      </c>
      <c r="I249" s="165">
        <v>209</v>
      </c>
      <c r="J249" s="166" t="s">
        <v>732</v>
      </c>
      <c r="K249" s="136">
        <f t="shared" si="85"/>
        <v>42</v>
      </c>
      <c r="L249" s="167">
        <f t="shared" si="86"/>
        <v>0.25925925925925924</v>
      </c>
      <c r="M249" s="163" t="s">
        <v>547</v>
      </c>
      <c r="N249" s="168">
        <v>43539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122</v>
      </c>
      <c r="B250" s="161">
        <v>43399</v>
      </c>
      <c r="C250" s="161"/>
      <c r="D250" s="162" t="s">
        <v>459</v>
      </c>
      <c r="E250" s="163" t="s">
        <v>545</v>
      </c>
      <c r="F250" s="163">
        <v>240</v>
      </c>
      <c r="G250" s="163"/>
      <c r="H250" s="163">
        <v>297</v>
      </c>
      <c r="I250" s="165">
        <v>297</v>
      </c>
      <c r="J250" s="166" t="s">
        <v>631</v>
      </c>
      <c r="K250" s="172">
        <f t="shared" si="85"/>
        <v>57</v>
      </c>
      <c r="L250" s="167">
        <f t="shared" si="86"/>
        <v>0.23749999999999999</v>
      </c>
      <c r="M250" s="163" t="s">
        <v>547</v>
      </c>
      <c r="N250" s="168">
        <v>43417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123</v>
      </c>
      <c r="B251" s="130">
        <v>43439</v>
      </c>
      <c r="C251" s="130"/>
      <c r="D251" s="131" t="s">
        <v>733</v>
      </c>
      <c r="E251" s="132" t="s">
        <v>545</v>
      </c>
      <c r="F251" s="132">
        <v>202.5</v>
      </c>
      <c r="G251" s="132"/>
      <c r="H251" s="132">
        <v>255</v>
      </c>
      <c r="I251" s="134">
        <v>252</v>
      </c>
      <c r="J251" s="135" t="s">
        <v>631</v>
      </c>
      <c r="K251" s="136">
        <f t="shared" si="85"/>
        <v>52.5</v>
      </c>
      <c r="L251" s="137">
        <f t="shared" si="86"/>
        <v>0.25925925925925924</v>
      </c>
      <c r="M251" s="132" t="s">
        <v>547</v>
      </c>
      <c r="N251" s="138">
        <v>43542</v>
      </c>
      <c r="O251" s="54"/>
      <c r="P251" s="54"/>
      <c r="Q251" s="198"/>
      <c r="R251" s="37" t="s">
        <v>857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124</v>
      </c>
      <c r="B252" s="161">
        <v>43465</v>
      </c>
      <c r="C252" s="130"/>
      <c r="D252" s="162" t="s">
        <v>156</v>
      </c>
      <c r="E252" s="163" t="s">
        <v>545</v>
      </c>
      <c r="F252" s="163">
        <v>710</v>
      </c>
      <c r="G252" s="163"/>
      <c r="H252" s="163">
        <v>866</v>
      </c>
      <c r="I252" s="165">
        <v>866</v>
      </c>
      <c r="J252" s="166" t="s">
        <v>631</v>
      </c>
      <c r="K252" s="136">
        <f t="shared" si="85"/>
        <v>156</v>
      </c>
      <c r="L252" s="137">
        <f t="shared" si="86"/>
        <v>0.21971830985915494</v>
      </c>
      <c r="M252" s="132" t="s">
        <v>547</v>
      </c>
      <c r="N252" s="138">
        <v>43553</v>
      </c>
      <c r="O252" s="54"/>
      <c r="P252" s="54"/>
      <c r="Q252" s="198"/>
      <c r="R252" s="37" t="s">
        <v>857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125</v>
      </c>
      <c r="B253" s="161">
        <v>43522</v>
      </c>
      <c r="C253" s="161"/>
      <c r="D253" s="162" t="s">
        <v>170</v>
      </c>
      <c r="E253" s="163" t="s">
        <v>545</v>
      </c>
      <c r="F253" s="163">
        <v>337.25</v>
      </c>
      <c r="G253" s="163"/>
      <c r="H253" s="163">
        <v>398.5</v>
      </c>
      <c r="I253" s="165">
        <v>411</v>
      </c>
      <c r="J253" s="135" t="s">
        <v>734</v>
      </c>
      <c r="K253" s="136">
        <f t="shared" si="85"/>
        <v>61.25</v>
      </c>
      <c r="L253" s="137">
        <f t="shared" si="86"/>
        <v>0.1816160118606375</v>
      </c>
      <c r="M253" s="132" t="s">
        <v>547</v>
      </c>
      <c r="N253" s="138">
        <v>43760</v>
      </c>
      <c r="O253" s="54"/>
      <c r="P253" s="54"/>
      <c r="Q253" s="198"/>
      <c r="R253" s="37" t="s">
        <v>857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73">
        <v>126</v>
      </c>
      <c r="B254" s="174">
        <v>43559</v>
      </c>
      <c r="C254" s="174"/>
      <c r="D254" s="175" t="s">
        <v>735</v>
      </c>
      <c r="E254" s="176" t="s">
        <v>545</v>
      </c>
      <c r="F254" s="176">
        <v>130</v>
      </c>
      <c r="G254" s="176"/>
      <c r="H254" s="176">
        <v>65</v>
      </c>
      <c r="I254" s="177">
        <v>158</v>
      </c>
      <c r="J254" s="145" t="s">
        <v>736</v>
      </c>
      <c r="K254" s="146">
        <f t="shared" si="85"/>
        <v>-65</v>
      </c>
      <c r="L254" s="147">
        <f t="shared" si="86"/>
        <v>-0.5</v>
      </c>
      <c r="M254" s="143" t="s">
        <v>557</v>
      </c>
      <c r="N254" s="140">
        <v>43726</v>
      </c>
      <c r="O254" s="54"/>
      <c r="P254" s="54"/>
      <c r="Q254" s="198"/>
      <c r="R254" s="37" t="s">
        <v>855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127</v>
      </c>
      <c r="B255" s="161">
        <v>43017</v>
      </c>
      <c r="C255" s="161"/>
      <c r="D255" s="162" t="s">
        <v>205</v>
      </c>
      <c r="E255" s="163" t="s">
        <v>545</v>
      </c>
      <c r="F255" s="163">
        <v>141.5</v>
      </c>
      <c r="G255" s="163"/>
      <c r="H255" s="163">
        <v>183.5</v>
      </c>
      <c r="I255" s="165">
        <v>210</v>
      </c>
      <c r="J255" s="135" t="s">
        <v>732</v>
      </c>
      <c r="K255" s="136">
        <f t="shared" si="85"/>
        <v>42</v>
      </c>
      <c r="L255" s="137">
        <f t="shared" si="86"/>
        <v>0.29681978798586572</v>
      </c>
      <c r="M255" s="132" t="s">
        <v>547</v>
      </c>
      <c r="N255" s="138">
        <v>43042</v>
      </c>
      <c r="O255" s="54"/>
      <c r="P255" s="54"/>
      <c r="Q255" s="198"/>
      <c r="R255" s="37" t="s">
        <v>855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73">
        <v>128</v>
      </c>
      <c r="B256" s="174">
        <v>43074</v>
      </c>
      <c r="C256" s="174"/>
      <c r="D256" s="175" t="s">
        <v>737</v>
      </c>
      <c r="E256" s="176" t="s">
        <v>545</v>
      </c>
      <c r="F256" s="171">
        <v>172</v>
      </c>
      <c r="G256" s="176"/>
      <c r="H256" s="176">
        <v>155.25</v>
      </c>
      <c r="I256" s="177">
        <v>230</v>
      </c>
      <c r="J256" s="145" t="s">
        <v>738</v>
      </c>
      <c r="K256" s="146">
        <f t="shared" si="85"/>
        <v>-16.75</v>
      </c>
      <c r="L256" s="147">
        <f t="shared" si="86"/>
        <v>-9.7383720930232565E-2</v>
      </c>
      <c r="M256" s="143" t="s">
        <v>557</v>
      </c>
      <c r="N256" s="140">
        <v>43787</v>
      </c>
      <c r="O256" s="54"/>
      <c r="P256" s="54"/>
      <c r="Q256" s="198"/>
      <c r="R256" s="37" t="s">
        <v>855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129</v>
      </c>
      <c r="B257" s="161">
        <v>43398</v>
      </c>
      <c r="C257" s="161"/>
      <c r="D257" s="162" t="s">
        <v>117</v>
      </c>
      <c r="E257" s="163" t="s">
        <v>545</v>
      </c>
      <c r="F257" s="163">
        <v>698.5</v>
      </c>
      <c r="G257" s="163"/>
      <c r="H257" s="163">
        <v>890</v>
      </c>
      <c r="I257" s="165">
        <v>890</v>
      </c>
      <c r="J257" s="135" t="s">
        <v>739</v>
      </c>
      <c r="K257" s="136">
        <f t="shared" si="85"/>
        <v>191.5</v>
      </c>
      <c r="L257" s="137">
        <f t="shared" si="86"/>
        <v>0.27415891195418757</v>
      </c>
      <c r="M257" s="132" t="s">
        <v>547</v>
      </c>
      <c r="N257" s="138">
        <v>44328</v>
      </c>
      <c r="O257" s="54"/>
      <c r="P257" s="54"/>
      <c r="Q257" s="198"/>
      <c r="R257" s="37" t="s">
        <v>857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130</v>
      </c>
      <c r="B258" s="161">
        <v>42877</v>
      </c>
      <c r="C258" s="161"/>
      <c r="D258" s="162" t="s">
        <v>740</v>
      </c>
      <c r="E258" s="163" t="s">
        <v>545</v>
      </c>
      <c r="F258" s="163">
        <v>127.6</v>
      </c>
      <c r="G258" s="163"/>
      <c r="H258" s="163">
        <v>138</v>
      </c>
      <c r="I258" s="165">
        <v>190</v>
      </c>
      <c r="J258" s="135" t="s">
        <v>741</v>
      </c>
      <c r="K258" s="136">
        <f t="shared" si="85"/>
        <v>10.400000000000006</v>
      </c>
      <c r="L258" s="137">
        <f t="shared" si="86"/>
        <v>8.1504702194357417E-2</v>
      </c>
      <c r="M258" s="132" t="s">
        <v>547</v>
      </c>
      <c r="N258" s="138">
        <v>43774</v>
      </c>
      <c r="O258" s="54"/>
      <c r="P258" s="54"/>
      <c r="Q258" s="198"/>
      <c r="R258" s="37" t="s">
        <v>855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131</v>
      </c>
      <c r="B259" s="161">
        <v>43158</v>
      </c>
      <c r="C259" s="161"/>
      <c r="D259" s="162" t="s">
        <v>742</v>
      </c>
      <c r="E259" s="163" t="s">
        <v>545</v>
      </c>
      <c r="F259" s="163">
        <v>317</v>
      </c>
      <c r="G259" s="163"/>
      <c r="H259" s="163">
        <v>382.5</v>
      </c>
      <c r="I259" s="165">
        <v>398</v>
      </c>
      <c r="J259" s="135" t="s">
        <v>743</v>
      </c>
      <c r="K259" s="136">
        <f t="shared" si="85"/>
        <v>65.5</v>
      </c>
      <c r="L259" s="137">
        <f t="shared" si="86"/>
        <v>0.20662460567823343</v>
      </c>
      <c r="M259" s="132" t="s">
        <v>547</v>
      </c>
      <c r="N259" s="138">
        <v>44238</v>
      </c>
      <c r="O259" s="54"/>
      <c r="P259" s="54"/>
      <c r="Q259" s="198"/>
      <c r="R259" s="37" t="s">
        <v>855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73">
        <v>132</v>
      </c>
      <c r="B260" s="174">
        <v>43164</v>
      </c>
      <c r="C260" s="174"/>
      <c r="D260" s="175" t="s">
        <v>162</v>
      </c>
      <c r="E260" s="176" t="s">
        <v>545</v>
      </c>
      <c r="F260" s="171">
        <f>510-14.4</f>
        <v>495.6</v>
      </c>
      <c r="G260" s="176"/>
      <c r="H260" s="176">
        <v>350</v>
      </c>
      <c r="I260" s="177">
        <v>672</v>
      </c>
      <c r="J260" s="145" t="s">
        <v>744</v>
      </c>
      <c r="K260" s="146">
        <f t="shared" si="85"/>
        <v>-145.60000000000002</v>
      </c>
      <c r="L260" s="147">
        <f t="shared" si="86"/>
        <v>-0.29378531073446329</v>
      </c>
      <c r="M260" s="143" t="s">
        <v>557</v>
      </c>
      <c r="N260" s="140">
        <v>43887</v>
      </c>
      <c r="O260" s="54"/>
      <c r="P260" s="54"/>
      <c r="Q260" s="198"/>
      <c r="R260" s="37" t="s">
        <v>857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73">
        <v>133</v>
      </c>
      <c r="B261" s="174">
        <v>43237</v>
      </c>
      <c r="C261" s="174"/>
      <c r="D261" s="175" t="s">
        <v>745</v>
      </c>
      <c r="E261" s="176" t="s">
        <v>545</v>
      </c>
      <c r="F261" s="171">
        <v>230.3</v>
      </c>
      <c r="G261" s="176"/>
      <c r="H261" s="176">
        <v>102.5</v>
      </c>
      <c r="I261" s="177">
        <v>348</v>
      </c>
      <c r="J261" s="145" t="s">
        <v>746</v>
      </c>
      <c r="K261" s="146">
        <f t="shared" si="85"/>
        <v>-127.80000000000001</v>
      </c>
      <c r="L261" s="147">
        <f t="shared" si="86"/>
        <v>-0.55492835432045162</v>
      </c>
      <c r="M261" s="143" t="s">
        <v>557</v>
      </c>
      <c r="N261" s="140">
        <v>43896</v>
      </c>
      <c r="O261" s="54"/>
      <c r="P261" s="54"/>
      <c r="Q261" s="198"/>
      <c r="R261" s="37" t="s">
        <v>857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134</v>
      </c>
      <c r="B262" s="161">
        <v>43258</v>
      </c>
      <c r="C262" s="161"/>
      <c r="D262" s="162" t="s">
        <v>422</v>
      </c>
      <c r="E262" s="163" t="s">
        <v>545</v>
      </c>
      <c r="F262" s="163">
        <f>342.5-5.1</f>
        <v>337.4</v>
      </c>
      <c r="G262" s="163"/>
      <c r="H262" s="163">
        <v>412.5</v>
      </c>
      <c r="I262" s="165">
        <v>439</v>
      </c>
      <c r="J262" s="135" t="s">
        <v>747</v>
      </c>
      <c r="K262" s="136">
        <f t="shared" si="85"/>
        <v>75.100000000000023</v>
      </c>
      <c r="L262" s="137">
        <f t="shared" si="86"/>
        <v>0.22258446947243635</v>
      </c>
      <c r="M262" s="132" t="s">
        <v>547</v>
      </c>
      <c r="N262" s="138">
        <v>44230</v>
      </c>
      <c r="O262" s="54"/>
      <c r="P262" s="54"/>
      <c r="Q262" s="198"/>
      <c r="R262" s="37" t="s">
        <v>855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54">
        <v>135</v>
      </c>
      <c r="B263" s="153">
        <v>43285</v>
      </c>
      <c r="C263" s="153"/>
      <c r="D263" s="154" t="s">
        <v>56</v>
      </c>
      <c r="E263" s="155" t="s">
        <v>545</v>
      </c>
      <c r="F263" s="155">
        <f>127.5-5.53</f>
        <v>121.97</v>
      </c>
      <c r="G263" s="156"/>
      <c r="H263" s="156">
        <v>122.5</v>
      </c>
      <c r="I263" s="156">
        <v>170</v>
      </c>
      <c r="J263" s="157" t="s">
        <v>748</v>
      </c>
      <c r="K263" s="158">
        <f t="shared" si="85"/>
        <v>0.53000000000000114</v>
      </c>
      <c r="L263" s="159">
        <f t="shared" si="86"/>
        <v>4.3453308190538747E-3</v>
      </c>
      <c r="M263" s="155" t="s">
        <v>564</v>
      </c>
      <c r="N263" s="153">
        <v>44431</v>
      </c>
      <c r="O263" s="54"/>
      <c r="P263" s="54"/>
      <c r="Q263" s="198"/>
      <c r="R263" s="37" t="s">
        <v>857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73">
        <v>136</v>
      </c>
      <c r="B264" s="174">
        <v>43294</v>
      </c>
      <c r="C264" s="174"/>
      <c r="D264" s="175" t="s">
        <v>749</v>
      </c>
      <c r="E264" s="176" t="s">
        <v>545</v>
      </c>
      <c r="F264" s="171">
        <v>46.5</v>
      </c>
      <c r="G264" s="176"/>
      <c r="H264" s="176">
        <v>17</v>
      </c>
      <c r="I264" s="177">
        <v>59</v>
      </c>
      <c r="J264" s="145" t="s">
        <v>750</v>
      </c>
      <c r="K264" s="146">
        <f t="shared" si="85"/>
        <v>-29.5</v>
      </c>
      <c r="L264" s="147">
        <f t="shared" si="86"/>
        <v>-0.63440860215053763</v>
      </c>
      <c r="M264" s="143" t="s">
        <v>557</v>
      </c>
      <c r="N264" s="140">
        <v>43887</v>
      </c>
      <c r="O264" s="54"/>
      <c r="P264" s="54"/>
      <c r="Q264" s="198"/>
      <c r="R264" s="37" t="s">
        <v>857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137</v>
      </c>
      <c r="B265" s="161">
        <v>43396</v>
      </c>
      <c r="C265" s="161"/>
      <c r="D265" s="162" t="s">
        <v>406</v>
      </c>
      <c r="E265" s="163" t="s">
        <v>545</v>
      </c>
      <c r="F265" s="163">
        <v>156.5</v>
      </c>
      <c r="G265" s="163"/>
      <c r="H265" s="163">
        <v>207.5</v>
      </c>
      <c r="I265" s="165">
        <v>191</v>
      </c>
      <c r="J265" s="135" t="s">
        <v>631</v>
      </c>
      <c r="K265" s="136">
        <f t="shared" si="85"/>
        <v>51</v>
      </c>
      <c r="L265" s="137">
        <f t="shared" si="86"/>
        <v>0.32587859424920129</v>
      </c>
      <c r="M265" s="132" t="s">
        <v>547</v>
      </c>
      <c r="N265" s="138">
        <v>44369</v>
      </c>
      <c r="O265" s="54"/>
      <c r="P265" s="54"/>
      <c r="Q265" s="198"/>
      <c r="R265" s="37" t="s">
        <v>857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138</v>
      </c>
      <c r="B266" s="161">
        <v>43439</v>
      </c>
      <c r="C266" s="161"/>
      <c r="D266" s="162" t="s">
        <v>337</v>
      </c>
      <c r="E266" s="163" t="s">
        <v>545</v>
      </c>
      <c r="F266" s="163">
        <v>259.5</v>
      </c>
      <c r="G266" s="163"/>
      <c r="H266" s="163">
        <v>320</v>
      </c>
      <c r="I266" s="165">
        <v>320</v>
      </c>
      <c r="J266" s="135" t="s">
        <v>631</v>
      </c>
      <c r="K266" s="136">
        <f t="shared" si="85"/>
        <v>60.5</v>
      </c>
      <c r="L266" s="137">
        <f t="shared" si="86"/>
        <v>0.23314065510597304</v>
      </c>
      <c r="M266" s="132" t="s">
        <v>547</v>
      </c>
      <c r="N266" s="138">
        <v>44323</v>
      </c>
      <c r="O266" s="54"/>
      <c r="P266" s="54"/>
      <c r="Q266" s="198"/>
      <c r="R266" s="37" t="s">
        <v>857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73">
        <v>139</v>
      </c>
      <c r="B267" s="174">
        <v>43439</v>
      </c>
      <c r="C267" s="174"/>
      <c r="D267" s="175" t="s">
        <v>751</v>
      </c>
      <c r="E267" s="176" t="s">
        <v>545</v>
      </c>
      <c r="F267" s="176">
        <v>715</v>
      </c>
      <c r="G267" s="176"/>
      <c r="H267" s="176">
        <v>445</v>
      </c>
      <c r="I267" s="177">
        <v>840</v>
      </c>
      <c r="J267" s="145" t="s">
        <v>752</v>
      </c>
      <c r="K267" s="146">
        <f t="shared" si="85"/>
        <v>-270</v>
      </c>
      <c r="L267" s="147">
        <f t="shared" si="86"/>
        <v>-0.3776223776223776</v>
      </c>
      <c r="M267" s="143" t="s">
        <v>557</v>
      </c>
      <c r="N267" s="140">
        <v>43800</v>
      </c>
      <c r="O267" s="54"/>
      <c r="P267" s="54"/>
      <c r="Q267" s="198"/>
      <c r="R267" s="37" t="s">
        <v>857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140</v>
      </c>
      <c r="B268" s="161">
        <v>43469</v>
      </c>
      <c r="C268" s="161"/>
      <c r="D268" s="162" t="s">
        <v>176</v>
      </c>
      <c r="E268" s="163" t="s">
        <v>545</v>
      </c>
      <c r="F268" s="163">
        <v>875</v>
      </c>
      <c r="G268" s="163"/>
      <c r="H268" s="163">
        <v>1165</v>
      </c>
      <c r="I268" s="165">
        <v>1185</v>
      </c>
      <c r="J268" s="135" t="s">
        <v>753</v>
      </c>
      <c r="K268" s="136">
        <f t="shared" si="85"/>
        <v>290</v>
      </c>
      <c r="L268" s="137">
        <f t="shared" si="86"/>
        <v>0.33142857142857141</v>
      </c>
      <c r="M268" s="132" t="s">
        <v>547</v>
      </c>
      <c r="N268" s="138">
        <v>43847</v>
      </c>
      <c r="O268" s="54"/>
      <c r="P268" s="54"/>
      <c r="Q268" s="198"/>
      <c r="R268" s="37" t="s">
        <v>857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141</v>
      </c>
      <c r="B269" s="161">
        <v>43559</v>
      </c>
      <c r="C269" s="161"/>
      <c r="D269" s="162" t="s">
        <v>355</v>
      </c>
      <c r="E269" s="163" t="s">
        <v>545</v>
      </c>
      <c r="F269" s="163">
        <f>387-14.63</f>
        <v>372.37</v>
      </c>
      <c r="G269" s="163"/>
      <c r="H269" s="163">
        <v>490</v>
      </c>
      <c r="I269" s="165">
        <v>490</v>
      </c>
      <c r="J269" s="135" t="s">
        <v>631</v>
      </c>
      <c r="K269" s="136">
        <f t="shared" si="85"/>
        <v>117.63</v>
      </c>
      <c r="L269" s="137">
        <f t="shared" si="86"/>
        <v>0.31589548030185027</v>
      </c>
      <c r="M269" s="132" t="s">
        <v>547</v>
      </c>
      <c r="N269" s="138">
        <v>43850</v>
      </c>
      <c r="O269" s="54"/>
      <c r="P269" s="54"/>
      <c r="Q269" s="198"/>
      <c r="R269" s="37" t="s">
        <v>857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73">
        <v>142</v>
      </c>
      <c r="B270" s="174">
        <v>43578</v>
      </c>
      <c r="C270" s="174"/>
      <c r="D270" s="175" t="s">
        <v>754</v>
      </c>
      <c r="E270" s="176" t="s">
        <v>556</v>
      </c>
      <c r="F270" s="176">
        <v>220</v>
      </c>
      <c r="G270" s="176"/>
      <c r="H270" s="176">
        <v>127.5</v>
      </c>
      <c r="I270" s="177">
        <v>284</v>
      </c>
      <c r="J270" s="145" t="s">
        <v>755</v>
      </c>
      <c r="K270" s="146">
        <f t="shared" si="85"/>
        <v>-92.5</v>
      </c>
      <c r="L270" s="147">
        <f t="shared" si="86"/>
        <v>-0.42045454545454547</v>
      </c>
      <c r="M270" s="143" t="s">
        <v>557</v>
      </c>
      <c r="N270" s="140">
        <v>43896</v>
      </c>
      <c r="O270" s="54"/>
      <c r="P270" s="54"/>
      <c r="Q270" s="198"/>
      <c r="R270" s="37" t="s">
        <v>857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143</v>
      </c>
      <c r="B271" s="161">
        <v>43622</v>
      </c>
      <c r="C271" s="161"/>
      <c r="D271" s="162" t="s">
        <v>460</v>
      </c>
      <c r="E271" s="163" t="s">
        <v>556</v>
      </c>
      <c r="F271" s="163">
        <v>332.8</v>
      </c>
      <c r="G271" s="163"/>
      <c r="H271" s="163">
        <v>405</v>
      </c>
      <c r="I271" s="165">
        <v>419</v>
      </c>
      <c r="J271" s="135" t="s">
        <v>756</v>
      </c>
      <c r="K271" s="136">
        <f t="shared" si="85"/>
        <v>72.199999999999989</v>
      </c>
      <c r="L271" s="137">
        <f t="shared" si="86"/>
        <v>0.21694711538461534</v>
      </c>
      <c r="M271" s="132" t="s">
        <v>547</v>
      </c>
      <c r="N271" s="138">
        <v>43860</v>
      </c>
      <c r="O271" s="54"/>
      <c r="P271" s="54"/>
      <c r="Q271" s="198"/>
      <c r="R271" s="37" t="s">
        <v>855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54">
        <v>144</v>
      </c>
      <c r="B272" s="153">
        <v>43641</v>
      </c>
      <c r="C272" s="153"/>
      <c r="D272" s="154" t="s">
        <v>168</v>
      </c>
      <c r="E272" s="155" t="s">
        <v>545</v>
      </c>
      <c r="F272" s="155">
        <v>386</v>
      </c>
      <c r="G272" s="156"/>
      <c r="H272" s="156">
        <v>395</v>
      </c>
      <c r="I272" s="156">
        <v>452</v>
      </c>
      <c r="J272" s="157" t="s">
        <v>757</v>
      </c>
      <c r="K272" s="158">
        <f t="shared" si="85"/>
        <v>9</v>
      </c>
      <c r="L272" s="159">
        <f t="shared" si="86"/>
        <v>2.3316062176165803E-2</v>
      </c>
      <c r="M272" s="155" t="s">
        <v>564</v>
      </c>
      <c r="N272" s="153">
        <v>43868</v>
      </c>
      <c r="O272" s="54"/>
      <c r="P272" s="54"/>
      <c r="Q272" s="198"/>
      <c r="R272" s="37" t="s">
        <v>855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54">
        <v>145</v>
      </c>
      <c r="B273" s="153">
        <v>43707</v>
      </c>
      <c r="C273" s="153"/>
      <c r="D273" s="154" t="s">
        <v>143</v>
      </c>
      <c r="E273" s="155" t="s">
        <v>545</v>
      </c>
      <c r="F273" s="155">
        <v>137.5</v>
      </c>
      <c r="G273" s="156"/>
      <c r="H273" s="156">
        <v>138.5</v>
      </c>
      <c r="I273" s="156">
        <v>190</v>
      </c>
      <c r="J273" s="157" t="s">
        <v>758</v>
      </c>
      <c r="K273" s="158">
        <f t="shared" si="85"/>
        <v>1</v>
      </c>
      <c r="L273" s="159">
        <f t="shared" si="86"/>
        <v>7.2727272727272727E-3</v>
      </c>
      <c r="M273" s="155" t="s">
        <v>564</v>
      </c>
      <c r="N273" s="153">
        <v>44432</v>
      </c>
      <c r="O273" s="54"/>
      <c r="P273" s="54"/>
      <c r="Q273" s="198"/>
      <c r="R273" s="37" t="s">
        <v>857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146</v>
      </c>
      <c r="B274" s="161">
        <v>43731</v>
      </c>
      <c r="C274" s="161"/>
      <c r="D274" s="162" t="s">
        <v>415</v>
      </c>
      <c r="E274" s="163" t="s">
        <v>545</v>
      </c>
      <c r="F274" s="163">
        <v>235</v>
      </c>
      <c r="G274" s="163"/>
      <c r="H274" s="163">
        <v>295</v>
      </c>
      <c r="I274" s="165">
        <v>296</v>
      </c>
      <c r="J274" s="135" t="s">
        <v>759</v>
      </c>
      <c r="K274" s="136">
        <f t="shared" si="85"/>
        <v>60</v>
      </c>
      <c r="L274" s="137">
        <f t="shared" si="86"/>
        <v>0.25531914893617019</v>
      </c>
      <c r="M274" s="132" t="s">
        <v>547</v>
      </c>
      <c r="N274" s="138">
        <v>43844</v>
      </c>
      <c r="O274" s="54"/>
      <c r="P274" s="54"/>
      <c r="Q274" s="198"/>
      <c r="R274" s="37" t="s">
        <v>855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147</v>
      </c>
      <c r="B275" s="161">
        <v>43752</v>
      </c>
      <c r="C275" s="161"/>
      <c r="D275" s="162" t="s">
        <v>760</v>
      </c>
      <c r="E275" s="163" t="s">
        <v>545</v>
      </c>
      <c r="F275" s="163">
        <v>277.5</v>
      </c>
      <c r="G275" s="163"/>
      <c r="H275" s="163">
        <v>333</v>
      </c>
      <c r="I275" s="165">
        <v>333</v>
      </c>
      <c r="J275" s="135" t="s">
        <v>761</v>
      </c>
      <c r="K275" s="136">
        <f t="shared" si="85"/>
        <v>55.5</v>
      </c>
      <c r="L275" s="137">
        <f t="shared" si="86"/>
        <v>0.2</v>
      </c>
      <c r="M275" s="132" t="s">
        <v>547</v>
      </c>
      <c r="N275" s="138">
        <v>43846</v>
      </c>
      <c r="O275" s="54"/>
      <c r="P275" s="54"/>
      <c r="Q275" s="198"/>
      <c r="R275" s="37" t="s">
        <v>857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148</v>
      </c>
      <c r="B276" s="161">
        <v>43752</v>
      </c>
      <c r="C276" s="161"/>
      <c r="D276" s="162" t="s">
        <v>762</v>
      </c>
      <c r="E276" s="163" t="s">
        <v>545</v>
      </c>
      <c r="F276" s="163">
        <v>930</v>
      </c>
      <c r="G276" s="163"/>
      <c r="H276" s="163">
        <v>1165</v>
      </c>
      <c r="I276" s="165">
        <v>1200</v>
      </c>
      <c r="J276" s="135" t="s">
        <v>763</v>
      </c>
      <c r="K276" s="136">
        <f t="shared" si="85"/>
        <v>235</v>
      </c>
      <c r="L276" s="137">
        <f t="shared" si="86"/>
        <v>0.25268817204301075</v>
      </c>
      <c r="M276" s="132" t="s">
        <v>547</v>
      </c>
      <c r="N276" s="138">
        <v>43847</v>
      </c>
      <c r="O276" s="54"/>
      <c r="P276" s="54"/>
      <c r="Q276" s="198"/>
      <c r="R276" s="37" t="s">
        <v>855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149</v>
      </c>
      <c r="B277" s="161">
        <v>43753</v>
      </c>
      <c r="C277" s="161"/>
      <c r="D277" s="162" t="s">
        <v>764</v>
      </c>
      <c r="E277" s="163" t="s">
        <v>545</v>
      </c>
      <c r="F277" s="133">
        <v>111</v>
      </c>
      <c r="G277" s="163"/>
      <c r="H277" s="163">
        <v>141</v>
      </c>
      <c r="I277" s="165">
        <v>141</v>
      </c>
      <c r="J277" s="135" t="s">
        <v>765</v>
      </c>
      <c r="K277" s="136">
        <f t="shared" si="85"/>
        <v>30</v>
      </c>
      <c r="L277" s="137">
        <f t="shared" si="86"/>
        <v>0.27027027027027029</v>
      </c>
      <c r="M277" s="132" t="s">
        <v>547</v>
      </c>
      <c r="N277" s="138">
        <v>44328</v>
      </c>
      <c r="O277" s="54"/>
      <c r="P277" s="54"/>
      <c r="Q277" s="198"/>
      <c r="R277" s="37" t="s">
        <v>855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150</v>
      </c>
      <c r="B278" s="161">
        <v>43753</v>
      </c>
      <c r="C278" s="161"/>
      <c r="D278" s="162" t="s">
        <v>766</v>
      </c>
      <c r="E278" s="163" t="s">
        <v>545</v>
      </c>
      <c r="F278" s="133">
        <v>296</v>
      </c>
      <c r="G278" s="163"/>
      <c r="H278" s="163">
        <v>370</v>
      </c>
      <c r="I278" s="165">
        <v>370</v>
      </c>
      <c r="J278" s="135" t="s">
        <v>631</v>
      </c>
      <c r="K278" s="136">
        <f t="shared" ref="K278:K303" si="87">H278-F278</f>
        <v>74</v>
      </c>
      <c r="L278" s="137">
        <f t="shared" ref="L278:L303" si="88">K278/F278</f>
        <v>0.25</v>
      </c>
      <c r="M278" s="132" t="s">
        <v>547</v>
      </c>
      <c r="N278" s="138">
        <v>43853</v>
      </c>
      <c r="O278" s="54"/>
      <c r="P278" s="54"/>
      <c r="Q278" s="198"/>
      <c r="R278" s="37" t="s">
        <v>855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151</v>
      </c>
      <c r="B279" s="161">
        <v>43754</v>
      </c>
      <c r="C279" s="161"/>
      <c r="D279" s="162" t="s">
        <v>767</v>
      </c>
      <c r="E279" s="163" t="s">
        <v>545</v>
      </c>
      <c r="F279" s="133">
        <v>300</v>
      </c>
      <c r="G279" s="163"/>
      <c r="H279" s="163">
        <v>382.5</v>
      </c>
      <c r="I279" s="165">
        <v>344</v>
      </c>
      <c r="J279" s="135" t="s">
        <v>768</v>
      </c>
      <c r="K279" s="136">
        <f t="shared" si="87"/>
        <v>82.5</v>
      </c>
      <c r="L279" s="137">
        <f t="shared" si="88"/>
        <v>0.27500000000000002</v>
      </c>
      <c r="M279" s="132" t="s">
        <v>547</v>
      </c>
      <c r="N279" s="138">
        <v>44238</v>
      </c>
      <c r="O279" s="54"/>
      <c r="P279" s="54"/>
      <c r="Q279" s="198"/>
      <c r="R279" s="37" t="s">
        <v>855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152</v>
      </c>
      <c r="B280" s="161">
        <v>43832</v>
      </c>
      <c r="C280" s="161"/>
      <c r="D280" s="162" t="s">
        <v>769</v>
      </c>
      <c r="E280" s="163" t="s">
        <v>545</v>
      </c>
      <c r="F280" s="133">
        <v>495</v>
      </c>
      <c r="G280" s="163"/>
      <c r="H280" s="163">
        <v>595</v>
      </c>
      <c r="I280" s="165">
        <v>590</v>
      </c>
      <c r="J280" s="135" t="s">
        <v>567</v>
      </c>
      <c r="K280" s="136">
        <f t="shared" si="87"/>
        <v>100</v>
      </c>
      <c r="L280" s="137">
        <f t="shared" si="88"/>
        <v>0.20202020202020202</v>
      </c>
      <c r="M280" s="132" t="s">
        <v>547</v>
      </c>
      <c r="N280" s="138">
        <v>44589</v>
      </c>
      <c r="O280" s="54"/>
      <c r="P280" s="54"/>
      <c r="Q280" s="198"/>
      <c r="R280" s="37" t="s">
        <v>855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153</v>
      </c>
      <c r="B281" s="161">
        <v>43966</v>
      </c>
      <c r="C281" s="161"/>
      <c r="D281" s="162" t="s">
        <v>74</v>
      </c>
      <c r="E281" s="163" t="s">
        <v>545</v>
      </c>
      <c r="F281" s="133">
        <v>67.5</v>
      </c>
      <c r="G281" s="163"/>
      <c r="H281" s="163">
        <v>86</v>
      </c>
      <c r="I281" s="165">
        <v>86</v>
      </c>
      <c r="J281" s="135" t="s">
        <v>770</v>
      </c>
      <c r="K281" s="136">
        <f t="shared" si="87"/>
        <v>18.5</v>
      </c>
      <c r="L281" s="137">
        <f t="shared" si="88"/>
        <v>0.27407407407407408</v>
      </c>
      <c r="M281" s="132" t="s">
        <v>547</v>
      </c>
      <c r="N281" s="138">
        <v>44008</v>
      </c>
      <c r="O281" s="54"/>
      <c r="P281" s="54"/>
      <c r="Q281" s="198"/>
      <c r="R281" s="37" t="s">
        <v>855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154</v>
      </c>
      <c r="B282" s="161">
        <v>44035</v>
      </c>
      <c r="C282" s="161"/>
      <c r="D282" s="162" t="s">
        <v>459</v>
      </c>
      <c r="E282" s="163" t="s">
        <v>545</v>
      </c>
      <c r="F282" s="133">
        <v>231</v>
      </c>
      <c r="G282" s="163"/>
      <c r="H282" s="163">
        <v>281</v>
      </c>
      <c r="I282" s="165">
        <v>281</v>
      </c>
      <c r="J282" s="135" t="s">
        <v>631</v>
      </c>
      <c r="K282" s="136">
        <f t="shared" si="87"/>
        <v>50</v>
      </c>
      <c r="L282" s="137">
        <f t="shared" si="88"/>
        <v>0.21645021645021645</v>
      </c>
      <c r="M282" s="132" t="s">
        <v>547</v>
      </c>
      <c r="N282" s="138">
        <v>44358</v>
      </c>
      <c r="O282" s="54"/>
      <c r="P282" s="54"/>
      <c r="Q282" s="198"/>
      <c r="R282" s="37" t="s">
        <v>855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155</v>
      </c>
      <c r="B283" s="161">
        <v>44092</v>
      </c>
      <c r="C283" s="161"/>
      <c r="D283" s="162" t="s">
        <v>141</v>
      </c>
      <c r="E283" s="163" t="s">
        <v>545</v>
      </c>
      <c r="F283" s="163">
        <v>206</v>
      </c>
      <c r="G283" s="163"/>
      <c r="H283" s="163">
        <v>248</v>
      </c>
      <c r="I283" s="165">
        <v>248</v>
      </c>
      <c r="J283" s="135" t="s">
        <v>631</v>
      </c>
      <c r="K283" s="136">
        <f t="shared" si="87"/>
        <v>42</v>
      </c>
      <c r="L283" s="137">
        <f t="shared" si="88"/>
        <v>0.20388349514563106</v>
      </c>
      <c r="M283" s="132" t="s">
        <v>547</v>
      </c>
      <c r="N283" s="138">
        <v>44214</v>
      </c>
      <c r="O283" s="54"/>
      <c r="P283" s="54"/>
      <c r="Q283" s="198"/>
      <c r="R283" s="37" t="s">
        <v>855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156</v>
      </c>
      <c r="B284" s="161">
        <v>44140</v>
      </c>
      <c r="C284" s="161"/>
      <c r="D284" s="162" t="s">
        <v>141</v>
      </c>
      <c r="E284" s="163" t="s">
        <v>545</v>
      </c>
      <c r="F284" s="163">
        <v>182.5</v>
      </c>
      <c r="G284" s="163"/>
      <c r="H284" s="163">
        <v>248</v>
      </c>
      <c r="I284" s="165">
        <v>248</v>
      </c>
      <c r="J284" s="135" t="s">
        <v>631</v>
      </c>
      <c r="K284" s="136">
        <f t="shared" si="87"/>
        <v>65.5</v>
      </c>
      <c r="L284" s="137">
        <f t="shared" si="88"/>
        <v>0.35890410958904112</v>
      </c>
      <c r="M284" s="132" t="s">
        <v>547</v>
      </c>
      <c r="N284" s="138">
        <v>44214</v>
      </c>
      <c r="O284" s="54"/>
      <c r="P284" s="54"/>
      <c r="Q284" s="198"/>
      <c r="R284" s="37" t="s">
        <v>855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157</v>
      </c>
      <c r="B285" s="161">
        <v>44140</v>
      </c>
      <c r="C285" s="161"/>
      <c r="D285" s="162" t="s">
        <v>337</v>
      </c>
      <c r="E285" s="163" t="s">
        <v>545</v>
      </c>
      <c r="F285" s="163">
        <v>247.5</v>
      </c>
      <c r="G285" s="163"/>
      <c r="H285" s="163">
        <v>320</v>
      </c>
      <c r="I285" s="165">
        <v>320</v>
      </c>
      <c r="J285" s="135" t="s">
        <v>631</v>
      </c>
      <c r="K285" s="136">
        <f t="shared" si="87"/>
        <v>72.5</v>
      </c>
      <c r="L285" s="137">
        <f t="shared" si="88"/>
        <v>0.29292929292929293</v>
      </c>
      <c r="M285" s="132" t="s">
        <v>547</v>
      </c>
      <c r="N285" s="138">
        <v>44323</v>
      </c>
      <c r="O285" s="54"/>
      <c r="P285" s="54"/>
      <c r="Q285" s="198"/>
      <c r="R285" s="37" t="s">
        <v>855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158</v>
      </c>
      <c r="B286" s="161">
        <v>44140</v>
      </c>
      <c r="C286" s="161"/>
      <c r="D286" s="162" t="s">
        <v>199</v>
      </c>
      <c r="E286" s="163" t="s">
        <v>545</v>
      </c>
      <c r="F286" s="133">
        <v>925</v>
      </c>
      <c r="G286" s="163"/>
      <c r="H286" s="163">
        <v>1095</v>
      </c>
      <c r="I286" s="165">
        <v>1093</v>
      </c>
      <c r="J286" s="135" t="s">
        <v>771</v>
      </c>
      <c r="K286" s="136">
        <f t="shared" si="87"/>
        <v>170</v>
      </c>
      <c r="L286" s="137">
        <f t="shared" si="88"/>
        <v>0.18378378378378379</v>
      </c>
      <c r="M286" s="132" t="s">
        <v>547</v>
      </c>
      <c r="N286" s="138">
        <v>44201</v>
      </c>
      <c r="O286" s="54"/>
      <c r="P286" s="54"/>
      <c r="Q286" s="198"/>
      <c r="R286" s="37" t="s">
        <v>855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159</v>
      </c>
      <c r="B287" s="161">
        <v>44140</v>
      </c>
      <c r="C287" s="161"/>
      <c r="D287" s="162" t="s">
        <v>355</v>
      </c>
      <c r="E287" s="163" t="s">
        <v>545</v>
      </c>
      <c r="F287" s="133">
        <v>332.5</v>
      </c>
      <c r="G287" s="163"/>
      <c r="H287" s="163">
        <v>393</v>
      </c>
      <c r="I287" s="165">
        <v>406</v>
      </c>
      <c r="J287" s="135" t="s">
        <v>772</v>
      </c>
      <c r="K287" s="136">
        <f t="shared" si="87"/>
        <v>60.5</v>
      </c>
      <c r="L287" s="137">
        <f t="shared" si="88"/>
        <v>0.18195488721804512</v>
      </c>
      <c r="M287" s="132" t="s">
        <v>547</v>
      </c>
      <c r="N287" s="138">
        <v>44256</v>
      </c>
      <c r="O287" s="54"/>
      <c r="P287" s="54"/>
      <c r="Q287" s="198"/>
      <c r="R287" s="37" t="s">
        <v>855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160</v>
      </c>
      <c r="B288" s="161">
        <v>44141</v>
      </c>
      <c r="C288" s="161"/>
      <c r="D288" s="162" t="s">
        <v>459</v>
      </c>
      <c r="E288" s="163" t="s">
        <v>545</v>
      </c>
      <c r="F288" s="133">
        <v>231</v>
      </c>
      <c r="G288" s="163"/>
      <c r="H288" s="163">
        <v>281</v>
      </c>
      <c r="I288" s="165">
        <v>281</v>
      </c>
      <c r="J288" s="135" t="s">
        <v>631</v>
      </c>
      <c r="K288" s="136">
        <f t="shared" si="87"/>
        <v>50</v>
      </c>
      <c r="L288" s="137">
        <f t="shared" si="88"/>
        <v>0.21645021645021645</v>
      </c>
      <c r="M288" s="132" t="s">
        <v>547</v>
      </c>
      <c r="N288" s="138">
        <v>44358</v>
      </c>
      <c r="O288" s="54"/>
      <c r="P288" s="54"/>
      <c r="Q288" s="198"/>
      <c r="R288" s="37" t="s">
        <v>855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161</v>
      </c>
      <c r="B289" s="161">
        <v>44187</v>
      </c>
      <c r="C289" s="161"/>
      <c r="D289" s="162" t="s">
        <v>773</v>
      </c>
      <c r="E289" s="163" t="s">
        <v>545</v>
      </c>
      <c r="F289" s="133">
        <v>190</v>
      </c>
      <c r="G289" s="163"/>
      <c r="H289" s="163">
        <v>239</v>
      </c>
      <c r="I289" s="165">
        <v>239</v>
      </c>
      <c r="J289" s="135" t="s">
        <v>774</v>
      </c>
      <c r="K289" s="136">
        <f t="shared" si="87"/>
        <v>49</v>
      </c>
      <c r="L289" s="137">
        <f t="shared" si="88"/>
        <v>0.25789473684210529</v>
      </c>
      <c r="M289" s="132" t="s">
        <v>547</v>
      </c>
      <c r="N289" s="138">
        <v>44844</v>
      </c>
      <c r="O289" s="54"/>
      <c r="P289" s="54"/>
      <c r="Q289" s="198"/>
      <c r="R289" s="37" t="s">
        <v>855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162</v>
      </c>
      <c r="B290" s="161">
        <v>44258</v>
      </c>
      <c r="C290" s="161"/>
      <c r="D290" s="162" t="s">
        <v>769</v>
      </c>
      <c r="E290" s="163" t="s">
        <v>545</v>
      </c>
      <c r="F290" s="133">
        <v>495</v>
      </c>
      <c r="G290" s="163"/>
      <c r="H290" s="163">
        <v>595</v>
      </c>
      <c r="I290" s="165">
        <v>590</v>
      </c>
      <c r="J290" s="135" t="s">
        <v>567</v>
      </c>
      <c r="K290" s="136">
        <f t="shared" si="87"/>
        <v>100</v>
      </c>
      <c r="L290" s="137">
        <f t="shared" si="88"/>
        <v>0.20202020202020202</v>
      </c>
      <c r="M290" s="132" t="s">
        <v>547</v>
      </c>
      <c r="N290" s="138">
        <v>44589</v>
      </c>
      <c r="O290" s="54"/>
      <c r="P290" s="54"/>
      <c r="Q290" s="198"/>
      <c r="R290" s="37" t="s">
        <v>855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163</v>
      </c>
      <c r="B291" s="161">
        <v>44274</v>
      </c>
      <c r="C291" s="161"/>
      <c r="D291" s="162" t="s">
        <v>355</v>
      </c>
      <c r="E291" s="163" t="s">
        <v>545</v>
      </c>
      <c r="F291" s="133">
        <v>355</v>
      </c>
      <c r="G291" s="163"/>
      <c r="H291" s="163">
        <v>422.5</v>
      </c>
      <c r="I291" s="165">
        <v>420</v>
      </c>
      <c r="J291" s="135" t="s">
        <v>775</v>
      </c>
      <c r="K291" s="136">
        <f t="shared" si="87"/>
        <v>67.5</v>
      </c>
      <c r="L291" s="137">
        <f t="shared" si="88"/>
        <v>0.19014084507042253</v>
      </c>
      <c r="M291" s="132" t="s">
        <v>547</v>
      </c>
      <c r="N291" s="138">
        <v>44361</v>
      </c>
      <c r="O291" s="54"/>
      <c r="P291" s="54"/>
      <c r="R291" s="37" t="s">
        <v>855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164</v>
      </c>
      <c r="B292" s="161">
        <v>44295</v>
      </c>
      <c r="C292" s="161"/>
      <c r="D292" s="162" t="s">
        <v>319</v>
      </c>
      <c r="E292" s="163" t="s">
        <v>545</v>
      </c>
      <c r="F292" s="133">
        <v>555</v>
      </c>
      <c r="G292" s="163"/>
      <c r="H292" s="163">
        <v>663</v>
      </c>
      <c r="I292" s="165">
        <v>663</v>
      </c>
      <c r="J292" s="135" t="s">
        <v>776</v>
      </c>
      <c r="K292" s="136">
        <f t="shared" si="87"/>
        <v>108</v>
      </c>
      <c r="L292" s="137">
        <f t="shared" si="88"/>
        <v>0.19459459459459461</v>
      </c>
      <c r="M292" s="132" t="s">
        <v>547</v>
      </c>
      <c r="N292" s="138">
        <v>44321</v>
      </c>
      <c r="O292" s="54"/>
      <c r="P292" s="54"/>
      <c r="Q292" s="198"/>
      <c r="R292" s="37" t="s">
        <v>855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165</v>
      </c>
      <c r="B293" s="161">
        <v>44308</v>
      </c>
      <c r="C293" s="161"/>
      <c r="D293" s="162" t="s">
        <v>740</v>
      </c>
      <c r="E293" s="163" t="s">
        <v>545</v>
      </c>
      <c r="F293" s="133">
        <v>126.5</v>
      </c>
      <c r="G293" s="163"/>
      <c r="H293" s="163">
        <v>155</v>
      </c>
      <c r="I293" s="165">
        <v>155</v>
      </c>
      <c r="J293" s="135" t="s">
        <v>631</v>
      </c>
      <c r="K293" s="136">
        <f t="shared" si="87"/>
        <v>28.5</v>
      </c>
      <c r="L293" s="137">
        <f t="shared" si="88"/>
        <v>0.22529644268774704</v>
      </c>
      <c r="M293" s="132" t="s">
        <v>547</v>
      </c>
      <c r="N293" s="138">
        <v>44362</v>
      </c>
      <c r="O293" s="54"/>
      <c r="P293" s="54"/>
      <c r="R293" s="37" t="s">
        <v>855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39">
        <v>166</v>
      </c>
      <c r="B294" s="170">
        <v>44368</v>
      </c>
      <c r="C294" s="170"/>
      <c r="D294" s="141" t="s">
        <v>777</v>
      </c>
      <c r="E294" s="143" t="s">
        <v>545</v>
      </c>
      <c r="F294" s="171">
        <v>287.5</v>
      </c>
      <c r="G294" s="143"/>
      <c r="H294" s="143">
        <v>245</v>
      </c>
      <c r="I294" s="144">
        <v>344</v>
      </c>
      <c r="J294" s="145" t="s">
        <v>778</v>
      </c>
      <c r="K294" s="146">
        <f t="shared" si="87"/>
        <v>-42.5</v>
      </c>
      <c r="L294" s="147">
        <f t="shared" si="88"/>
        <v>-0.14782608695652175</v>
      </c>
      <c r="M294" s="143" t="s">
        <v>557</v>
      </c>
      <c r="N294" s="140">
        <v>44508</v>
      </c>
      <c r="O294" s="54"/>
      <c r="P294" s="54"/>
      <c r="R294" s="37" t="s">
        <v>855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167</v>
      </c>
      <c r="B295" s="161">
        <v>44368</v>
      </c>
      <c r="C295" s="161"/>
      <c r="D295" s="162" t="s">
        <v>459</v>
      </c>
      <c r="E295" s="163" t="s">
        <v>545</v>
      </c>
      <c r="F295" s="133">
        <v>241</v>
      </c>
      <c r="G295" s="163"/>
      <c r="H295" s="163">
        <v>298</v>
      </c>
      <c r="I295" s="165">
        <v>320</v>
      </c>
      <c r="J295" s="135" t="s">
        <v>631</v>
      </c>
      <c r="K295" s="136">
        <f t="shared" si="87"/>
        <v>57</v>
      </c>
      <c r="L295" s="137">
        <f t="shared" si="88"/>
        <v>0.23651452282157676</v>
      </c>
      <c r="M295" s="132" t="s">
        <v>547</v>
      </c>
      <c r="N295" s="138">
        <v>44802</v>
      </c>
      <c r="O295" s="54"/>
      <c r="P295" s="54"/>
      <c r="R295" s="37" t="s">
        <v>855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168</v>
      </c>
      <c r="B296" s="161">
        <v>44406</v>
      </c>
      <c r="C296" s="161"/>
      <c r="D296" s="162" t="s">
        <v>740</v>
      </c>
      <c r="E296" s="163" t="s">
        <v>545</v>
      </c>
      <c r="F296" s="133">
        <v>162.5</v>
      </c>
      <c r="G296" s="163"/>
      <c r="H296" s="163">
        <v>200</v>
      </c>
      <c r="I296" s="165">
        <v>200</v>
      </c>
      <c r="J296" s="135" t="s">
        <v>631</v>
      </c>
      <c r="K296" s="136">
        <f t="shared" si="87"/>
        <v>37.5</v>
      </c>
      <c r="L296" s="137">
        <f t="shared" si="88"/>
        <v>0.23076923076923078</v>
      </c>
      <c r="M296" s="132" t="s">
        <v>547</v>
      </c>
      <c r="N296" s="138">
        <v>44802</v>
      </c>
      <c r="O296" s="54"/>
      <c r="P296" s="54"/>
      <c r="R296" s="37" t="s">
        <v>855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169</v>
      </c>
      <c r="B297" s="161">
        <v>44462</v>
      </c>
      <c r="C297" s="161"/>
      <c r="D297" s="162" t="s">
        <v>423</v>
      </c>
      <c r="E297" s="163" t="s">
        <v>545</v>
      </c>
      <c r="F297" s="133">
        <v>1235</v>
      </c>
      <c r="G297" s="163"/>
      <c r="H297" s="163">
        <v>1505</v>
      </c>
      <c r="I297" s="165">
        <v>1500</v>
      </c>
      <c r="J297" s="135" t="s">
        <v>631</v>
      </c>
      <c r="K297" s="136">
        <f t="shared" si="87"/>
        <v>270</v>
      </c>
      <c r="L297" s="137">
        <f t="shared" si="88"/>
        <v>0.21862348178137653</v>
      </c>
      <c r="M297" s="132" t="s">
        <v>547</v>
      </c>
      <c r="N297" s="138">
        <v>44564</v>
      </c>
      <c r="O297" s="54"/>
      <c r="P297" s="54"/>
      <c r="R297" s="37" t="s">
        <v>855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170</v>
      </c>
      <c r="B298" s="161">
        <v>44480</v>
      </c>
      <c r="C298" s="161"/>
      <c r="D298" s="162" t="s">
        <v>779</v>
      </c>
      <c r="E298" s="163" t="s">
        <v>545</v>
      </c>
      <c r="F298" s="133">
        <v>58.75</v>
      </c>
      <c r="G298" s="163"/>
      <c r="H298" s="163">
        <v>64.25</v>
      </c>
      <c r="I298" s="165"/>
      <c r="J298" s="135" t="s">
        <v>631</v>
      </c>
      <c r="K298" s="136">
        <f t="shared" si="87"/>
        <v>5.5</v>
      </c>
      <c r="L298" s="137">
        <f t="shared" si="88"/>
        <v>9.3617021276595741E-2</v>
      </c>
      <c r="M298" s="132" t="s">
        <v>547</v>
      </c>
      <c r="N298" s="138">
        <v>45322</v>
      </c>
      <c r="O298" s="54"/>
      <c r="P298" s="54"/>
      <c r="R298" s="37" t="s">
        <v>855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29">
        <v>171</v>
      </c>
      <c r="B299" s="130">
        <v>44481</v>
      </c>
      <c r="C299" s="130"/>
      <c r="D299" s="131" t="s">
        <v>273</v>
      </c>
      <c r="E299" s="132" t="s">
        <v>545</v>
      </c>
      <c r="F299" s="133">
        <v>315</v>
      </c>
      <c r="G299" s="132"/>
      <c r="H299" s="132">
        <v>335</v>
      </c>
      <c r="I299" s="134">
        <v>380</v>
      </c>
      <c r="J299" s="135" t="s">
        <v>822</v>
      </c>
      <c r="K299" s="136">
        <f t="shared" si="87"/>
        <v>20</v>
      </c>
      <c r="L299" s="137">
        <f t="shared" si="88"/>
        <v>6.3492063492063489E-2</v>
      </c>
      <c r="M299" s="132" t="s">
        <v>547</v>
      </c>
      <c r="N299" s="138">
        <v>45297</v>
      </c>
      <c r="O299" s="54"/>
      <c r="P299" s="54"/>
      <c r="R299" s="37" t="s">
        <v>855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29">
        <v>172</v>
      </c>
      <c r="B300" s="130">
        <v>44481</v>
      </c>
      <c r="C300" s="130"/>
      <c r="D300" s="131" t="s">
        <v>780</v>
      </c>
      <c r="E300" s="132" t="s">
        <v>545</v>
      </c>
      <c r="F300" s="133">
        <v>45.5</v>
      </c>
      <c r="G300" s="132"/>
      <c r="H300" s="132">
        <v>56.5</v>
      </c>
      <c r="I300" s="134">
        <v>56</v>
      </c>
      <c r="J300" s="135" t="s">
        <v>631</v>
      </c>
      <c r="K300" s="136">
        <f t="shared" si="87"/>
        <v>11</v>
      </c>
      <c r="L300" s="137">
        <f t="shared" si="88"/>
        <v>0.24175824175824176</v>
      </c>
      <c r="M300" s="132" t="s">
        <v>547</v>
      </c>
      <c r="N300" s="138">
        <v>44881</v>
      </c>
      <c r="O300" s="54"/>
      <c r="P300" s="54"/>
      <c r="R300" s="37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29">
        <v>173</v>
      </c>
      <c r="B301" s="130">
        <v>44551</v>
      </c>
      <c r="C301" s="130"/>
      <c r="D301" s="131" t="s">
        <v>128</v>
      </c>
      <c r="E301" s="132" t="s">
        <v>545</v>
      </c>
      <c r="F301" s="133">
        <v>2300</v>
      </c>
      <c r="G301" s="132"/>
      <c r="H301" s="132">
        <f>(2820+2200)/2</f>
        <v>2510</v>
      </c>
      <c r="I301" s="134">
        <v>3000</v>
      </c>
      <c r="J301" s="135" t="s">
        <v>781</v>
      </c>
      <c r="K301" s="136">
        <f t="shared" si="87"/>
        <v>210</v>
      </c>
      <c r="L301" s="137">
        <f t="shared" si="88"/>
        <v>9.1304347826086957E-2</v>
      </c>
      <c r="M301" s="132" t="s">
        <v>547</v>
      </c>
      <c r="N301" s="138">
        <v>44649</v>
      </c>
      <c r="O301" s="54"/>
      <c r="P301" s="54"/>
      <c r="R301" s="37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29">
        <v>174</v>
      </c>
      <c r="B302" s="130">
        <v>44606</v>
      </c>
      <c r="C302" s="130"/>
      <c r="D302" s="131" t="s">
        <v>413</v>
      </c>
      <c r="E302" s="132" t="s">
        <v>545</v>
      </c>
      <c r="F302" s="133">
        <v>635</v>
      </c>
      <c r="G302" s="132"/>
      <c r="H302" s="132">
        <v>700</v>
      </c>
      <c r="I302" s="134">
        <v>764</v>
      </c>
      <c r="J302" s="135" t="s">
        <v>806</v>
      </c>
      <c r="K302" s="136">
        <f t="shared" si="87"/>
        <v>65</v>
      </c>
      <c r="L302" s="137">
        <f t="shared" si="88"/>
        <v>0.10236220472440945</v>
      </c>
      <c r="M302" s="132" t="s">
        <v>547</v>
      </c>
      <c r="N302" s="138">
        <v>45159</v>
      </c>
      <c r="O302" s="54"/>
      <c r="P302" s="54"/>
      <c r="R302" s="37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29">
        <v>175</v>
      </c>
      <c r="B303" s="130">
        <v>44613</v>
      </c>
      <c r="C303" s="130"/>
      <c r="D303" s="131" t="s">
        <v>423</v>
      </c>
      <c r="E303" s="132" t="s">
        <v>545</v>
      </c>
      <c r="F303" s="133">
        <v>1255</v>
      </c>
      <c r="G303" s="132"/>
      <c r="H303" s="132">
        <v>1515</v>
      </c>
      <c r="I303" s="134">
        <v>1510</v>
      </c>
      <c r="J303" s="135" t="s">
        <v>631</v>
      </c>
      <c r="K303" s="136">
        <f t="shared" si="87"/>
        <v>260</v>
      </c>
      <c r="L303" s="137">
        <f t="shared" si="88"/>
        <v>0.20717131474103587</v>
      </c>
      <c r="M303" s="132" t="s">
        <v>547</v>
      </c>
      <c r="N303" s="138">
        <v>44834</v>
      </c>
      <c r="O303" s="54"/>
      <c r="P303" s="54"/>
      <c r="R303" s="37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259">
        <v>176</v>
      </c>
      <c r="B304" s="250">
        <v>44670</v>
      </c>
      <c r="C304" s="250"/>
      <c r="D304" s="251" t="s">
        <v>510</v>
      </c>
      <c r="E304" s="252" t="s">
        <v>545</v>
      </c>
      <c r="F304" s="253">
        <v>445</v>
      </c>
      <c r="G304" s="253"/>
      <c r="H304" s="253">
        <v>460</v>
      </c>
      <c r="I304" s="253">
        <v>553</v>
      </c>
      <c r="J304" s="254" t="s">
        <v>844</v>
      </c>
      <c r="K304" s="255">
        <f t="shared" ref="K304" si="89">H304-F304</f>
        <v>15</v>
      </c>
      <c r="L304" s="256">
        <f t="shared" ref="L304" si="90">K304/F304</f>
        <v>3.3707865168539325E-2</v>
      </c>
      <c r="M304" s="257" t="s">
        <v>564</v>
      </c>
      <c r="N304" s="258">
        <v>45397</v>
      </c>
      <c r="O304" s="54"/>
      <c r="P304" s="54"/>
      <c r="R304" s="37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177</v>
      </c>
      <c r="B305" s="161">
        <v>44746</v>
      </c>
      <c r="C305" s="161"/>
      <c r="D305" s="162" t="s">
        <v>782</v>
      </c>
      <c r="E305" s="163" t="s">
        <v>545</v>
      </c>
      <c r="F305" s="163">
        <v>207.5</v>
      </c>
      <c r="G305" s="163"/>
      <c r="H305" s="163">
        <v>254</v>
      </c>
      <c r="I305" s="165">
        <v>254</v>
      </c>
      <c r="J305" s="135" t="s">
        <v>631</v>
      </c>
      <c r="K305" s="136">
        <f t="shared" ref="K305:K315" si="91">H305-F305</f>
        <v>46.5</v>
      </c>
      <c r="L305" s="137">
        <f t="shared" ref="L305:L315" si="92">K305/F305</f>
        <v>0.22409638554216868</v>
      </c>
      <c r="M305" s="132" t="s">
        <v>547</v>
      </c>
      <c r="N305" s="138">
        <v>44792</v>
      </c>
      <c r="O305" s="54"/>
      <c r="P305" s="54"/>
      <c r="R305" s="37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60">
        <v>178</v>
      </c>
      <c r="B306" s="161">
        <v>44775</v>
      </c>
      <c r="C306" s="161"/>
      <c r="D306" s="162" t="s">
        <v>461</v>
      </c>
      <c r="E306" s="163" t="s">
        <v>545</v>
      </c>
      <c r="F306" s="163">
        <v>31.25</v>
      </c>
      <c r="G306" s="163"/>
      <c r="H306" s="163">
        <v>38.75</v>
      </c>
      <c r="I306" s="165">
        <v>38</v>
      </c>
      <c r="J306" s="135" t="s">
        <v>631</v>
      </c>
      <c r="K306" s="136">
        <f t="shared" si="91"/>
        <v>7.5</v>
      </c>
      <c r="L306" s="137">
        <f t="shared" si="92"/>
        <v>0.24</v>
      </c>
      <c r="M306" s="132" t="s">
        <v>547</v>
      </c>
      <c r="N306" s="138">
        <v>44844</v>
      </c>
      <c r="O306" s="54"/>
      <c r="P306" s="54"/>
      <c r="R306" s="37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60">
        <v>179</v>
      </c>
      <c r="B307" s="161">
        <v>44841</v>
      </c>
      <c r="C307" s="161"/>
      <c r="D307" s="162" t="s">
        <v>783</v>
      </c>
      <c r="E307" s="163" t="s">
        <v>545</v>
      </c>
      <c r="F307" s="133">
        <v>665</v>
      </c>
      <c r="G307" s="163"/>
      <c r="H307" s="163">
        <v>807.5</v>
      </c>
      <c r="I307" s="165">
        <v>840</v>
      </c>
      <c r="J307" s="135" t="s">
        <v>781</v>
      </c>
      <c r="K307" s="136">
        <f t="shared" si="91"/>
        <v>142.5</v>
      </c>
      <c r="L307" s="137">
        <f t="shared" si="92"/>
        <v>0.21428571428571427</v>
      </c>
      <c r="M307" s="132" t="s">
        <v>547</v>
      </c>
      <c r="N307" s="138">
        <v>45097</v>
      </c>
      <c r="O307" s="54"/>
      <c r="P307" s="54"/>
      <c r="R307" s="37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60">
        <v>180</v>
      </c>
      <c r="B308" s="161">
        <v>44844</v>
      </c>
      <c r="C308" s="161"/>
      <c r="D308" s="162" t="s">
        <v>415</v>
      </c>
      <c r="E308" s="163" t="s">
        <v>545</v>
      </c>
      <c r="F308" s="133">
        <v>227.5</v>
      </c>
      <c r="G308" s="163"/>
      <c r="H308" s="163">
        <v>270</v>
      </c>
      <c r="I308" s="165">
        <v>291</v>
      </c>
      <c r="J308" s="135" t="s">
        <v>808</v>
      </c>
      <c r="K308" s="136">
        <f t="shared" si="91"/>
        <v>42.5</v>
      </c>
      <c r="L308" s="137">
        <f t="shared" si="92"/>
        <v>0.18681318681318682</v>
      </c>
      <c r="M308" s="132" t="s">
        <v>547</v>
      </c>
      <c r="N308" s="138">
        <v>45160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A309" s="160">
        <v>181</v>
      </c>
      <c r="B309" s="161">
        <v>44845</v>
      </c>
      <c r="C309" s="161"/>
      <c r="D309" s="162" t="s">
        <v>413</v>
      </c>
      <c r="E309" s="163" t="s">
        <v>545</v>
      </c>
      <c r="F309" s="133">
        <v>555</v>
      </c>
      <c r="G309" s="163"/>
      <c r="H309" s="163">
        <v>700</v>
      </c>
      <c r="I309" s="165">
        <v>765</v>
      </c>
      <c r="J309" s="135" t="s">
        <v>807</v>
      </c>
      <c r="K309" s="136">
        <f t="shared" si="91"/>
        <v>145</v>
      </c>
      <c r="L309" s="137">
        <f t="shared" si="92"/>
        <v>0.26126126126126126</v>
      </c>
      <c r="M309" s="132" t="s">
        <v>547</v>
      </c>
      <c r="N309" s="138">
        <v>45159</v>
      </c>
      <c r="O309" s="54"/>
      <c r="P309" s="54"/>
      <c r="R309" s="37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A310" s="160">
        <v>182</v>
      </c>
      <c r="B310" s="161">
        <v>44981</v>
      </c>
      <c r="C310" s="161"/>
      <c r="D310" s="162" t="s">
        <v>428</v>
      </c>
      <c r="E310" s="163" t="s">
        <v>545</v>
      </c>
      <c r="F310" s="133">
        <v>1675</v>
      </c>
      <c r="G310" s="163"/>
      <c r="H310" s="163">
        <v>2080</v>
      </c>
      <c r="I310" s="165">
        <v>2080</v>
      </c>
      <c r="J310" s="135" t="s">
        <v>631</v>
      </c>
      <c r="K310" s="136">
        <f t="shared" si="91"/>
        <v>405</v>
      </c>
      <c r="L310" s="137">
        <f t="shared" si="92"/>
        <v>0.2417910447761194</v>
      </c>
      <c r="M310" s="132" t="s">
        <v>547</v>
      </c>
      <c r="N310" s="138">
        <v>45119</v>
      </c>
      <c r="O310" s="54"/>
      <c r="P310" s="54"/>
      <c r="R310" s="37" t="s">
        <v>858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8" ht="12.75" customHeight="1">
      <c r="A311" s="160">
        <v>183</v>
      </c>
      <c r="B311" s="161">
        <v>44986</v>
      </c>
      <c r="C311" s="161"/>
      <c r="D311" s="162" t="s">
        <v>461</v>
      </c>
      <c r="E311" s="163" t="s">
        <v>545</v>
      </c>
      <c r="F311" s="133">
        <v>57.5</v>
      </c>
      <c r="G311" s="163"/>
      <c r="H311" s="163">
        <v>120</v>
      </c>
      <c r="I311" s="165">
        <v>120</v>
      </c>
      <c r="J311" s="135" t="s">
        <v>631</v>
      </c>
      <c r="K311" s="136">
        <f t="shared" si="91"/>
        <v>62.5</v>
      </c>
      <c r="L311" s="137">
        <f t="shared" si="92"/>
        <v>1.0869565217391304</v>
      </c>
      <c r="M311" s="132" t="s">
        <v>547</v>
      </c>
      <c r="N311" s="138">
        <v>45049</v>
      </c>
      <c r="O311" s="54"/>
      <c r="P311" s="54"/>
      <c r="R311" s="37" t="s">
        <v>858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8" ht="12.75" customHeight="1">
      <c r="A312" s="160">
        <v>184</v>
      </c>
      <c r="B312" s="161">
        <v>45008</v>
      </c>
      <c r="C312" s="161"/>
      <c r="D312" s="162" t="s">
        <v>475</v>
      </c>
      <c r="E312" s="163" t="s">
        <v>545</v>
      </c>
      <c r="F312" s="133">
        <v>2765</v>
      </c>
      <c r="G312" s="163"/>
      <c r="H312" s="163">
        <v>3547.5</v>
      </c>
      <c r="I312" s="165">
        <v>3523</v>
      </c>
      <c r="J312" s="135" t="s">
        <v>631</v>
      </c>
      <c r="K312" s="136">
        <f t="shared" si="91"/>
        <v>782.5</v>
      </c>
      <c r="L312" s="137">
        <f t="shared" si="92"/>
        <v>0.28300180831826399</v>
      </c>
      <c r="M312" s="132" t="s">
        <v>547</v>
      </c>
      <c r="N312" s="138">
        <v>45177</v>
      </c>
      <c r="O312" s="54"/>
      <c r="P312" s="54"/>
      <c r="R312" s="37" t="s">
        <v>858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8" ht="12.75" customHeight="1">
      <c r="A313" s="160">
        <v>185</v>
      </c>
      <c r="B313" s="161">
        <v>45027</v>
      </c>
      <c r="C313" s="161"/>
      <c r="D313" s="162" t="s">
        <v>784</v>
      </c>
      <c r="E313" s="163" t="s">
        <v>545</v>
      </c>
      <c r="F313" s="163">
        <v>460</v>
      </c>
      <c r="G313" s="163"/>
      <c r="H313" s="163">
        <v>825</v>
      </c>
      <c r="I313" s="165">
        <v>810</v>
      </c>
      <c r="J313" s="135" t="s">
        <v>631</v>
      </c>
      <c r="K313" s="136">
        <f t="shared" si="91"/>
        <v>365</v>
      </c>
      <c r="L313" s="137">
        <f t="shared" si="92"/>
        <v>0.79347826086956519</v>
      </c>
      <c r="M313" s="132" t="s">
        <v>547</v>
      </c>
      <c r="N313" s="138">
        <v>45155</v>
      </c>
      <c r="O313" s="54"/>
      <c r="P313" s="54"/>
      <c r="R313" s="37" t="s">
        <v>858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8" ht="12.75" customHeight="1">
      <c r="A314" s="160">
        <v>186</v>
      </c>
      <c r="B314" s="161">
        <v>45050</v>
      </c>
      <c r="C314" s="161"/>
      <c r="D314" s="162" t="s">
        <v>41</v>
      </c>
      <c r="E314" s="163" t="s">
        <v>545</v>
      </c>
      <c r="F314" s="163">
        <v>3630</v>
      </c>
      <c r="G314" s="163"/>
      <c r="H314" s="163">
        <v>5150</v>
      </c>
      <c r="I314" s="165">
        <v>5040</v>
      </c>
      <c r="J314" s="135" t="s">
        <v>631</v>
      </c>
      <c r="K314" s="136">
        <f t="shared" si="91"/>
        <v>1520</v>
      </c>
      <c r="L314" s="137">
        <f t="shared" si="92"/>
        <v>0.41873278236914602</v>
      </c>
      <c r="M314" s="132" t="s">
        <v>547</v>
      </c>
      <c r="N314" s="138">
        <v>45344</v>
      </c>
      <c r="O314" s="54"/>
      <c r="P314" s="54"/>
      <c r="R314" s="37" t="s">
        <v>858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8" ht="12.75" customHeight="1">
      <c r="A315" s="160">
        <v>187</v>
      </c>
      <c r="B315" s="161">
        <v>45075</v>
      </c>
      <c r="C315" s="161"/>
      <c r="D315" s="162" t="s">
        <v>785</v>
      </c>
      <c r="E315" s="163" t="s">
        <v>545</v>
      </c>
      <c r="F315" s="133">
        <v>585</v>
      </c>
      <c r="G315" s="163"/>
      <c r="H315" s="163">
        <v>732</v>
      </c>
      <c r="I315" s="165">
        <v>732</v>
      </c>
      <c r="J315" s="135" t="s">
        <v>631</v>
      </c>
      <c r="K315" s="136">
        <f t="shared" si="91"/>
        <v>147</v>
      </c>
      <c r="L315" s="137">
        <f t="shared" si="92"/>
        <v>0.25128205128205128</v>
      </c>
      <c r="M315" s="132" t="s">
        <v>547</v>
      </c>
      <c r="N315" s="138">
        <v>45152</v>
      </c>
      <c r="O315" s="54"/>
      <c r="P315" s="54"/>
      <c r="R315" s="37" t="s">
        <v>858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F315" s="37"/>
      <c r="AG315" s="54"/>
      <c r="AI315" s="37"/>
      <c r="AK315" s="37"/>
      <c r="AL315" s="54"/>
    </row>
    <row r="316" spans="1:38" ht="12.75" customHeight="1">
      <c r="A316" s="160">
        <v>188</v>
      </c>
      <c r="B316" s="161">
        <v>45078</v>
      </c>
      <c r="C316" s="161"/>
      <c r="D316" s="162" t="s">
        <v>500</v>
      </c>
      <c r="E316" s="163" t="s">
        <v>545</v>
      </c>
      <c r="F316" s="133">
        <v>3310</v>
      </c>
      <c r="G316" s="163"/>
      <c r="H316" s="163">
        <v>4300</v>
      </c>
      <c r="I316" s="165">
        <v>4300</v>
      </c>
      <c r="J316" s="135" t="s">
        <v>631</v>
      </c>
      <c r="K316" s="136">
        <f t="shared" ref="K316" si="93">H316-F316</f>
        <v>990</v>
      </c>
      <c r="L316" s="137">
        <f t="shared" ref="L316" si="94">K316/F316</f>
        <v>0.29909365558912387</v>
      </c>
      <c r="M316" s="132" t="s">
        <v>547</v>
      </c>
      <c r="N316" s="138">
        <v>45436</v>
      </c>
      <c r="O316" s="54"/>
      <c r="P316" s="54"/>
      <c r="R316" s="37" t="s">
        <v>858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F316" s="37"/>
      <c r="AG316" s="54"/>
      <c r="AI316" s="37"/>
      <c r="AK316" s="37"/>
      <c r="AL316" s="54"/>
    </row>
    <row r="317" spans="1:38" ht="12.75" customHeight="1">
      <c r="A317" s="160">
        <v>189</v>
      </c>
      <c r="B317" s="161">
        <v>45103</v>
      </c>
      <c r="C317" s="161"/>
      <c r="D317" s="162" t="s">
        <v>803</v>
      </c>
      <c r="E317" s="163" t="s">
        <v>545</v>
      </c>
      <c r="F317" s="133">
        <v>282.5</v>
      </c>
      <c r="G317" s="163"/>
      <c r="H317" s="163">
        <v>383</v>
      </c>
      <c r="I317" s="165">
        <v>383</v>
      </c>
      <c r="J317" s="135" t="s">
        <v>631</v>
      </c>
      <c r="K317" s="136">
        <f>H317-F317</f>
        <v>100.5</v>
      </c>
      <c r="L317" s="137">
        <f>K317/F317</f>
        <v>0.35575221238938054</v>
      </c>
      <c r="M317" s="132" t="s">
        <v>547</v>
      </c>
      <c r="N317" s="138">
        <v>45265</v>
      </c>
      <c r="O317" s="54"/>
      <c r="P317" s="54"/>
      <c r="R317" s="37" t="s">
        <v>858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F317" s="37"/>
      <c r="AG317" s="54"/>
      <c r="AI317" s="37"/>
      <c r="AK317" s="37"/>
      <c r="AL317" s="54"/>
    </row>
    <row r="318" spans="1:38" ht="12.75" customHeight="1">
      <c r="A318" s="160">
        <v>190</v>
      </c>
      <c r="B318" s="161">
        <v>45120</v>
      </c>
      <c r="C318" s="161"/>
      <c r="D318" s="162" t="s">
        <v>499</v>
      </c>
      <c r="E318" s="163" t="s">
        <v>545</v>
      </c>
      <c r="F318" s="133">
        <v>2312.5</v>
      </c>
      <c r="G318" s="163"/>
      <c r="H318" s="163">
        <v>2935</v>
      </c>
      <c r="I318" s="165">
        <v>2935</v>
      </c>
      <c r="J318" s="135" t="s">
        <v>631</v>
      </c>
      <c r="K318" s="136">
        <f>H318-F318</f>
        <v>622.5</v>
      </c>
      <c r="L318" s="137">
        <f>K318/F318</f>
        <v>0.26918918918918922</v>
      </c>
      <c r="M318" s="132" t="s">
        <v>547</v>
      </c>
      <c r="N318" s="138">
        <v>45177</v>
      </c>
      <c r="O318" s="54"/>
      <c r="P318" s="54"/>
      <c r="R318" s="37" t="s">
        <v>858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F318" s="37"/>
      <c r="AG318" s="54"/>
      <c r="AI318" s="37"/>
      <c r="AK318" s="37"/>
      <c r="AL318" s="54"/>
    </row>
    <row r="319" spans="1:38" ht="12.75" customHeight="1">
      <c r="A319" s="160">
        <v>191</v>
      </c>
      <c r="B319" s="161">
        <v>45125</v>
      </c>
      <c r="C319" s="161"/>
      <c r="D319" s="162" t="s">
        <v>199</v>
      </c>
      <c r="E319" s="163" t="s">
        <v>545</v>
      </c>
      <c r="F319" s="133">
        <v>3980</v>
      </c>
      <c r="G319" s="163"/>
      <c r="H319" s="163">
        <v>4895</v>
      </c>
      <c r="I319" s="165">
        <v>4895</v>
      </c>
      <c r="J319" s="135" t="s">
        <v>631</v>
      </c>
      <c r="K319" s="136">
        <f>H319-F319</f>
        <v>915</v>
      </c>
      <c r="L319" s="137">
        <f>K319/F319</f>
        <v>0.22989949748743718</v>
      </c>
      <c r="M319" s="132" t="s">
        <v>547</v>
      </c>
      <c r="N319" s="138">
        <v>45155</v>
      </c>
      <c r="O319" s="54"/>
      <c r="P319" s="54"/>
      <c r="R319" s="37" t="s">
        <v>858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160">
        <v>192</v>
      </c>
      <c r="B320" s="161">
        <v>45145</v>
      </c>
      <c r="C320" s="161"/>
      <c r="D320" s="162" t="s">
        <v>805</v>
      </c>
      <c r="E320" s="163" t="s">
        <v>545</v>
      </c>
      <c r="F320" s="133">
        <v>565</v>
      </c>
      <c r="G320" s="163"/>
      <c r="H320" s="163">
        <v>725</v>
      </c>
      <c r="I320" s="165">
        <v>725</v>
      </c>
      <c r="J320" s="135" t="s">
        <v>631</v>
      </c>
      <c r="K320" s="136">
        <f>H320-F320</f>
        <v>160</v>
      </c>
      <c r="L320" s="137">
        <f>K320/F320</f>
        <v>0.2831858407079646</v>
      </c>
      <c r="M320" s="132" t="s">
        <v>547</v>
      </c>
      <c r="N320" s="138">
        <v>45169</v>
      </c>
      <c r="O320" s="54"/>
      <c r="P320" s="54"/>
      <c r="R320" s="37" t="s">
        <v>858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193</v>
      </c>
      <c r="B321" s="233">
        <v>45167</v>
      </c>
      <c r="C321" s="233"/>
      <c r="D321" s="234" t="s">
        <v>809</v>
      </c>
      <c r="E321" s="235" t="s">
        <v>545</v>
      </c>
      <c r="F321" s="133">
        <v>700</v>
      </c>
      <c r="G321" s="235"/>
      <c r="H321" s="235">
        <v>950</v>
      </c>
      <c r="I321" s="236">
        <v>950</v>
      </c>
      <c r="J321" s="237" t="s">
        <v>631</v>
      </c>
      <c r="K321" s="136">
        <f>H321-F321</f>
        <v>250</v>
      </c>
      <c r="L321" s="137">
        <f>K321/F321</f>
        <v>0.35714285714285715</v>
      </c>
      <c r="M321" s="132" t="s">
        <v>547</v>
      </c>
      <c r="N321" s="138">
        <v>45261</v>
      </c>
      <c r="O321" s="54"/>
      <c r="P321" s="54"/>
      <c r="R321" s="37" t="s">
        <v>858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178">
        <v>194</v>
      </c>
      <c r="B322" s="179">
        <v>45184</v>
      </c>
      <c r="C322" s="53"/>
      <c r="D322" s="53" t="s">
        <v>502</v>
      </c>
      <c r="E322" s="180" t="s">
        <v>545</v>
      </c>
      <c r="F322" s="51" t="s">
        <v>810</v>
      </c>
      <c r="G322" s="51"/>
      <c r="H322" s="51"/>
      <c r="I322" s="51">
        <v>480</v>
      </c>
      <c r="J322" s="51" t="s">
        <v>546</v>
      </c>
      <c r="K322" s="51"/>
      <c r="L322" s="51"/>
      <c r="M322" s="51"/>
      <c r="N322" s="51"/>
      <c r="O322" s="54"/>
      <c r="P322" s="54"/>
      <c r="R322" s="37" t="s">
        <v>858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232">
        <v>195</v>
      </c>
      <c r="B323" s="233">
        <v>45203</v>
      </c>
      <c r="C323" s="233"/>
      <c r="D323" s="234" t="s">
        <v>172</v>
      </c>
      <c r="E323" s="235" t="s">
        <v>545</v>
      </c>
      <c r="F323" s="133">
        <v>992.5</v>
      </c>
      <c r="G323" s="235"/>
      <c r="H323" s="235">
        <v>1198</v>
      </c>
      <c r="I323" s="236">
        <v>1198</v>
      </c>
      <c r="J323" s="237" t="s">
        <v>631</v>
      </c>
      <c r="K323" s="136">
        <f>H323-F323</f>
        <v>205.5</v>
      </c>
      <c r="L323" s="137">
        <f>K323/F323</f>
        <v>0.2070528967254408</v>
      </c>
      <c r="M323" s="132" t="s">
        <v>547</v>
      </c>
      <c r="N323" s="138">
        <v>45392</v>
      </c>
      <c r="O323" s="54"/>
      <c r="P323" s="54"/>
      <c r="R323" s="37" t="s">
        <v>859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196</v>
      </c>
      <c r="B324" s="233">
        <v>45216</v>
      </c>
      <c r="C324" s="233"/>
      <c r="D324" s="234" t="s">
        <v>104</v>
      </c>
      <c r="E324" s="235" t="s">
        <v>545</v>
      </c>
      <c r="F324" s="133">
        <v>5425</v>
      </c>
      <c r="G324" s="235"/>
      <c r="H324" s="235">
        <v>6880</v>
      </c>
      <c r="I324" s="236">
        <v>6870</v>
      </c>
      <c r="J324" s="237" t="s">
        <v>631</v>
      </c>
      <c r="K324" s="136">
        <f>H324-F324</f>
        <v>1455</v>
      </c>
      <c r="L324" s="137">
        <f>K324/F324</f>
        <v>0.26820276497695855</v>
      </c>
      <c r="M324" s="132" t="s">
        <v>547</v>
      </c>
      <c r="N324" s="138">
        <v>45342</v>
      </c>
      <c r="O324" s="54"/>
      <c r="P324" s="54"/>
      <c r="R324" s="37" t="s">
        <v>859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197</v>
      </c>
      <c r="B325" s="233">
        <v>45216</v>
      </c>
      <c r="C325" s="233"/>
      <c r="D325" s="234" t="s">
        <v>811</v>
      </c>
      <c r="E325" s="235" t="s">
        <v>545</v>
      </c>
      <c r="F325" s="133">
        <v>1090</v>
      </c>
      <c r="G325" s="235"/>
      <c r="H325" s="235">
        <v>1415</v>
      </c>
      <c r="I325" s="236">
        <v>1415</v>
      </c>
      <c r="J325" s="237" t="s">
        <v>631</v>
      </c>
      <c r="K325" s="136">
        <f>H325-F325</f>
        <v>325</v>
      </c>
      <c r="L325" s="137">
        <f>K325/F325</f>
        <v>0.29816513761467889</v>
      </c>
      <c r="M325" s="132" t="s">
        <v>547</v>
      </c>
      <c r="N325" s="138">
        <v>45282</v>
      </c>
      <c r="O325" s="54"/>
      <c r="P325" s="54"/>
      <c r="R325" s="37" t="s">
        <v>858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232">
        <v>198</v>
      </c>
      <c r="B326" s="233">
        <v>45236</v>
      </c>
      <c r="C326" s="233"/>
      <c r="D326" s="234" t="s">
        <v>814</v>
      </c>
      <c r="E326" s="235" t="s">
        <v>545</v>
      </c>
      <c r="F326" s="133">
        <v>1270</v>
      </c>
      <c r="G326" s="235"/>
      <c r="H326" s="235">
        <v>1613</v>
      </c>
      <c r="I326" s="236">
        <v>1613</v>
      </c>
      <c r="J326" s="237" t="s">
        <v>631</v>
      </c>
      <c r="K326" s="136">
        <f>H326-F326</f>
        <v>343</v>
      </c>
      <c r="L326" s="137">
        <f>K326/F326</f>
        <v>0.27007874015748029</v>
      </c>
      <c r="M326" s="132" t="s">
        <v>547</v>
      </c>
      <c r="N326" s="138">
        <v>45246</v>
      </c>
      <c r="O326" s="54"/>
      <c r="P326" s="54"/>
      <c r="R326" s="37" t="s">
        <v>859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199</v>
      </c>
      <c r="B327" s="179">
        <v>45251</v>
      </c>
      <c r="C327" s="53"/>
      <c r="D327" s="53" t="s">
        <v>815</v>
      </c>
      <c r="E327" s="180" t="s">
        <v>545</v>
      </c>
      <c r="F327" s="51" t="s">
        <v>816</v>
      </c>
      <c r="G327" s="51"/>
      <c r="H327" s="51"/>
      <c r="I327" s="51">
        <v>1490</v>
      </c>
      <c r="J327" s="51" t="s">
        <v>546</v>
      </c>
      <c r="K327" s="51"/>
      <c r="L327" s="51"/>
      <c r="M327" s="51"/>
      <c r="N327" s="51"/>
      <c r="O327" s="54"/>
      <c r="P327" s="54"/>
      <c r="R327" s="37" t="s">
        <v>858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200</v>
      </c>
      <c r="B328" s="179">
        <v>45254</v>
      </c>
      <c r="C328" s="53"/>
      <c r="D328" s="53" t="s">
        <v>814</v>
      </c>
      <c r="E328" s="180" t="s">
        <v>545</v>
      </c>
      <c r="F328" s="51" t="s">
        <v>817</v>
      </c>
      <c r="G328" s="51"/>
      <c r="H328" s="51"/>
      <c r="I328" s="51">
        <v>1806</v>
      </c>
      <c r="J328" s="51" t="s">
        <v>546</v>
      </c>
      <c r="K328" s="51"/>
      <c r="L328" s="51"/>
      <c r="M328" s="51"/>
      <c r="N328" s="51"/>
      <c r="O328" s="54"/>
      <c r="P328" s="54"/>
      <c r="R328" s="37" t="s">
        <v>859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201</v>
      </c>
      <c r="B329" s="233">
        <v>45265</v>
      </c>
      <c r="C329" s="233"/>
      <c r="D329" s="234" t="s">
        <v>503</v>
      </c>
      <c r="E329" s="235" t="s">
        <v>545</v>
      </c>
      <c r="F329" s="133">
        <v>435</v>
      </c>
      <c r="G329" s="235"/>
      <c r="H329" s="235">
        <v>558</v>
      </c>
      <c r="I329" s="236">
        <v>558</v>
      </c>
      <c r="J329" s="237" t="s">
        <v>631</v>
      </c>
      <c r="K329" s="136">
        <f>H329-F329</f>
        <v>123</v>
      </c>
      <c r="L329" s="137">
        <f>K329/F329</f>
        <v>0.28275862068965518</v>
      </c>
      <c r="M329" s="132" t="s">
        <v>547</v>
      </c>
      <c r="N329" s="138">
        <v>45378</v>
      </c>
      <c r="O329" s="54"/>
      <c r="P329" s="54"/>
      <c r="R329" s="37" t="s">
        <v>858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202</v>
      </c>
      <c r="B330" s="233">
        <v>45272</v>
      </c>
      <c r="C330" s="233"/>
      <c r="D330" s="234" t="s">
        <v>819</v>
      </c>
      <c r="E330" s="235" t="s">
        <v>545</v>
      </c>
      <c r="F330" s="133">
        <v>4225</v>
      </c>
      <c r="G330" s="235"/>
      <c r="H330" s="235">
        <v>5512</v>
      </c>
      <c r="I330" s="236">
        <v>5512</v>
      </c>
      <c r="J330" s="237" t="s">
        <v>631</v>
      </c>
      <c r="K330" s="136">
        <f>H330-F330</f>
        <v>1287</v>
      </c>
      <c r="L330" s="137">
        <f>K330/F330</f>
        <v>0.30461538461538462</v>
      </c>
      <c r="M330" s="132" t="s">
        <v>547</v>
      </c>
      <c r="N330" s="138">
        <v>45329</v>
      </c>
      <c r="O330" s="54"/>
      <c r="P330" s="54"/>
      <c r="R330" s="37" t="s">
        <v>859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78">
        <v>203</v>
      </c>
      <c r="B331" s="179">
        <v>45292</v>
      </c>
      <c r="C331" s="53"/>
      <c r="D331" s="53" t="s">
        <v>309</v>
      </c>
      <c r="E331" s="180" t="s">
        <v>545</v>
      </c>
      <c r="F331" s="51" t="s">
        <v>820</v>
      </c>
      <c r="G331" s="51"/>
      <c r="H331" s="51"/>
      <c r="I331" s="51">
        <v>4909</v>
      </c>
      <c r="J331" s="51" t="s">
        <v>546</v>
      </c>
      <c r="K331" s="51"/>
      <c r="L331" s="51"/>
      <c r="M331" s="51"/>
      <c r="N331" s="51"/>
      <c r="O331" s="54"/>
      <c r="P331" s="54"/>
      <c r="R331" s="37" t="s">
        <v>859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204</v>
      </c>
      <c r="B332" s="179">
        <v>45294</v>
      </c>
      <c r="C332" s="53"/>
      <c r="D332" s="53" t="s">
        <v>501</v>
      </c>
      <c r="E332" s="180" t="s">
        <v>545</v>
      </c>
      <c r="F332" s="51" t="s">
        <v>821</v>
      </c>
      <c r="G332" s="51"/>
      <c r="H332" s="51"/>
      <c r="I332" s="51">
        <v>1080</v>
      </c>
      <c r="J332" s="51" t="s">
        <v>546</v>
      </c>
      <c r="K332" s="51"/>
      <c r="L332" s="51"/>
      <c r="M332" s="51"/>
      <c r="N332" s="51"/>
      <c r="O332" s="54"/>
      <c r="P332" s="54"/>
      <c r="R332" s="37" t="s">
        <v>858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>
        <v>205</v>
      </c>
      <c r="B333" s="179">
        <v>45315</v>
      </c>
      <c r="C333" s="53"/>
      <c r="D333" s="53" t="s">
        <v>310</v>
      </c>
      <c r="E333" s="180" t="s">
        <v>545</v>
      </c>
      <c r="F333" s="51" t="s">
        <v>823</v>
      </c>
      <c r="G333" s="51"/>
      <c r="H333" s="51"/>
      <c r="I333" s="51">
        <v>2077</v>
      </c>
      <c r="J333" s="51" t="s">
        <v>546</v>
      </c>
      <c r="K333" s="51"/>
      <c r="L333" s="51"/>
      <c r="M333" s="51"/>
      <c r="N333" s="51"/>
      <c r="O333" s="54"/>
      <c r="P333" s="54"/>
      <c r="R333" s="37" t="s">
        <v>859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178">
        <v>206</v>
      </c>
      <c r="B334" s="179">
        <v>45320</v>
      </c>
      <c r="C334" s="53"/>
      <c r="D334" s="53" t="s">
        <v>824</v>
      </c>
      <c r="E334" s="180" t="s">
        <v>545</v>
      </c>
      <c r="F334" s="51" t="s">
        <v>825</v>
      </c>
      <c r="G334" s="51"/>
      <c r="H334" s="51"/>
      <c r="I334" s="51">
        <v>2906</v>
      </c>
      <c r="J334" s="51" t="s">
        <v>546</v>
      </c>
      <c r="K334" s="51"/>
      <c r="L334" s="51"/>
      <c r="M334" s="51"/>
      <c r="N334" s="51"/>
      <c r="O334" s="54"/>
      <c r="P334" s="54"/>
      <c r="R334" s="37" t="s">
        <v>858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232">
        <v>207</v>
      </c>
      <c r="B335" s="233">
        <v>45331</v>
      </c>
      <c r="C335" s="233"/>
      <c r="D335" s="234" t="s">
        <v>499</v>
      </c>
      <c r="E335" s="235" t="s">
        <v>545</v>
      </c>
      <c r="F335" s="133">
        <v>3270</v>
      </c>
      <c r="G335" s="235"/>
      <c r="H335" s="235">
        <v>4096</v>
      </c>
      <c r="I335" s="236">
        <v>4096</v>
      </c>
      <c r="J335" s="237" t="s">
        <v>631</v>
      </c>
      <c r="K335" s="136">
        <f>H335-F335</f>
        <v>826</v>
      </c>
      <c r="L335" s="137">
        <f>K335/F335</f>
        <v>0.25259938837920487</v>
      </c>
      <c r="M335" s="132" t="s">
        <v>547</v>
      </c>
      <c r="N335" s="138">
        <v>45377</v>
      </c>
      <c r="O335" s="54"/>
      <c r="P335" s="54"/>
      <c r="R335" s="37" t="s">
        <v>858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78">
        <v>208</v>
      </c>
      <c r="B336" s="179">
        <v>45345</v>
      </c>
      <c r="C336" s="53"/>
      <c r="D336" s="53" t="s">
        <v>59</v>
      </c>
      <c r="E336" s="180" t="s">
        <v>545</v>
      </c>
      <c r="F336" s="51" t="s">
        <v>840</v>
      </c>
      <c r="G336" s="51"/>
      <c r="H336" s="51"/>
      <c r="I336" s="51">
        <v>2627</v>
      </c>
      <c r="J336" s="51" t="s">
        <v>546</v>
      </c>
      <c r="K336" s="51"/>
      <c r="L336" s="51"/>
      <c r="M336" s="51"/>
      <c r="N336" s="53"/>
      <c r="O336" s="54"/>
      <c r="P336" s="54"/>
      <c r="R336" s="37" t="s">
        <v>859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232">
        <v>209</v>
      </c>
      <c r="B337" s="233">
        <v>45356</v>
      </c>
      <c r="C337" s="233"/>
      <c r="D337" s="234" t="s">
        <v>809</v>
      </c>
      <c r="E337" s="235" t="s">
        <v>545</v>
      </c>
      <c r="F337" s="133">
        <v>925</v>
      </c>
      <c r="G337" s="235"/>
      <c r="H337" s="235">
        <v>1170</v>
      </c>
      <c r="I337" s="236">
        <v>1170</v>
      </c>
      <c r="J337" s="237" t="s">
        <v>631</v>
      </c>
      <c r="K337" s="136">
        <f>H337-F337</f>
        <v>245</v>
      </c>
      <c r="L337" s="137">
        <f>K337/F337</f>
        <v>0.26486486486486488</v>
      </c>
      <c r="M337" s="132" t="s">
        <v>547</v>
      </c>
      <c r="N337" s="138">
        <v>45435</v>
      </c>
      <c r="O337" s="54"/>
      <c r="P337" s="54"/>
      <c r="R337" s="37" t="s">
        <v>860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232">
        <v>210</v>
      </c>
      <c r="B338" s="233">
        <v>45372</v>
      </c>
      <c r="C338" s="233"/>
      <c r="D338" s="234" t="s">
        <v>475</v>
      </c>
      <c r="E338" s="235" t="s">
        <v>545</v>
      </c>
      <c r="F338" s="133">
        <v>2910</v>
      </c>
      <c r="G338" s="235"/>
      <c r="H338" s="235">
        <v>3696</v>
      </c>
      <c r="I338" s="236">
        <v>3696</v>
      </c>
      <c r="J338" s="237" t="s">
        <v>631</v>
      </c>
      <c r="K338" s="136">
        <f>H338-F338</f>
        <v>786</v>
      </c>
      <c r="L338" s="137">
        <f>K338/F338</f>
        <v>0.27010309278350514</v>
      </c>
      <c r="M338" s="132" t="s">
        <v>547</v>
      </c>
      <c r="N338" s="138">
        <v>45412</v>
      </c>
      <c r="O338" s="54"/>
      <c r="P338" s="54"/>
      <c r="R338" s="37" t="s">
        <v>860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232">
        <v>211</v>
      </c>
      <c r="B339" s="233">
        <v>45387</v>
      </c>
      <c r="C339" s="233"/>
      <c r="D339" s="234" t="s">
        <v>505</v>
      </c>
      <c r="E339" s="235" t="s">
        <v>545</v>
      </c>
      <c r="F339" s="133">
        <v>735</v>
      </c>
      <c r="G339" s="235"/>
      <c r="H339" s="235">
        <v>938</v>
      </c>
      <c r="I339" s="236">
        <v>938</v>
      </c>
      <c r="J339" s="237" t="s">
        <v>631</v>
      </c>
      <c r="K339" s="136">
        <f>H339-F339</f>
        <v>203</v>
      </c>
      <c r="L339" s="137">
        <f>K339/F339</f>
        <v>0.27619047619047621</v>
      </c>
      <c r="M339" s="132" t="s">
        <v>547</v>
      </c>
      <c r="N339" s="138">
        <v>45449</v>
      </c>
      <c r="O339" s="54"/>
      <c r="P339" s="54"/>
      <c r="R339" s="43" t="s">
        <v>859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178">
        <v>212</v>
      </c>
      <c r="B340" s="179">
        <v>45407</v>
      </c>
      <c r="C340" s="53"/>
      <c r="D340" s="53" t="s">
        <v>811</v>
      </c>
      <c r="E340" s="180" t="s">
        <v>545</v>
      </c>
      <c r="F340" s="51" t="s">
        <v>845</v>
      </c>
      <c r="G340" s="51"/>
      <c r="H340" s="51"/>
      <c r="I340" s="51">
        <v>1675</v>
      </c>
      <c r="J340" s="51" t="s">
        <v>546</v>
      </c>
      <c r="K340" s="51"/>
      <c r="L340" s="51"/>
      <c r="M340" s="51"/>
      <c r="N340" s="53"/>
      <c r="O340" s="54"/>
      <c r="P340" s="54"/>
      <c r="R340" s="43" t="s">
        <v>859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78">
        <v>213</v>
      </c>
      <c r="B341" s="179">
        <v>45426</v>
      </c>
      <c r="C341" s="53"/>
      <c r="D341" s="53" t="s">
        <v>788</v>
      </c>
      <c r="E341" s="180" t="s">
        <v>545</v>
      </c>
      <c r="F341" s="51" t="s">
        <v>849</v>
      </c>
      <c r="G341" s="51"/>
      <c r="H341" s="51"/>
      <c r="I341" s="51">
        <v>617</v>
      </c>
      <c r="J341" s="51" t="s">
        <v>546</v>
      </c>
      <c r="K341" s="51"/>
      <c r="L341" s="51"/>
      <c r="M341" s="51"/>
      <c r="N341" s="53"/>
      <c r="O341" s="54"/>
      <c r="P341" s="54"/>
      <c r="R341" s="43" t="s">
        <v>859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178">
        <v>214</v>
      </c>
      <c r="B342" s="179">
        <v>45448</v>
      </c>
      <c r="C342" s="53"/>
      <c r="D342" s="53" t="s">
        <v>735</v>
      </c>
      <c r="E342" s="180" t="s">
        <v>545</v>
      </c>
      <c r="F342" s="51" t="s">
        <v>958</v>
      </c>
      <c r="G342" s="51"/>
      <c r="H342" s="51"/>
      <c r="I342" s="51">
        <v>505</v>
      </c>
      <c r="J342" s="51" t="s">
        <v>546</v>
      </c>
      <c r="K342" s="51"/>
      <c r="L342" s="51"/>
      <c r="M342" s="51"/>
      <c r="N342" s="53"/>
      <c r="O342" s="54"/>
      <c r="P342" s="54"/>
      <c r="R342" s="43" t="s">
        <v>859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178"/>
      <c r="B343" s="179"/>
      <c r="C343" s="53"/>
      <c r="D343" s="53"/>
      <c r="E343" s="180"/>
      <c r="F343" s="51"/>
      <c r="G343" s="51"/>
      <c r="H343" s="51"/>
      <c r="I343" s="51"/>
      <c r="J343" s="51"/>
      <c r="K343" s="51"/>
      <c r="L343" s="51"/>
      <c r="M343" s="51"/>
      <c r="N343" s="53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5" customHeight="1">
      <c r="A344" s="178"/>
      <c r="B344" s="179"/>
      <c r="C344" s="53"/>
      <c r="D344" s="53"/>
      <c r="E344" s="180"/>
      <c r="F344" s="51"/>
      <c r="G344" s="51"/>
      <c r="H344" s="51"/>
      <c r="I344" s="51"/>
      <c r="J344" s="51"/>
      <c r="K344" s="51"/>
      <c r="L344" s="51"/>
      <c r="M344" s="51"/>
      <c r="N344" s="53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8" ht="12.75" customHeight="1">
      <c r="B345" s="181" t="s">
        <v>786</v>
      </c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82"/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182"/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A348" s="51"/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8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5" customHeight="1">
      <c r="F521" s="54"/>
      <c r="G521" s="54"/>
      <c r="H521" s="54"/>
      <c r="I521" s="54"/>
      <c r="J521" s="37"/>
      <c r="K521" s="54"/>
      <c r="L521" s="54"/>
      <c r="M521" s="54"/>
      <c r="O521" s="37"/>
    </row>
  </sheetData>
  <mergeCells count="61">
    <mergeCell ref="A100:A101"/>
    <mergeCell ref="B100:B101"/>
    <mergeCell ref="J100:J101"/>
    <mergeCell ref="M100:M101"/>
    <mergeCell ref="O100:O101"/>
    <mergeCell ref="P100:P101"/>
    <mergeCell ref="P82:P83"/>
    <mergeCell ref="J86:J87"/>
    <mergeCell ref="A86:A87"/>
    <mergeCell ref="B86:B87"/>
    <mergeCell ref="A84:A85"/>
    <mergeCell ref="B84:B85"/>
    <mergeCell ref="J84:J85"/>
    <mergeCell ref="A82:A83"/>
    <mergeCell ref="B82:B83"/>
    <mergeCell ref="J82:J83"/>
    <mergeCell ref="P91:P92"/>
    <mergeCell ref="M84:M85"/>
    <mergeCell ref="N84:N85"/>
    <mergeCell ref="O84:O85"/>
    <mergeCell ref="P84:P85"/>
    <mergeCell ref="J76:J77"/>
    <mergeCell ref="A76:A77"/>
    <mergeCell ref="B76:B77"/>
    <mergeCell ref="A78:A81"/>
    <mergeCell ref="B78:B81"/>
    <mergeCell ref="J78:J81"/>
    <mergeCell ref="M76:M77"/>
    <mergeCell ref="N76:N77"/>
    <mergeCell ref="O76:O77"/>
    <mergeCell ref="P76:P77"/>
    <mergeCell ref="O78:O81"/>
    <mergeCell ref="P78:P81"/>
    <mergeCell ref="N78:N81"/>
    <mergeCell ref="M78:M81"/>
    <mergeCell ref="M86:M87"/>
    <mergeCell ref="O86:O87"/>
    <mergeCell ref="P86:P87"/>
    <mergeCell ref="M82:M83"/>
    <mergeCell ref="N82:N83"/>
    <mergeCell ref="O82:O83"/>
    <mergeCell ref="A97:A98"/>
    <mergeCell ref="B97:B98"/>
    <mergeCell ref="A93:A94"/>
    <mergeCell ref="B93:B94"/>
    <mergeCell ref="J93:J94"/>
    <mergeCell ref="J97:J98"/>
    <mergeCell ref="A91:A92"/>
    <mergeCell ref="B91:B92"/>
    <mergeCell ref="A89:A90"/>
    <mergeCell ref="M93:M94"/>
    <mergeCell ref="P93:P94"/>
    <mergeCell ref="O93:O94"/>
    <mergeCell ref="P89:P90"/>
    <mergeCell ref="J91:J92"/>
    <mergeCell ref="M91:M92"/>
    <mergeCell ref="O91:O92"/>
    <mergeCell ref="B89:B90"/>
    <mergeCell ref="J89:J90"/>
    <mergeCell ref="M89:M90"/>
    <mergeCell ref="O89:O90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94 K91 K92:K93 K83:L90 L92:L93 L91 K61 K10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2024-06-15T05:08:34Z</dcterms:modified>
</cp:coreProperties>
</file>