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F&amp;O)'!$R$1:$R$290</definedName>
  </definedNames>
  <calcPr calcId="152511"/>
</workbook>
</file>

<file path=xl/calcChain.xml><?xml version="1.0" encoding="utf-8"?>
<calcChain xmlns="http://schemas.openxmlformats.org/spreadsheetml/2006/main">
  <c r="K283" i="6" l="1"/>
  <c r="L283" i="6" s="1"/>
  <c r="K278" i="6"/>
  <c r="L278" i="6" s="1"/>
  <c r="K277" i="6"/>
  <c r="L277" i="6" s="1"/>
  <c r="K275" i="6"/>
  <c r="L275" i="6" s="1"/>
  <c r="H273" i="6"/>
  <c r="K273" i="6" s="1"/>
  <c r="L273" i="6" s="1"/>
  <c r="L272" i="6"/>
  <c r="K272" i="6"/>
  <c r="K269" i="6"/>
  <c r="L269" i="6" s="1"/>
  <c r="L268" i="6"/>
  <c r="K268" i="6"/>
  <c r="K267" i="6"/>
  <c r="L267" i="6" s="1"/>
  <c r="L266" i="6"/>
  <c r="K266" i="6"/>
  <c r="K265" i="6"/>
  <c r="L265" i="6" s="1"/>
  <c r="L264" i="6"/>
  <c r="K264" i="6"/>
  <c r="K263" i="6"/>
  <c r="L263" i="6" s="1"/>
  <c r="L262" i="6"/>
  <c r="K262" i="6"/>
  <c r="K261" i="6"/>
  <c r="L261" i="6" s="1"/>
  <c r="L260" i="6"/>
  <c r="K260" i="6"/>
  <c r="K259" i="6"/>
  <c r="L259" i="6" s="1"/>
  <c r="L258" i="6"/>
  <c r="K258" i="6"/>
  <c r="K257" i="6"/>
  <c r="L257" i="6" s="1"/>
  <c r="L256" i="6"/>
  <c r="K256" i="6"/>
  <c r="K255" i="6"/>
  <c r="L255" i="6" s="1"/>
  <c r="L254" i="6"/>
  <c r="K254" i="6"/>
  <c r="K253" i="6"/>
  <c r="L253" i="6" s="1"/>
  <c r="L252" i="6"/>
  <c r="K252" i="6"/>
  <c r="K251" i="6"/>
  <c r="L251" i="6" s="1"/>
  <c r="L250" i="6"/>
  <c r="K250" i="6"/>
  <c r="K249" i="6"/>
  <c r="L249" i="6" s="1"/>
  <c r="L248" i="6"/>
  <c r="K248" i="6"/>
  <c r="K247" i="6"/>
  <c r="L247" i="6" s="1"/>
  <c r="L246" i="6"/>
  <c r="K246" i="6"/>
  <c r="K245" i="6"/>
  <c r="L245" i="6" s="1"/>
  <c r="L244" i="6"/>
  <c r="K244" i="6"/>
  <c r="K243" i="6"/>
  <c r="L243" i="6" s="1"/>
  <c r="L242" i="6"/>
  <c r="K242" i="6"/>
  <c r="F241" i="6"/>
  <c r="K241" i="6" s="1"/>
  <c r="L241" i="6" s="1"/>
  <c r="L240" i="6"/>
  <c r="K240" i="6"/>
  <c r="K239" i="6"/>
  <c r="L239" i="6" s="1"/>
  <c r="L238" i="6"/>
  <c r="K238" i="6"/>
  <c r="K237" i="6"/>
  <c r="L237" i="6" s="1"/>
  <c r="L236" i="6"/>
  <c r="K236" i="6"/>
  <c r="K235" i="6"/>
  <c r="L235" i="6" s="1"/>
  <c r="F235" i="6"/>
  <c r="F234" i="6"/>
  <c r="K234" i="6" s="1"/>
  <c r="L234" i="6" s="1"/>
  <c r="L233" i="6"/>
  <c r="K233" i="6"/>
  <c r="K232" i="6"/>
  <c r="L232" i="6" s="1"/>
  <c r="F232" i="6"/>
  <c r="K231" i="6"/>
  <c r="L231" i="6" s="1"/>
  <c r="L230" i="6"/>
  <c r="K230" i="6"/>
  <c r="K229" i="6"/>
  <c r="L229" i="6" s="1"/>
  <c r="L228" i="6"/>
  <c r="K228" i="6"/>
  <c r="K227" i="6"/>
  <c r="L227" i="6" s="1"/>
  <c r="L226" i="6"/>
  <c r="K226" i="6"/>
  <c r="K225" i="6"/>
  <c r="L225" i="6" s="1"/>
  <c r="L224" i="6"/>
  <c r="K224" i="6"/>
  <c r="K223" i="6"/>
  <c r="L223" i="6" s="1"/>
  <c r="L222" i="6"/>
  <c r="K222" i="6"/>
  <c r="K221" i="6"/>
  <c r="L221" i="6" s="1"/>
  <c r="L220" i="6"/>
  <c r="K220" i="6"/>
  <c r="K219" i="6"/>
  <c r="L219" i="6" s="1"/>
  <c r="L218" i="6"/>
  <c r="K218" i="6"/>
  <c r="K216" i="6"/>
  <c r="L216" i="6" s="1"/>
  <c r="L214" i="6"/>
  <c r="K214" i="6"/>
  <c r="K213" i="6"/>
  <c r="L213" i="6" s="1"/>
  <c r="L212" i="6"/>
  <c r="K212" i="6"/>
  <c r="F212" i="6"/>
  <c r="K211" i="6"/>
  <c r="L211" i="6" s="1"/>
  <c r="L208" i="6"/>
  <c r="K208" i="6"/>
  <c r="K207" i="6"/>
  <c r="L207" i="6" s="1"/>
  <c r="L206" i="6"/>
  <c r="K206" i="6"/>
  <c r="K203" i="6"/>
  <c r="L203" i="6" s="1"/>
  <c r="L202" i="6"/>
  <c r="K202" i="6"/>
  <c r="K201" i="6"/>
  <c r="L201" i="6" s="1"/>
  <c r="L200" i="6"/>
  <c r="K200" i="6"/>
  <c r="K199" i="6"/>
  <c r="L199" i="6" s="1"/>
  <c r="L198" i="6"/>
  <c r="K198" i="6"/>
  <c r="K196" i="6"/>
  <c r="L196" i="6" s="1"/>
  <c r="L195" i="6"/>
  <c r="K195" i="6"/>
  <c r="K194" i="6"/>
  <c r="L194" i="6" s="1"/>
  <c r="L193" i="6"/>
  <c r="K193" i="6"/>
  <c r="K192" i="6"/>
  <c r="L192" i="6" s="1"/>
  <c r="L191" i="6"/>
  <c r="K191" i="6"/>
  <c r="K190" i="6"/>
  <c r="L190" i="6" s="1"/>
  <c r="L189" i="6"/>
  <c r="K189" i="6"/>
  <c r="K188" i="6"/>
  <c r="L188" i="6" s="1"/>
  <c r="L186" i="6"/>
  <c r="K186" i="6"/>
  <c r="K184" i="6"/>
  <c r="L184" i="6" s="1"/>
  <c r="L182" i="6"/>
  <c r="K182" i="6"/>
  <c r="K180" i="6"/>
  <c r="L180" i="6" s="1"/>
  <c r="L179" i="6"/>
  <c r="K179" i="6"/>
  <c r="K178" i="6"/>
  <c r="L178" i="6" s="1"/>
  <c r="L176" i="6"/>
  <c r="K176" i="6"/>
  <c r="K175" i="6"/>
  <c r="L175" i="6" s="1"/>
  <c r="L174" i="6"/>
  <c r="K174" i="6"/>
  <c r="K173" i="6"/>
  <c r="L172" i="6"/>
  <c r="K172" i="6"/>
  <c r="K171" i="6"/>
  <c r="L171" i="6" s="1"/>
  <c r="L169" i="6"/>
  <c r="K169" i="6"/>
  <c r="K168" i="6"/>
  <c r="L168" i="6" s="1"/>
  <c r="L167" i="6"/>
  <c r="K167" i="6"/>
  <c r="K166" i="6"/>
  <c r="L166" i="6" s="1"/>
  <c r="L165" i="6"/>
  <c r="K165" i="6"/>
  <c r="F164" i="6"/>
  <c r="K164" i="6" s="1"/>
  <c r="L164" i="6" s="1"/>
  <c r="H163" i="6"/>
  <c r="K163" i="6" s="1"/>
  <c r="L163" i="6" s="1"/>
  <c r="L160" i="6"/>
  <c r="K160" i="6"/>
  <c r="K159" i="6"/>
  <c r="L159" i="6" s="1"/>
  <c r="L158" i="6"/>
  <c r="K158" i="6"/>
  <c r="K157" i="6"/>
  <c r="L157" i="6" s="1"/>
  <c r="L156" i="6"/>
  <c r="K156" i="6"/>
  <c r="K153" i="6"/>
  <c r="L153" i="6" s="1"/>
  <c r="L152" i="6"/>
  <c r="K152" i="6"/>
  <c r="K151" i="6"/>
  <c r="L151" i="6" s="1"/>
  <c r="L150" i="6"/>
  <c r="K150" i="6"/>
  <c r="K149" i="6"/>
  <c r="L149" i="6" s="1"/>
  <c r="L148" i="6"/>
  <c r="K148" i="6"/>
  <c r="K147" i="6"/>
  <c r="L147" i="6" s="1"/>
  <c r="L146" i="6"/>
  <c r="K146" i="6"/>
  <c r="K145" i="6"/>
  <c r="L145" i="6" s="1"/>
  <c r="L144" i="6"/>
  <c r="K144" i="6"/>
  <c r="K143" i="6"/>
  <c r="L143" i="6" s="1"/>
  <c r="L142" i="6"/>
  <c r="K142" i="6"/>
  <c r="K141" i="6"/>
  <c r="L141" i="6" s="1"/>
  <c r="L140" i="6"/>
  <c r="K140" i="6"/>
  <c r="K139" i="6"/>
  <c r="L139" i="6" s="1"/>
  <c r="L138" i="6"/>
  <c r="K138" i="6"/>
  <c r="K137" i="6"/>
  <c r="L137" i="6" s="1"/>
  <c r="L136" i="6"/>
  <c r="K136" i="6"/>
  <c r="K135" i="6"/>
  <c r="L135" i="6" s="1"/>
  <c r="L134" i="6"/>
  <c r="K134" i="6"/>
  <c r="K133" i="6"/>
  <c r="L133" i="6" s="1"/>
  <c r="L132" i="6"/>
  <c r="K132" i="6"/>
  <c r="K131" i="6"/>
  <c r="L131" i="6" s="1"/>
  <c r="L130" i="6"/>
  <c r="K130" i="6"/>
  <c r="H129" i="6"/>
  <c r="K129" i="6" s="1"/>
  <c r="L129" i="6" s="1"/>
  <c r="F128" i="6"/>
  <c r="K128" i="6" s="1"/>
  <c r="L128" i="6" s="1"/>
  <c r="L127" i="6"/>
  <c r="K127" i="6"/>
  <c r="K126" i="6"/>
  <c r="L126" i="6" s="1"/>
  <c r="L125" i="6"/>
  <c r="K125" i="6"/>
  <c r="K124" i="6"/>
  <c r="L124" i="6" s="1"/>
  <c r="L123" i="6"/>
  <c r="K123" i="6"/>
  <c r="K122" i="6"/>
  <c r="L122" i="6" s="1"/>
  <c r="L121" i="6"/>
  <c r="K121" i="6"/>
  <c r="K120" i="6"/>
  <c r="L120" i="6" s="1"/>
  <c r="L119" i="6"/>
  <c r="K119" i="6"/>
  <c r="K118" i="6"/>
  <c r="L118" i="6" s="1"/>
  <c r="L117" i="6"/>
  <c r="K117" i="6"/>
  <c r="K116" i="6"/>
  <c r="L116" i="6" s="1"/>
  <c r="L115" i="6"/>
  <c r="K115" i="6"/>
  <c r="K114" i="6"/>
  <c r="L114" i="6" s="1"/>
  <c r="L113" i="6"/>
  <c r="K113" i="6"/>
  <c r="K112" i="6"/>
  <c r="L112" i="6" s="1"/>
  <c r="L111" i="6"/>
  <c r="K111" i="6"/>
  <c r="K110" i="6"/>
  <c r="L110" i="6" s="1"/>
  <c r="L109" i="6"/>
  <c r="K109" i="6"/>
  <c r="K108" i="6"/>
  <c r="L108" i="6" s="1"/>
  <c r="L107" i="6"/>
  <c r="K107" i="6"/>
  <c r="K106" i="6"/>
  <c r="L106" i="6" s="1"/>
  <c r="L105" i="6"/>
  <c r="K105" i="6"/>
  <c r="K104" i="6"/>
  <c r="L104" i="6" s="1"/>
  <c r="L103" i="6"/>
  <c r="K103" i="6"/>
  <c r="K102" i="6"/>
  <c r="L102" i="6" s="1"/>
  <c r="L101" i="6"/>
  <c r="K101" i="6"/>
  <c r="L87" i="6"/>
  <c r="K87" i="6"/>
  <c r="M87" i="6" s="1"/>
  <c r="L85" i="6"/>
  <c r="K85" i="6"/>
  <c r="M85" i="6" s="1"/>
  <c r="P84" i="6"/>
  <c r="M73" i="6"/>
  <c r="K73" i="6"/>
  <c r="K72" i="6"/>
  <c r="M72" i="6" s="1"/>
  <c r="M70" i="6"/>
  <c r="K70" i="6"/>
  <c r="K69" i="6"/>
  <c r="M69" i="6" s="1"/>
  <c r="M68" i="6"/>
  <c r="K68" i="6"/>
  <c r="K67" i="6"/>
  <c r="M67" i="6" s="1"/>
  <c r="M66" i="6"/>
  <c r="K66" i="6"/>
  <c r="K65" i="6"/>
  <c r="M65" i="6" s="1"/>
  <c r="M64" i="6"/>
  <c r="K64" i="6"/>
  <c r="K63" i="6"/>
  <c r="M63" i="6" s="1"/>
  <c r="M62" i="6"/>
  <c r="K62" i="6"/>
  <c r="K61" i="6"/>
  <c r="M61" i="6" s="1"/>
  <c r="M60" i="6"/>
  <c r="K60" i="6"/>
  <c r="K59" i="6"/>
  <c r="M59" i="6" s="1"/>
  <c r="M57" i="6"/>
  <c r="K57" i="6"/>
  <c r="K56" i="6"/>
  <c r="M56" i="6" s="1"/>
  <c r="F56" i="6"/>
  <c r="K55" i="6"/>
  <c r="M55" i="6" s="1"/>
  <c r="M54" i="6"/>
  <c r="K54" i="6"/>
  <c r="K53" i="6"/>
  <c r="M53" i="6" s="1"/>
  <c r="M52" i="6"/>
  <c r="K52" i="6"/>
  <c r="K50" i="6"/>
  <c r="M50" i="6" s="1"/>
  <c r="M49" i="6"/>
  <c r="K49" i="6"/>
  <c r="K48" i="6"/>
  <c r="M48" i="6" s="1"/>
  <c r="M47" i="6"/>
  <c r="K47" i="6"/>
  <c r="K46" i="6"/>
  <c r="M46" i="6" s="1"/>
  <c r="M41" i="6"/>
  <c r="L41" i="6"/>
  <c r="K41" i="6"/>
  <c r="L40" i="6"/>
  <c r="M40" i="6" s="1"/>
  <c r="K40" i="6"/>
  <c r="L39" i="6"/>
  <c r="K39" i="6"/>
  <c r="M39" i="6" s="1"/>
  <c r="L38" i="6"/>
  <c r="K38" i="6"/>
  <c r="M38" i="6" s="1"/>
  <c r="M28" i="6"/>
  <c r="L28" i="6"/>
  <c r="K28" i="6"/>
  <c r="L26" i="6"/>
  <c r="M26" i="6" s="1"/>
  <c r="K26" i="6"/>
  <c r="L25" i="6"/>
  <c r="K25" i="6"/>
  <c r="M25" i="6" s="1"/>
  <c r="P17" i="6"/>
  <c r="P16" i="6"/>
  <c r="P15" i="6"/>
  <c r="P14" i="6"/>
  <c r="L13" i="6"/>
  <c r="M13" i="6" s="1"/>
  <c r="K13" i="6"/>
  <c r="P12" i="6"/>
  <c r="L11" i="6"/>
  <c r="M11" i="6" s="1"/>
  <c r="K11" i="6"/>
  <c r="P10" i="6"/>
  <c r="M7" i="6"/>
  <c r="D7" i="5"/>
  <c r="K6" i="4"/>
  <c r="K6" i="3"/>
  <c r="L6" i="2"/>
</calcChain>
</file>

<file path=xl/sharedStrings.xml><?xml version="1.0" encoding="utf-8"?>
<sst xmlns="http://schemas.openxmlformats.org/spreadsheetml/2006/main" count="2992" uniqueCount="1145">
  <si>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</si>
  <si>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</si>
  <si>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</si>
  <si>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</si>
  <si>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</si>
  <si>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</si>
  <si>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</si>
  <si>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</si>
  <si>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</si>
  <si>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</si>
  <si>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</si>
  <si>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</si>
  <si>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</si>
  <si>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</si>
  <si>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</si>
  <si>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</si>
  <si>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</si>
  <si>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</si>
  <si>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</si>
  <si>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</si>
  <si>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</si>
  <si>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</si>
  <si>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</si>
  <si>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</si>
  <si>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</si>
  <si>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</si>
  <si>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</si>
  <si>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</si>
  <si>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</si>
  <si>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</si>
  <si>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</si>
  <si>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</si>
  <si>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</si>
  <si>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</si>
  <si>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</si>
  <si>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</si>
  <si>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</si>
  <si>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</si>
  <si>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</si>
  <si>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</si>
  <si>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</si>
  <si>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</si>
  <si>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</si>
  <si>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</si>
  <si>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</si>
  <si>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</si>
  <si>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</si>
  <si>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</si>
  <si>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</si>
  <si>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</si>
  <si>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</si>
  <si>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</si>
  <si>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</si>
  <si>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</si>
  <si>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</si>
  <si>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</si>
  <si>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</si>
  <si>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</si>
  <si>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</si>
  <si>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</si>
  <si>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</si>
  <si>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</si>
  <si>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</si>
  <si>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</si>
  <si>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</si>
  <si>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</si>
  <si>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</si>
  <si>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</si>
  <si>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</si>
  <si>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</si>
  <si>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</si>
  <si>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</si>
  <si>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</si>
  <si>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</si>
  <si>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</si>
  <si>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</si>
  <si>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</si>
  <si>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</si>
  <si>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</si>
  <si>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</si>
  <si>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</si>
  <si>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</si>
  <si>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</si>
  <si>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</si>
  <si>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</si>
  <si>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</si>
  <si>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</si>
  <si>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</si>
  <si>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</si>
  <si>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</si>
  <si>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</si>
  <si>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</si>
  <si>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</si>
  <si>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</si>
  <si>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</si>
  <si>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</si>
  <si>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</si>
  <si>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</si>
  <si>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</si>
  <si>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</si>
  <si>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</si>
  <si>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</si>
  <si>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</si>
  <si>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</si>
  <si>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</si>
  <si>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</si>
  <si>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</si>
  <si>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</si>
  <si>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</si>
  <si>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</si>
  <si>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</si>
  <si>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</si>
  <si>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</si>
  <si>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</si>
  <si>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</si>
  <si>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</si>
  <si>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</si>
  <si>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</si>
  <si>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</si>
  <si>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</si>
  <si>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</si>
  <si>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</si>
  <si>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</si>
  <si>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</si>
  <si>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</si>
  <si>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</si>
  <si>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</si>
  <si>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</si>
  <si>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</si>
  <si>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</si>
  <si>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</si>
  <si>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</si>
  <si>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</si>
  <si>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</si>
  <si>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</si>
  <si>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</si>
  <si>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</si>
  <si>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</si>
  <si>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</si>
  <si>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</si>
  <si>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</si>
  <si>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</si>
  <si>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</si>
  <si>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</si>
  <si>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</si>
  <si>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</si>
  <si>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</si>
  <si>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</si>
  <si>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</si>
  <si>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</si>
  <si>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</si>
  <si>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</si>
  <si>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</si>
  <si>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</si>
  <si>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</si>
  <si>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</si>
  <si>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</si>
  <si>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</si>
  <si>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</si>
  <si>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</si>
  <si>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</si>
  <si>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</si>
  <si>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</si>
  <si>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</si>
  <si>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</si>
  <si>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</si>
  <si>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</si>
  <si>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</si>
  <si>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</si>
  <si>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</si>
  <si>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</si>
  <si>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</si>
  <si>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</si>
  <si>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</si>
  <si>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</si>
  <si>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</si>
  <si>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</si>
  <si>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</si>
  <si>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</si>
  <si>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</si>
  <si>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</si>
  <si>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</si>
  <si>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</si>
  <si>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</si>
  <si>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</si>
  <si>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</si>
  <si>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</si>
  <si>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</si>
  <si>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</si>
  <si>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</si>
  <si>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</si>
  <si>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</si>
  <si>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</si>
  <si>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</si>
  <si>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</si>
  <si>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</si>
  <si>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</si>
  <si>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</si>
  <si>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</si>
  <si>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</si>
  <si>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</si>
  <si>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</si>
  <si>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</si>
  <si>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</si>
  <si>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</si>
  <si>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</si>
  <si>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</si>
  <si>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</si>
  <si>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</si>
  <si>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</si>
  <si>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</si>
  <si>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</si>
  <si>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</si>
  <si>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</si>
  <si>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</si>
  <si>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</si>
  <si>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</si>
  <si>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</si>
  <si>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</si>
  <si>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</si>
  <si>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</si>
  <si>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</si>
  <si>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</si>
  <si>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</si>
  <si>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</si>
  <si>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</si>
  <si>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</si>
  <si>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</si>
  <si>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</si>
  <si>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</si>
  <si>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</si>
  <si>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</si>
  <si>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</si>
  <si>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</si>
  <si>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</si>
  <si>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</si>
  <si>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</si>
  <si>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</si>
  <si>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</si>
  <si>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</si>
  <si>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</si>
  <si>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</si>
  <si>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</si>
  <si>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</si>
  <si>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</si>
  <si>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</si>
  <si>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</si>
  <si>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</si>
  <si>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</si>
  <si>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</si>
  <si>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</si>
  <si>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</si>
  <si>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</si>
  <si>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</si>
  <si>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</si>
  <si>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</si>
  <si>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</si>
  <si>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</si>
  <si>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</si>
  <si>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</si>
  <si>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</si>
  <si>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</si>
  <si>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</si>
  <si>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</si>
  <si>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</si>
  <si>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</si>
  <si>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</si>
  <si>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</si>
  <si>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</si>
  <si>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</si>
  <si>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ADANITRANS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</si>
  <si>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</si>
  <si>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</si>
  <si>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</si>
  <si>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</si>
  <si>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</si>
  <si>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</si>
  <si>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</si>
  <si>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</si>
  <si>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</si>
  <si>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</si>
  <si>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</si>
  <si>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</si>
  <si>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</si>
  <si>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</si>
  <si>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</si>
  <si>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</si>
  <si>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</si>
  <si>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</si>
  <si>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</si>
  <si>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</si>
  <si>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</si>
  <si>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</si>
  <si>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</si>
  <si>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</si>
  <si>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</si>
  <si>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</si>
  <si>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</si>
  <si>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</si>
  <si>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</si>
  <si>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</si>
  <si>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</si>
  <si>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</si>
  <si>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</si>
  <si>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</si>
  <si>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</si>
  <si>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</si>
  <si>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</si>
  <si>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</si>
  <si>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</si>
  <si>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</si>
  <si>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</si>
  <si>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</rPr>
      <t xml:space="preserve">Note:     </t>
    </r>
    <r>
      <rPr>
        <b/>
        <sz val="9"/>
        <color rgb="FFFF0000"/>
        <rFont val="MS Sans Serif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</si>
  <si>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</si>
  <si>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</si>
  <si>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</si>
  <si>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</si>
  <si>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</si>
  <si>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</si>
  <si>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</si>
  <si>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</si>
  <si>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ABSLAMC</t>
  </si>
  <si>
    <t>AEGISCHEM</t>
  </si>
  <si>
    <t>AETHER</t>
  </si>
  <si>
    <t>AFFLE</t>
  </si>
  <si>
    <t>AJANTPHARM</t>
  </si>
  <si>
    <t>APLLTD</t>
  </si>
  <si>
    <t>ALKYLAMINE</t>
  </si>
  <si>
    <t>ALOKINDS</t>
  </si>
  <si>
    <t>AMARAJABAT</t>
  </si>
  <si>
    <t>AMBER</t>
  </si>
  <si>
    <t>ANGELONE</t>
  </si>
  <si>
    <t>ANURAS</t>
  </si>
  <si>
    <t>APTUS</t>
  </si>
  <si>
    <t>ASAHIINDIA</t>
  </si>
  <si>
    <t>ASTERDM</t>
  </si>
  <si>
    <t>ASTRAZEN</t>
  </si>
  <si>
    <t>AVANTIFEED</t>
  </si>
  <si>
    <t>BASF</t>
  </si>
  <si>
    <t>BEML</t>
  </si>
  <si>
    <t>BSE</t>
  </si>
  <si>
    <t>BAJAJELEC</t>
  </si>
  <si>
    <t>BALAMINES</t>
  </si>
  <si>
    <t>MAHABANK</t>
  </si>
  <si>
    <t>BAYERCROP</t>
  </si>
  <si>
    <t>BDL</t>
  </si>
  <si>
    <t>BHARATRAS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</si>
  <si>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</si>
  <si>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</si>
  <si>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</si>
  <si>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</si>
  <si>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</si>
  <si>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</si>
  <si>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</si>
  <si>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</si>
  <si>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</si>
  <si>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</si>
  <si>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</si>
  <si>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</si>
  <si>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</si>
  <si>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</si>
  <si>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CAPLIPOINT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</si>
  <si>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</si>
  <si>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</si>
  <si>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</si>
  <si>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</si>
  <si>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</si>
  <si>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</si>
  <si>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</si>
  <si>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</si>
  <si>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</si>
  <si>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</si>
  <si>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</si>
  <si>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</si>
  <si>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</si>
  <si>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</si>
  <si>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</si>
  <si>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</si>
  <si>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</si>
  <si>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</si>
  <si>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</si>
  <si>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DHANI</t>
  </si>
  <si>
    <t>DBL</t>
  </si>
  <si>
    <t>EIDPARRY</t>
  </si>
  <si>
    <t>EIHOTEL</t>
  </si>
  <si>
    <t>EPL</t>
  </si>
  <si>
    <t>EASEMYTRIP</t>
  </si>
  <si>
    <t>EDELWEISS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</si>
  <si>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</si>
  <si>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</si>
  <si>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</si>
  <si>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</si>
  <si>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</si>
  <si>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</si>
  <si>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</si>
  <si>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</si>
  <si>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</si>
  <si>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</si>
  <si>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</si>
  <si>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</si>
  <si>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</si>
  <si>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</si>
  <si>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</si>
  <si>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</si>
  <si>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</si>
  <si>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</si>
  <si>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</si>
  <si>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</si>
  <si>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</si>
  <si>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</si>
  <si>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</si>
  <si>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</si>
  <si>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</si>
  <si>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</si>
  <si>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</si>
  <si>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</si>
  <si>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</si>
  <si>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</si>
  <si>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</si>
  <si>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</si>
  <si>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</si>
  <si>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</si>
  <si>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</si>
  <si>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</si>
  <si>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</si>
  <si>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</si>
  <si>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</si>
  <si>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</si>
  <si>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</si>
  <si>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</si>
  <si>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</si>
  <si>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</si>
  <si>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</si>
  <si>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</si>
  <si>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</si>
  <si>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</si>
  <si>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INDOCO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</si>
  <si>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</si>
  <si>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</si>
  <si>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</si>
  <si>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</si>
  <si>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</si>
  <si>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</si>
  <si>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</si>
  <si>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</si>
  <si>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</si>
  <si>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</si>
  <si>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</si>
  <si>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</si>
  <si>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</si>
  <si>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</si>
  <si>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</si>
  <si>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</si>
  <si>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</si>
  <si>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</si>
  <si>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</si>
  <si>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</si>
  <si>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</si>
  <si>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</si>
  <si>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</si>
  <si>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</si>
  <si>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</si>
  <si>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</si>
  <si>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</si>
  <si>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</si>
  <si>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</si>
  <si>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MOIL</t>
  </si>
  <si>
    <t>MTARTECH</t>
  </si>
  <si>
    <t>LODHA</t>
  </si>
  <si>
    <t>MAHINDCIE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</si>
  <si>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</si>
  <si>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</si>
  <si>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</si>
  <si>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</si>
  <si>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</si>
  <si>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</si>
  <si>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</si>
  <si>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</si>
  <si>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</si>
  <si>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</si>
  <si>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</si>
  <si>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</si>
  <si>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</si>
  <si>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</si>
  <si>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</si>
  <si>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</si>
  <si>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</si>
  <si>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</si>
  <si>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</si>
  <si>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</si>
  <si>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</si>
  <si>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</si>
  <si>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</si>
  <si>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</si>
  <si>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</si>
  <si>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</si>
  <si>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</si>
  <si>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</si>
  <si>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</si>
  <si>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</si>
  <si>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</si>
  <si>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</si>
  <si>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PRIVISCL</t>
  </si>
  <si>
    <t>PGHL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</si>
  <si>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</si>
  <si>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</si>
  <si>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</si>
  <si>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</si>
  <si>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</si>
  <si>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</si>
  <si>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</si>
  <si>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</si>
  <si>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</si>
  <si>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</si>
  <si>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</si>
  <si>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</si>
  <si>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</si>
  <si>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</si>
  <si>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</si>
  <si>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</si>
  <si>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</si>
  <si>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SIS</t>
  </si>
  <si>
    <t>SJVN</t>
  </si>
  <si>
    <t>SKFINDIA</t>
  </si>
  <si>
    <t>SANOFI</t>
  </si>
  <si>
    <t>SAPPHIRE</t>
  </si>
  <si>
    <t>SCHAEFFLER</t>
  </si>
  <si>
    <t>SHARDACROP</t>
  </si>
  <si>
    <t>SFL</t>
  </si>
  <si>
    <t>SHILPAMED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</si>
  <si>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</si>
  <si>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</si>
  <si>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</si>
  <si>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</si>
  <si>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</si>
  <si>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</si>
  <si>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</si>
  <si>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</si>
  <si>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</si>
  <si>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</si>
  <si>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</si>
  <si>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</si>
  <si>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</si>
  <si>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</si>
  <si>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</si>
  <si>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</si>
  <si>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</si>
  <si>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</si>
  <si>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</si>
  <si>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</si>
  <si>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</si>
  <si>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</si>
  <si>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</si>
  <si>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</si>
  <si>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</si>
  <si>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</si>
  <si>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TATACOFFEE</t>
  </si>
  <si>
    <t>TATAINVEST</t>
  </si>
  <si>
    <t>TATAMTRDVR</t>
  </si>
  <si>
    <t>TEAMLEASE</t>
  </si>
  <si>
    <t>TEJASNET</t>
  </si>
  <si>
    <t>NIACL</t>
  </si>
  <si>
    <t>THERMAX</t>
  </si>
  <si>
    <t>THYROCARE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</si>
  <si>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</si>
  <si>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</si>
  <si>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</si>
  <si>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</si>
  <si>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</si>
  <si>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</si>
  <si>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</si>
  <si>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</si>
  <si>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</si>
  <si>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</si>
  <si>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</si>
  <si>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</si>
  <si>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</si>
  <si>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</si>
  <si>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</si>
  <si>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</si>
  <si>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</si>
  <si>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</si>
  <si>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</si>
  <si>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</si>
  <si>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WOCKPHARMA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</si>
  <si>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</si>
  <si>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</si>
  <si>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</si>
  <si>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</si>
  <si>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</rPr>
      <t xml:space="preserve">Note:     </t>
    </r>
    <r>
      <rPr>
        <b/>
        <sz val="9"/>
        <color rgb="FFFF0000"/>
        <rFont val="MS Sans Serif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</si>
  <si>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</si>
  <si>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</si>
  <si>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</si>
  <si>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</si>
  <si>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</si>
  <si>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</si>
  <si>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</si>
  <si>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</si>
  <si>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</si>
  <si>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</si>
  <si>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</si>
  <si>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ARUNAHTEL</t>
  </si>
  <si>
    <t>MOOLCHAND KIRAN KUMAR JAIN</t>
  </si>
  <si>
    <t>SOCIETE GENERALE</t>
  </si>
  <si>
    <t>SELL</t>
  </si>
  <si>
    <t>BSELINFRA</t>
  </si>
  <si>
    <t>ALGOQUANT FINTECH LIMITED .</t>
  </si>
  <si>
    <t>COMRADE</t>
  </si>
  <si>
    <t>JANUSCORP</t>
  </si>
  <si>
    <t>MISTERKAPOORKESHRI</t>
  </si>
  <si>
    <t>SHOKEENSAIFI</t>
  </si>
  <si>
    <t>MIVENMACH</t>
  </si>
  <si>
    <t>SURESHKUMAR RAJMAL SALGIA</t>
  </si>
  <si>
    <t>PMCFIN</t>
  </si>
  <si>
    <t>MULTIPLIER SHARE &amp; STOCK ADVISORS PRIVATE LIMITED</t>
  </si>
  <si>
    <t>SHEETAL</t>
  </si>
  <si>
    <t>SAHASTRAA ADVISORS PRIVATE LIMITED</t>
  </si>
  <si>
    <t>TRU</t>
  </si>
  <si>
    <t>VEERKRUPA</t>
  </si>
  <si>
    <t>AJAY SALVI</t>
  </si>
  <si>
    <t>NNM SECURITIES PVT LTD</t>
  </si>
  <si>
    <t>NSE</t>
  </si>
  <si>
    <t>KRISHCA</t>
  </si>
  <si>
    <t>Krishca Strapping Sltn L</t>
  </si>
  <si>
    <t>GRAVITON RESEARCH CAPITAL LLP</t>
  </si>
  <si>
    <t>MUDUPULAVEMULA SURENDRANADHA REDDY</t>
  </si>
  <si>
    <t>SAHANA</t>
  </si>
  <si>
    <t>Sahana System Limited</t>
  </si>
  <si>
    <t>NIKHIL RAJESH SINGH</t>
  </si>
  <si>
    <t>MALTI  SALVI</t>
  </si>
  <si>
    <t>MANSI SHARES &amp; STOCK ADVISORS PVT LTD</t>
  </si>
  <si>
    <t>TVSELECT</t>
  </si>
  <si>
    <t>TVS Electronics Limited</t>
  </si>
  <si>
    <t>ATLAS EVENTS PRIVATE LIMITED</t>
  </si>
  <si>
    <t>INFOLLION</t>
  </si>
  <si>
    <t>Infollion Research Ser L</t>
  </si>
  <si>
    <t>KSHITIJPOL</t>
  </si>
  <si>
    <t>Kshitij Polyline Limited</t>
  </si>
  <si>
    <t>RAHUL DEVSHI SHAH</t>
  </si>
  <si>
    <t>AJAY  SALVI</t>
  </si>
  <si>
    <t>SUULD</t>
  </si>
  <si>
    <t>Suumaya Industries Ltd</t>
  </si>
  <si>
    <t>L7 HITECH PRIVATE LIMITED</t>
  </si>
  <si>
    <t>Retail Research Technical Calls &amp; Fundamental Performance Report for the month of June-2023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</si>
  <si>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</si>
  <si>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</si>
  <si>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</si>
  <si>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</si>
  <si>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</si>
  <si>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</si>
  <si>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</si>
  <si>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</si>
  <si>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</si>
  <si>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</si>
  <si>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</si>
  <si>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</si>
  <si>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</si>
  <si>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</si>
  <si>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</si>
  <si>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562-574</t>
  </si>
  <si>
    <t>600-630</t>
  </si>
  <si>
    <t>Open</t>
  </si>
  <si>
    <t>H</t>
  </si>
  <si>
    <t>740-780</t>
  </si>
  <si>
    <t>Profit of Rs.41/-</t>
  </si>
  <si>
    <t>Successful</t>
  </si>
  <si>
    <t>152-157</t>
  </si>
  <si>
    <t>170-175</t>
  </si>
  <si>
    <t>195-200</t>
  </si>
  <si>
    <t>Profit of Rs.13/-</t>
  </si>
  <si>
    <t>1435-1495</t>
  </si>
  <si>
    <t>1600-1650</t>
  </si>
  <si>
    <t>210-230</t>
  </si>
  <si>
    <t>270-290</t>
  </si>
  <si>
    <t>381-401</t>
  </si>
  <si>
    <t>430-450</t>
  </si>
  <si>
    <t>4200-4230</t>
  </si>
  <si>
    <t>4500-4600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</si>
  <si>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</si>
  <si>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</si>
  <si>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</si>
  <si>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</si>
  <si>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</si>
  <si>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</si>
  <si>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</si>
  <si>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</si>
  <si>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</si>
  <si>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</si>
  <si>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1900-1920</t>
  </si>
  <si>
    <t>Profit of Rs.44/-</t>
  </si>
  <si>
    <t>590-600</t>
  </si>
  <si>
    <t>Loss of Rs.16.5/-</t>
  </si>
  <si>
    <t>Unsuccessful</t>
  </si>
  <si>
    <t>228.5-230.5</t>
  </si>
  <si>
    <t>240-244</t>
  </si>
  <si>
    <t>MINDACORP</t>
  </si>
  <si>
    <t>305-315</t>
  </si>
  <si>
    <t>Loss of Rs.9/-</t>
  </si>
  <si>
    <t>1840-1846</t>
  </si>
  <si>
    <t>1920-1950</t>
  </si>
  <si>
    <t>280-281</t>
  </si>
  <si>
    <t>290-295</t>
  </si>
  <si>
    <t>N</t>
  </si>
  <si>
    <t>*</t>
  </si>
  <si>
    <t>Master Trade High Risk</t>
  </si>
  <si>
    <t>Profit / Loss per share</t>
  </si>
  <si>
    <t>Gain / Loss  per Lot</t>
  </si>
  <si>
    <t>Lot</t>
  </si>
  <si>
    <t>LT JUNE FUT</t>
  </si>
  <si>
    <t>2300-2320</t>
  </si>
  <si>
    <t>Profit of Rs.31/-</t>
  </si>
  <si>
    <t>GODREJCP JUNE FUT</t>
  </si>
  <si>
    <t>1080-1100</t>
  </si>
  <si>
    <t>Loss of Rs.13/-</t>
  </si>
  <si>
    <t>INDUSTOWER JUNE FUT</t>
  </si>
  <si>
    <t>Sell</t>
  </si>
  <si>
    <t>Loss of Rs.4/-</t>
  </si>
  <si>
    <t>LICHSGFIN JUNE FUT</t>
  </si>
  <si>
    <t>360-355</t>
  </si>
  <si>
    <t>Loss of Rs.6.5/-</t>
  </si>
  <si>
    <t xml:space="preserve">Master Trade Medium Risk </t>
  </si>
  <si>
    <t xml:space="preserve">Profit/ Loss per lot </t>
  </si>
  <si>
    <t>COALINDIA 240 CE JUN</t>
  </si>
  <si>
    <t>3.0-4.0</t>
  </si>
  <si>
    <t>Profit of Rs.0.65/-</t>
  </si>
  <si>
    <t>NIFTY 18400 PE 8-JUN</t>
  </si>
  <si>
    <t>90-110</t>
  </si>
  <si>
    <t>Loss of Rs.30.5/-</t>
  </si>
  <si>
    <t>BANKNIFTY 44200 CE 8-JUN</t>
  </si>
  <si>
    <t>320-380</t>
  </si>
  <si>
    <t>Profit of Rs.0.15/-</t>
  </si>
  <si>
    <t>Neutral</t>
  </si>
  <si>
    <t>NIFTY 18900 CE 29-JUNE</t>
  </si>
  <si>
    <t>10.0-1</t>
  </si>
  <si>
    <t>Profit of Rs.20/-</t>
  </si>
  <si>
    <t>Profit of Rs.21/-</t>
  </si>
  <si>
    <t>ICICIBANK 930 PE JUN</t>
  </si>
  <si>
    <t>10.0-11</t>
  </si>
  <si>
    <t>18-22</t>
  </si>
  <si>
    <t>BANKNIFTY 44000 PE 8-JUN</t>
  </si>
  <si>
    <t>200-250</t>
  </si>
  <si>
    <t>Profit of Rs.22.5/-</t>
  </si>
  <si>
    <t>IGL 480 CE 29-JUNE</t>
  </si>
  <si>
    <t>Profit of Rs.1.55/-</t>
  </si>
  <si>
    <t xml:space="preserve">FINNIFTY 19450 CE 6-JUN </t>
  </si>
  <si>
    <t>40-60</t>
  </si>
  <si>
    <t>Profit of Rs.10/-</t>
  </si>
  <si>
    <t>RELIANCE 2480 CE JUNE</t>
  </si>
  <si>
    <t>Profit of Rs.6/-</t>
  </si>
  <si>
    <t>Profit of Rs.35.25/-</t>
  </si>
  <si>
    <t>BANKNIFTY 44200 PE 8-JUN</t>
  </si>
  <si>
    <t>Loss of Rs.84/-</t>
  </si>
  <si>
    <t>INFY 1300 CE JUN</t>
  </si>
  <si>
    <t>19-20</t>
  </si>
  <si>
    <t>32-40</t>
  </si>
  <si>
    <t>NIFTY 18600 PE 15-JUN</t>
  </si>
  <si>
    <t>TITAN 3000 CE JUN</t>
  </si>
  <si>
    <t>Profit of Rs.5.5/-</t>
  </si>
  <si>
    <t>L&amp;TFH 112 CE JUN</t>
  </si>
  <si>
    <t>Loss of Rs.0.55/-</t>
  </si>
  <si>
    <t>RECLTD 150 CE JUN</t>
  </si>
  <si>
    <t>Loss of Rs.1.1/-</t>
  </si>
  <si>
    <t>Profit of Rs.19.5/-</t>
  </si>
  <si>
    <t>TITAN 2820 PE JUN</t>
  </si>
  <si>
    <t>40-50</t>
  </si>
  <si>
    <t>Profit of Rs.7/-</t>
  </si>
  <si>
    <t>BANKNIFTY 45000 CE 29-JUN</t>
  </si>
  <si>
    <t>Profit of Rs.47.5/-</t>
  </si>
  <si>
    <t>FINNIFTY 19450 PE 13-JUN</t>
  </si>
  <si>
    <t>100-120</t>
  </si>
  <si>
    <t>Profit of Rs.23.5/-</t>
  </si>
  <si>
    <t>NIFTY 18500 PE 15-JUN</t>
  </si>
  <si>
    <t>80-100</t>
  </si>
  <si>
    <t>Loss of Rs.21/-</t>
  </si>
  <si>
    <t>NIFTY 18800 CE 29-JUN</t>
  </si>
  <si>
    <t>40-10</t>
  </si>
  <si>
    <t>Loss of Rs.43. 5/-</t>
  </si>
  <si>
    <t>FINNIFTY 19400 PE 13-JUN</t>
  </si>
  <si>
    <t>Profit of Rs.3/-</t>
  </si>
  <si>
    <t>BANKNIFTY 44000 PE 15-JUN</t>
  </si>
  <si>
    <t>350-400</t>
  </si>
  <si>
    <t>Profit of Rs.50/-</t>
  </si>
  <si>
    <t>25-27</t>
  </si>
  <si>
    <t>300-350</t>
  </si>
  <si>
    <t>FINNIFTY 19450 pe 13-JUN</t>
  </si>
  <si>
    <t>50-60</t>
  </si>
  <si>
    <t>Profit of Rs.100/-</t>
  </si>
  <si>
    <t>BANKNIFTY 44000 PE 22-JUN</t>
  </si>
  <si>
    <t>225-235</t>
  </si>
  <si>
    <t>BANKNIFTY 43900 PE 15-JUN</t>
  </si>
  <si>
    <t>60-70</t>
  </si>
  <si>
    <t>JINDALSTEEL 550 CE JUNE</t>
  </si>
  <si>
    <t>12.50-13.00</t>
  </si>
  <si>
    <t>BATAINDIA 1600 CE JUNE</t>
  </si>
  <si>
    <t>39-41</t>
  </si>
  <si>
    <t>Techno -Funda  (positional)</t>
  </si>
  <si>
    <t>AMBIKCO</t>
  </si>
  <si>
    <t>1420-1620</t>
  </si>
  <si>
    <t>2000-2300</t>
  </si>
  <si>
    <t>95-100</t>
  </si>
  <si>
    <t>Profit of Rs.7.5/-</t>
  </si>
  <si>
    <t>276-296</t>
  </si>
  <si>
    <t>330-350</t>
  </si>
  <si>
    <t>Profit of Rs.130/-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</si>
  <si>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</si>
  <si>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</si>
  <si>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</si>
  <si>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</si>
  <si>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</si>
  <si>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</si>
  <si>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</si>
  <si>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</si>
  <si>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</si>
  <si>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</si>
  <si>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</si>
  <si>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</si>
  <si>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</si>
  <si>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</si>
  <si>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</si>
  <si>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</si>
  <si>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</si>
  <si>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</si>
  <si>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</si>
  <si>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</si>
  <si>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</si>
  <si>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</si>
  <si>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</si>
  <si>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</si>
  <si>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</si>
  <si>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</si>
  <si>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</si>
  <si>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</si>
  <si>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</si>
  <si>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</si>
  <si>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</si>
  <si>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</si>
  <si>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</si>
  <si>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</si>
  <si>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</si>
  <si>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</si>
  <si>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</si>
  <si>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</si>
  <si>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</si>
  <si>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</si>
  <si>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</si>
  <si>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</si>
  <si>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</si>
  <si>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</si>
  <si>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</si>
  <si>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</si>
  <si>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</si>
  <si>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</si>
  <si>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</si>
  <si>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</si>
  <si>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</si>
  <si>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</si>
  <si>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</si>
  <si>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</si>
  <si>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</si>
  <si>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</si>
  <si>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</si>
  <si>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</si>
  <si>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</si>
  <si>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</si>
  <si>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</si>
  <si>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</si>
  <si>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</si>
  <si>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</si>
  <si>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</si>
  <si>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</si>
  <si>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</si>
  <si>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</si>
  <si>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</si>
  <si>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</si>
  <si>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</si>
  <si>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</si>
  <si>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</si>
  <si>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</si>
  <si>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</si>
  <si>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</si>
  <si>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</si>
  <si>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</si>
  <si>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</si>
  <si>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</si>
  <si>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</si>
  <si>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</si>
  <si>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</si>
  <si>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</si>
  <si>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</si>
  <si>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</si>
  <si>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</si>
  <si>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</si>
  <si>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</si>
  <si>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</si>
  <si>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</si>
  <si>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</si>
  <si>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</si>
  <si>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</si>
  <si>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</si>
  <si>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</si>
  <si>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</si>
  <si>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</si>
  <si>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</si>
  <si>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</si>
  <si>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</si>
  <si>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</si>
  <si>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</si>
  <si>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</si>
  <si>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</si>
  <si>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</si>
  <si>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</si>
  <si>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</si>
  <si>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</si>
  <si>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</si>
  <si>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</si>
  <si>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</si>
  <si>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</si>
  <si>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</si>
  <si>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</si>
  <si>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</si>
  <si>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</si>
  <si>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</si>
  <si>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</si>
  <si>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</si>
  <si>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</si>
  <si>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</si>
  <si>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</si>
  <si>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</si>
  <si>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</si>
  <si>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</si>
  <si>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</si>
  <si>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</si>
  <si>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</si>
  <si>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</si>
  <si>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</si>
  <si>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</si>
  <si>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</si>
  <si>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</si>
  <si>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</si>
  <si>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</si>
  <si>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</si>
  <si>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</si>
  <si>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</si>
  <si>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</si>
  <si>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</si>
  <si>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</si>
  <si>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</si>
  <si>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</si>
  <si>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</si>
  <si>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</si>
  <si>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</si>
  <si>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</si>
  <si>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</si>
  <si>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</si>
  <si>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</si>
  <si>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</si>
  <si>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</si>
  <si>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</si>
  <si>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</si>
  <si>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</si>
  <si>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</si>
  <si>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</si>
  <si>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</si>
  <si>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</si>
  <si>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</si>
  <si>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</si>
  <si>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</si>
  <si>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</si>
  <si>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</si>
  <si>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</si>
  <si>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</si>
  <si>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</si>
  <si>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</si>
  <si>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</si>
  <si>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</si>
  <si>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</si>
  <si>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</si>
  <si>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</si>
  <si>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</si>
  <si>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</si>
  <si>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</si>
  <si>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</si>
  <si>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</si>
  <si>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</si>
  <si>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</si>
  <si>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</si>
  <si>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</si>
  <si>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</si>
  <si>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</si>
  <si>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</si>
  <si>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</si>
  <si>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</si>
  <si>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</si>
  <si>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</si>
  <si>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</si>
  <si>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</si>
  <si>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</si>
  <si>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</si>
  <si>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</si>
  <si>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</si>
  <si>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</si>
  <si>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</si>
  <si>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</si>
  <si>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</si>
  <si>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</si>
  <si>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</si>
  <si>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</si>
  <si>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</si>
  <si>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</si>
  <si>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</si>
  <si>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</si>
  <si>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</si>
  <si>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</si>
  <si>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</si>
  <si>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</si>
  <si>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</si>
  <si>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</si>
  <si>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</si>
  <si>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Rs.11/-</t>
  </si>
  <si>
    <t>Profiit of Rs.210/-</t>
  </si>
  <si>
    <t>630-640</t>
  </si>
  <si>
    <t>440-450</t>
  </si>
  <si>
    <t>ACE</t>
  </si>
  <si>
    <t>DHANUKA</t>
  </si>
  <si>
    <t>650-680</t>
  </si>
  <si>
    <t>225-230</t>
  </si>
  <si>
    <t>550-560</t>
  </si>
  <si>
    <t>1650-1700</t>
  </si>
  <si>
    <t>2750-2780</t>
  </si>
  <si>
    <t>GRSE</t>
  </si>
  <si>
    <t>450-470</t>
  </si>
  <si>
    <t>3600-3660</t>
  </si>
  <si>
    <t>GRAVITA</t>
  </si>
  <si>
    <t>580-590</t>
  </si>
  <si>
    <t>3290-3330</t>
  </si>
  <si>
    <t>Re-initiated $</t>
  </si>
  <si>
    <t>AAPLUSTRAD</t>
  </si>
  <si>
    <t>JAINISHANILKUMARLALCHETA</t>
  </si>
  <si>
    <t>SMALLCAP WORLD FUND INC</t>
  </si>
  <si>
    <t>ALAN SCOTT</t>
  </si>
  <si>
    <t>AREXMIS</t>
  </si>
  <si>
    <t>MANOJ AGARWAL</t>
  </si>
  <si>
    <t>DINESHAPPARAOBILGI</t>
  </si>
  <si>
    <t>AURIONPRO</t>
  </si>
  <si>
    <t>MALABAR INDIA FUND LIMITED</t>
  </si>
  <si>
    <t>INDUSVALEY HOLDINGS PTE LTD</t>
  </si>
  <si>
    <t>JUGRAJ H JAIN</t>
  </si>
  <si>
    <t>CRAVATEX</t>
  </si>
  <si>
    <t>ASHISH CHUGH</t>
  </si>
  <si>
    <t>DML</t>
  </si>
  <si>
    <t>SIMPLURIS TECHNOLOGIES PVT LTD .</t>
  </si>
  <si>
    <t>GSBFIN</t>
  </si>
  <si>
    <t>GSB SHARE CUSTODIAN SERVICES LTD</t>
  </si>
  <si>
    <t>NEELAM RAMAKANT BIYANI</t>
  </si>
  <si>
    <t>INDRENEW</t>
  </si>
  <si>
    <t>ANILKUMAR GHANSHYAMDAS AGRAWAL</t>
  </si>
  <si>
    <t>SIDDHI ANILKUMAR AGRAWAL</t>
  </si>
  <si>
    <t>KLBRENG-B</t>
  </si>
  <si>
    <t>NIRAJ RAJNIKANT SHAH</t>
  </si>
  <si>
    <t>BISHNAUTH INVESTMENTS LIMITED</t>
  </si>
  <si>
    <t>AMODINI SALES PRIVATE LIMITED</t>
  </si>
  <si>
    <t>METALS CENTRE LTD</t>
  </si>
  <si>
    <t>ASHOK KUMAR DAMANI</t>
  </si>
  <si>
    <t>DIPAK MATHURBHAI SALVI</t>
  </si>
  <si>
    <t>RAJPACK</t>
  </si>
  <si>
    <t>TINA JAIN</t>
  </si>
  <si>
    <t>REXSEAL</t>
  </si>
  <si>
    <t>MAYURI SHRIPAL VORA</t>
  </si>
  <si>
    <t>ROJL</t>
  </si>
  <si>
    <t>COLOURSHINE HOSIERY PRIVATE LIMITED</t>
  </si>
  <si>
    <t>COMMENDAM INVESTMENTS PVT LTD</t>
  </si>
  <si>
    <t>SANGAMIND</t>
  </si>
  <si>
    <t>MADHURI MADHUSUDAN KELA</t>
  </si>
  <si>
    <t>SATPAL KHATTAR</t>
  </si>
  <si>
    <t>SBLI</t>
  </si>
  <si>
    <t>BOBBY BHATIA</t>
  </si>
  <si>
    <t>SHREEPAC</t>
  </si>
  <si>
    <t>MANMOHINI KAUR</t>
  </si>
  <si>
    <t>YASTF</t>
  </si>
  <si>
    <t>JIGNESH AMRUTLAL THOBHANI</t>
  </si>
  <si>
    <t>UTTAM BHARAT BAGRI</t>
  </si>
  <si>
    <t>Central Depo Ser (I) Ltd</t>
  </si>
  <si>
    <t>ICICI PRUDENTIAL TECHNOLOGY FUND</t>
  </si>
  <si>
    <t>DIL</t>
  </si>
  <si>
    <t>Debock Industries Limited</t>
  </si>
  <si>
    <t>GISOLUTION</t>
  </si>
  <si>
    <t>GI Engineering Solutions</t>
  </si>
  <si>
    <t>TOPGAIN FINANCE PRIVATE LIMITED</t>
  </si>
  <si>
    <t>JUST RIGHT LIFE LIMITED</t>
  </si>
  <si>
    <t>GOYALALUM</t>
  </si>
  <si>
    <t>Goyal Aluminiums Limited</t>
  </si>
  <si>
    <t>HERANBA</t>
  </si>
  <si>
    <t>Heranba Industries Ltd</t>
  </si>
  <si>
    <t>JAYBARMARU</t>
  </si>
  <si>
    <t>Jay Bharat Maruti Ltd</t>
  </si>
  <si>
    <t>JETKNIT</t>
  </si>
  <si>
    <t>Jet Knitwears Ltd.</t>
  </si>
  <si>
    <t>HARYANA REFRACTORIES PRIVATE LIMITED</t>
  </si>
  <si>
    <t>KDL</t>
  </si>
  <si>
    <t>Kore Digital Limited</t>
  </si>
  <si>
    <t>SELVAMURTHY  AKILANDESWARI</t>
  </si>
  <si>
    <t>SETU SECURITIES PVT LTD</t>
  </si>
  <si>
    <t>BHAUKA VIVEK KUMAR</t>
  </si>
  <si>
    <t>RADHIKAJWE</t>
  </si>
  <si>
    <t>Radhika Jeweltech Limited</t>
  </si>
  <si>
    <t>SKSE SECURITIES LTD</t>
  </si>
  <si>
    <t>YUGA STOCKS AND COMMODITIES PRIVATE LIMITED  .</t>
  </si>
  <si>
    <t>MAHADEV MANUBHAI MAKVANA</t>
  </si>
  <si>
    <t>CINCO STOCK VISION LLP</t>
  </si>
  <si>
    <t>SIGIND</t>
  </si>
  <si>
    <t>Signet Industries Limited</t>
  </si>
  <si>
    <t>TALBROAUTO</t>
  </si>
  <si>
    <t>Talbros Automotive Compon</t>
  </si>
  <si>
    <t>Tanla Platforms Limited</t>
  </si>
  <si>
    <t>VIKASECO</t>
  </si>
  <si>
    <t>Vikas EcoTech Limited</t>
  </si>
  <si>
    <t>VISHWAS FINCAP SERVICES PRIVATE LIMITED</t>
  </si>
  <si>
    <t>VIKASLIFE</t>
  </si>
  <si>
    <t>Vikas Lifecare Limited</t>
  </si>
  <si>
    <t>ACHINTYA SECURITIES PRIVATE LIMITED</t>
  </si>
  <si>
    <t>Vmart Retail Ltd</t>
  </si>
  <si>
    <t>AMANSA HOLDINGS PRIVATE LIMITED</t>
  </si>
  <si>
    <t>Welspun India Limited</t>
  </si>
  <si>
    <t>BSE LIMITED</t>
  </si>
  <si>
    <t>DEVIT</t>
  </si>
  <si>
    <t>Dev Info Technology Ltd</t>
  </si>
  <si>
    <t>ERISKA INVESTMENT FUND LTD</t>
  </si>
  <si>
    <t>NEXPACT LIMITED</t>
  </si>
  <si>
    <t>CORE4 MARCOM PRIVATE LIMITED</t>
  </si>
  <si>
    <t>DLINKINDIA</t>
  </si>
  <si>
    <t>D-Link India Ltd</t>
  </si>
  <si>
    <t>ASHISH KACHOLIA</t>
  </si>
  <si>
    <t>JASMINE ISPAT PRIVATE LIMITED</t>
  </si>
  <si>
    <t>MANISH JAIN AND SONS HUF</t>
  </si>
  <si>
    <t>JAIN SANJAY POPATLAL</t>
  </si>
  <si>
    <t>JITAL MUKESH SHAH HUF</t>
  </si>
  <si>
    <t>MCLEODRUSS</t>
  </si>
  <si>
    <t>Mcleod Russel India Limit</t>
  </si>
  <si>
    <t>CARBON RESOURCES (P) LTD</t>
  </si>
  <si>
    <t>SW CAPITAL PRIVATE LIMITED</t>
  </si>
  <si>
    <t>VASA</t>
  </si>
  <si>
    <t>Vasa Retail &amp; Oversea Ltd</t>
  </si>
  <si>
    <t>HARDIK BHUPENDRA VASA</t>
  </si>
  <si>
    <t>T. ROWE PRICE INTERNATIONAL DISCOVERY FUND</t>
  </si>
  <si>
    <t>INFINITY HOLDINGS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</si>
</sst>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0">
    <font>
      <sz val="10"/>
      <color rgb="FF000000"/>
      <name val="Calibri"/>
      <scheme val="minor"/>
    </font>
    <font>
      <sz val="10"/>
      <name val="Arial"/>
    </font>
    <font>
      <sz val="10"/>
      <color rgb="FF800000"/>
      <name val="Arial"/>
    </font>
    <font>
      <sz val="10"/>
      <color rgb="FFFF0000"/>
      <name val="Arial"/>
    </font>
    <font>
      <b/>
      <sz val="10"/>
      <name val="Arial"/>
    </font>
    <font>
      <b/>
      <u/>
      <sz val="10"/>
      <color rgb="FF0000FF"/>
      <name val="Arial"/>
    </font>
    <font>
      <sz val="12"/>
      <name val="Times New Roman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b/>
      <sz val="8"/>
      <name val="Open Sans"/>
    </font>
    <font>
      <sz val="10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0"/>
      <color rgb="FF000000"/>
      <name val="Arial"/>
    </font>
    <font>
      <b/>
      <sz val="9"/>
      <name val="Open Sans"/>
    </font>
    <font>
      <b/>
      <sz val="8"/>
      <name val="Device font 10cpi"/>
    </font>
    <font>
      <sz val="9"/>
      <name val="Open Sans"/>
    </font>
    <font>
      <b/>
      <sz val="8"/>
      <color rgb="FF0000FF"/>
      <name val="Open Sans"/>
    </font>
    <font>
      <u/>
      <sz val="10"/>
      <color rgb="FF0000FF"/>
      <name val="Arial"/>
    </font>
    <font>
      <sz val="8"/>
      <name val="Open Sans"/>
    </font>
    <font>
      <b/>
      <sz val="9"/>
      <color rgb="FFFF0000"/>
      <name val="Open Sans"/>
    </font>
    <font>
      <b/>
      <sz val="8"/>
      <color rgb="FFFF0000"/>
      <name val="Open Sans"/>
    </font>
    <font>
      <b/>
      <sz val="10"/>
      <color rgb="FFFF0000"/>
      <name val="Arial"/>
    </font>
    <font>
      <b/>
      <sz val="8"/>
      <color rgb="FF000000"/>
      <name val="Device font 10cpi"/>
    </font>
    <font>
      <u/>
      <sz val="10"/>
      <color rgb="FF0000FF"/>
      <name val="Arial"/>
    </font>
    <font>
      <u/>
      <sz val="10"/>
      <color rgb="FF0000FF"/>
      <name val="Arial"/>
    </font>
    <font>
      <sz val="8"/>
      <name val="Verdana"/>
    </font>
    <font>
      <sz val="9"/>
      <name val="Arial"/>
    </font>
    <font>
      <u/>
      <sz val="10"/>
      <color rgb="FF0000FF"/>
      <name val="Arial"/>
    </font>
    <font>
      <b/>
      <sz val="11"/>
      <name val="Arial"/>
    </font>
    <font>
      <b/>
      <sz val="9"/>
      <color rgb="FF993300"/>
      <name val="Arial"/>
    </font>
    <font>
      <sz val="10"/>
      <color rgb="FFFFFFFF"/>
      <name val="Arial"/>
    </font>
    <font>
      <b/>
      <sz val="10"/>
      <color rgb="FF800000"/>
      <name val="Arial"/>
    </font>
    <font>
      <u/>
      <sz val="10"/>
      <color rgb="FF0000FF"/>
      <name val="Arial"/>
    </font>
    <font>
      <b/>
      <sz val="16"/>
      <name val="Arial"/>
    </font>
    <font>
      <sz val="11"/>
      <name val="Arial"/>
    </font>
    <font>
      <sz val="11"/>
      <color rgb="FF000000"/>
      <name val="Arial"/>
    </font>
    <font>
      <sz val="10"/>
      <name val="Arial"/>
    </font>
    <font>
      <b/>
      <sz val="9"/>
      <color rgb="FFFF0000"/>
      <name val="MS Sans Serif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E5B8B7"/>
        <bgColor rgb="FFE5B8B7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370">
    <xf numFmtId="0" fontId="0" fillId="0" borderId="0" xfId="0" applyFont="1" applyAlignment="1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0" fontId="12" fillId="0" borderId="2" xfId="0" applyFont="1" applyBorder="1"/>
    <xf numFmtId="10" fontId="12" fillId="2" borderId="2" xfId="0" applyNumberFormat="1" applyFont="1" applyFill="1" applyBorder="1" applyAlignment="1">
      <alignment horizontal="center"/>
    </xf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3" fillId="0" borderId="2" xfId="0" applyFont="1" applyBorder="1"/>
    <xf numFmtId="10" fontId="13" fillId="2" borderId="2" xfId="0" applyNumberFormat="1" applyFont="1" applyFill="1" applyBorder="1" applyAlignment="1">
      <alignment horizontal="center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2" fontId="1" fillId="0" borderId="17" xfId="0" applyNumberFormat="1" applyFont="1" applyBorder="1"/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32" fillId="2" borderId="2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1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/>
    <xf numFmtId="43" fontId="36" fillId="0" borderId="2" xfId="0" applyNumberFormat="1" applyFont="1" applyBorder="1" applyAlignment="1">
      <alignment horizontal="center" vertical="top"/>
    </xf>
    <xf numFmtId="0" fontId="36" fillId="0" borderId="2" xfId="0" applyFont="1" applyBorder="1" applyAlignment="1">
      <alignment horizontal="center" vertical="top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10" fontId="37" fillId="0" borderId="2" xfId="0" applyNumberFormat="1" applyFont="1" applyBorder="1" applyAlignment="1">
      <alignment horizontal="center" vertical="center" wrapText="1"/>
    </xf>
    <xf numFmtId="16" fontId="37" fillId="0" borderId="2" xfId="0" applyNumberFormat="1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15" fontId="36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/>
    <xf numFmtId="43" fontId="36" fillId="6" borderId="2" xfId="0" applyNumberFormat="1" applyFont="1" applyFill="1" applyBorder="1" applyAlignment="1">
      <alignment horizontal="center" vertical="top"/>
    </xf>
    <xf numFmtId="0" fontId="36" fillId="6" borderId="2" xfId="0" applyFont="1" applyFill="1" applyBorder="1" applyAlignment="1">
      <alignment horizontal="center" vertical="top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10" fontId="37" fillId="6" borderId="2" xfId="0" applyNumberFormat="1" applyFont="1" applyFill="1" applyBorder="1" applyAlignment="1">
      <alignment horizontal="center" vertical="center" wrapText="1"/>
    </xf>
    <xf numFmtId="16" fontId="37" fillId="6" borderId="27" xfId="0" applyNumberFormat="1" applyFont="1" applyFill="1" applyBorder="1" applyAlignment="1">
      <alignment horizontal="center" vertical="center"/>
    </xf>
    <xf numFmtId="2" fontId="37" fillId="6" borderId="27" xfId="0" applyNumberFormat="1" applyFont="1" applyFill="1" applyBorder="1" applyAlignment="1">
      <alignment horizontal="center" vertical="center"/>
    </xf>
    <xf numFmtId="2" fontId="37" fillId="0" borderId="17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5" fontId="36" fillId="2" borderId="2" xfId="0" applyNumberFormat="1" applyFont="1" applyFill="1" applyBorder="1" applyAlignment="1">
      <alignment horizontal="center" vertical="center"/>
    </xf>
    <xf numFmtId="15" fontId="1" fillId="2" borderId="2" xfId="0" applyNumberFormat="1" applyFont="1" applyFill="1" applyBorder="1" applyAlignment="1">
      <alignment horizontal="center" vertical="center"/>
    </xf>
    <xf numFmtId="43" fontId="36" fillId="2" borderId="2" xfId="0" applyNumberFormat="1" applyFont="1" applyFill="1" applyBorder="1" applyAlignment="1">
      <alignment horizontal="left"/>
    </xf>
    <xf numFmtId="43" fontId="1" fillId="2" borderId="2" xfId="0" applyNumberFormat="1" applyFont="1" applyFill="1" applyBorder="1" applyAlignment="1">
      <alignment horizontal="center" vertical="top"/>
    </xf>
    <xf numFmtId="43" fontId="36" fillId="2" borderId="2" xfId="0" applyNumberFormat="1" applyFont="1" applyFill="1" applyBorder="1" applyAlignment="1">
      <alignment horizontal="center" vertical="top"/>
    </xf>
    <xf numFmtId="0" fontId="36" fillId="2" borderId="2" xfId="0" applyFont="1" applyFill="1" applyBorder="1" applyAlignment="1">
      <alignment horizontal="center" vertical="center"/>
    </xf>
    <xf numFmtId="43" fontId="37" fillId="2" borderId="2" xfId="0" applyNumberFormat="1" applyFont="1" applyFill="1" applyBorder="1" applyAlignment="1">
      <alignment horizontal="center" vertical="center"/>
    </xf>
    <xf numFmtId="43" fontId="14" fillId="2" borderId="2" xfId="0" applyNumberFormat="1" applyFont="1" applyFill="1" applyBorder="1" applyAlignment="1">
      <alignment horizontal="center" vertical="center"/>
    </xf>
    <xf numFmtId="2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/>
    </xf>
    <xf numFmtId="16" fontId="14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5" fontId="36" fillId="6" borderId="27" xfId="0" applyNumberFormat="1" applyFont="1" applyFill="1" applyBorder="1" applyAlignment="1">
      <alignment horizontal="center" vertical="center"/>
    </xf>
    <xf numFmtId="0" fontId="14" fillId="0" borderId="0" xfId="0" applyFont="1"/>
    <xf numFmtId="0" fontId="1" fillId="7" borderId="1" xfId="0" applyFont="1" applyFill="1" applyBorder="1"/>
    <xf numFmtId="0" fontId="36" fillId="8" borderId="2" xfId="0" applyFont="1" applyFill="1" applyBorder="1" applyAlignment="1">
      <alignment horizontal="center" vertical="center"/>
    </xf>
    <xf numFmtId="165" fontId="36" fillId="8" borderId="27" xfId="0" applyNumberFormat="1" applyFont="1" applyFill="1" applyBorder="1" applyAlignment="1">
      <alignment horizontal="center" vertical="center"/>
    </xf>
    <xf numFmtId="15" fontId="36" fillId="8" borderId="2" xfId="0" applyNumberFormat="1" applyFont="1" applyFill="1" applyBorder="1" applyAlignment="1">
      <alignment horizontal="center" vertical="center"/>
    </xf>
    <xf numFmtId="0" fontId="37" fillId="8" borderId="2" xfId="0" applyFont="1" applyFill="1" applyBorder="1"/>
    <xf numFmtId="43" fontId="36" fillId="8" borderId="2" xfId="0" applyNumberFormat="1" applyFont="1" applyFill="1" applyBorder="1" applyAlignment="1">
      <alignment horizontal="center" vertical="top"/>
    </xf>
    <xf numFmtId="0" fontId="36" fillId="8" borderId="2" xfId="0" applyFont="1" applyFill="1" applyBorder="1" applyAlignment="1">
      <alignment horizontal="center" vertical="top"/>
    </xf>
    <xf numFmtId="0" fontId="37" fillId="8" borderId="2" xfId="0" applyFont="1" applyFill="1" applyBorder="1" applyAlignment="1">
      <alignment horizontal="center" vertical="center"/>
    </xf>
    <xf numFmtId="2" fontId="37" fillId="8" borderId="2" xfId="0" applyNumberFormat="1" applyFont="1" applyFill="1" applyBorder="1" applyAlignment="1">
      <alignment horizontal="center" vertical="center"/>
    </xf>
    <xf numFmtId="10" fontId="37" fillId="8" borderId="2" xfId="0" applyNumberFormat="1" applyFont="1" applyFill="1" applyBorder="1" applyAlignment="1">
      <alignment horizontal="center" vertical="center" wrapText="1"/>
    </xf>
    <xf numFmtId="16" fontId="37" fillId="8" borderId="27" xfId="0" applyNumberFormat="1" applyFont="1" applyFill="1" applyBorder="1" applyAlignment="1">
      <alignment horizontal="center" vertical="center"/>
    </xf>
    <xf numFmtId="165" fontId="36" fillId="0" borderId="17" xfId="0" applyNumberFormat="1" applyFont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" fontId="36" fillId="6" borderId="2" xfId="0" applyNumberFormat="1" applyFont="1" applyFill="1" applyBorder="1" applyAlignment="1">
      <alignment horizontal="center" vertical="center"/>
    </xf>
    <xf numFmtId="0" fontId="36" fillId="6" borderId="2" xfId="0" applyFont="1" applyFill="1" applyBorder="1"/>
    <xf numFmtId="166" fontId="36" fillId="6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8" borderId="2" xfId="0" applyNumberFormat="1" applyFont="1" applyFill="1" applyBorder="1" applyAlignment="1">
      <alignment horizontal="center" vertical="center"/>
    </xf>
    <xf numFmtId="0" fontId="36" fillId="8" borderId="2" xfId="0" applyFont="1" applyFill="1" applyBorder="1"/>
    <xf numFmtId="166" fontId="36" fillId="8" borderId="2" xfId="0" applyNumberFormat="1" applyFont="1" applyFill="1" applyBorder="1" applyAlignment="1">
      <alignment horizontal="center" vertical="center"/>
    </xf>
    <xf numFmtId="165" fontId="36" fillId="8" borderId="2" xfId="0" applyNumberFormat="1" applyFont="1" applyFill="1" applyBorder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/>
    <xf numFmtId="0" fontId="37" fillId="0" borderId="17" xfId="0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2" fontId="36" fillId="6" borderId="2" xfId="0" applyNumberFormat="1" applyFont="1" applyFill="1" applyBorder="1" applyAlignment="1">
      <alignment horizontal="center" vertical="center"/>
    </xf>
    <xf numFmtId="2" fontId="36" fillId="8" borderId="2" xfId="0" applyNumberFormat="1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16" fontId="36" fillId="9" borderId="2" xfId="0" applyNumberFormat="1" applyFont="1" applyFill="1" applyBorder="1" applyAlignment="1">
      <alignment horizontal="center" vertical="center"/>
    </xf>
    <xf numFmtId="0" fontId="36" fillId="9" borderId="2" xfId="0" applyFont="1" applyFill="1" applyBorder="1"/>
    <xf numFmtId="0" fontId="37" fillId="9" borderId="2" xfId="0" applyFont="1" applyFill="1" applyBorder="1" applyAlignment="1">
      <alignment horizontal="center" vertical="center"/>
    </xf>
    <xf numFmtId="2" fontId="37" fillId="9" borderId="2" xfId="0" applyNumberFormat="1" applyFont="1" applyFill="1" applyBorder="1" applyAlignment="1">
      <alignment horizontal="center" vertical="center"/>
    </xf>
    <xf numFmtId="2" fontId="36" fillId="9" borderId="2" xfId="0" applyNumberFormat="1" applyFont="1" applyFill="1" applyBorder="1" applyAlignment="1">
      <alignment horizontal="center" vertical="center"/>
    </xf>
    <xf numFmtId="166" fontId="36" fillId="9" borderId="2" xfId="0" applyNumberFormat="1" applyFont="1" applyFill="1" applyBorder="1" applyAlignment="1">
      <alignment horizontal="center" vertical="center"/>
    </xf>
    <xf numFmtId="165" fontId="36" fillId="9" borderId="2" xfId="0" applyNumberFormat="1" applyFont="1" applyFill="1" applyBorder="1" applyAlignment="1">
      <alignment horizontal="center" vertical="center"/>
    </xf>
    <xf numFmtId="16" fontId="37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left" vertical="center"/>
    </xf>
    <xf numFmtId="0" fontId="36" fillId="2" borderId="1" xfId="0" applyFont="1" applyFill="1" applyBorder="1" applyAlignment="1">
      <alignment horizontal="center" vertical="center"/>
    </xf>
    <xf numFmtId="0" fontId="36" fillId="2" borderId="2" xfId="0" applyFont="1" applyFill="1" applyBorder="1" applyAlignment="1"/>
    <xf numFmtId="0" fontId="36" fillId="2" borderId="2" xfId="0" applyFont="1" applyFill="1" applyBorder="1" applyAlignment="1">
      <alignment horizontal="center"/>
    </xf>
    <xf numFmtId="0" fontId="36" fillId="2" borderId="30" xfId="0" applyFont="1" applyFill="1" applyBorder="1" applyAlignment="1">
      <alignment horizontal="center"/>
    </xf>
    <xf numFmtId="0" fontId="36" fillId="2" borderId="30" xfId="0" applyFont="1" applyFill="1" applyBorder="1"/>
    <xf numFmtId="2" fontId="36" fillId="2" borderId="30" xfId="0" applyNumberFormat="1" applyFont="1" applyFill="1" applyBorder="1" applyAlignment="1">
      <alignment horizontal="center" vertical="center"/>
    </xf>
    <xf numFmtId="0" fontId="36" fillId="2" borderId="30" xfId="0" applyFont="1" applyFill="1" applyBorder="1" applyAlignment="1">
      <alignment horizontal="center" vertical="center"/>
    </xf>
    <xf numFmtId="0" fontId="38" fillId="2" borderId="2" xfId="0" applyFont="1" applyFill="1" applyBorder="1"/>
    <xf numFmtId="2" fontId="38" fillId="2" borderId="30" xfId="0" applyNumberFormat="1" applyFont="1" applyFill="1" applyBorder="1"/>
    <xf numFmtId="166" fontId="38" fillId="2" borderId="30" xfId="0" applyNumberFormat="1" applyFont="1" applyFill="1" applyBorder="1"/>
    <xf numFmtId="0" fontId="38" fillId="2" borderId="30" xfId="0" applyFont="1" applyFill="1" applyBorder="1"/>
    <xf numFmtId="165" fontId="38" fillId="2" borderId="30" xfId="0" applyNumberFormat="1" applyFont="1" applyFill="1" applyBorder="1"/>
    <xf numFmtId="0" fontId="36" fillId="2" borderId="17" xfId="0" applyFont="1" applyFill="1" applyBorder="1" applyAlignment="1"/>
    <xf numFmtId="0" fontId="36" fillId="2" borderId="17" xfId="0" applyFont="1" applyFill="1" applyBorder="1" applyAlignment="1">
      <alignment horizontal="center"/>
    </xf>
    <xf numFmtId="0" fontId="36" fillId="2" borderId="31" xfId="0" applyFont="1" applyFill="1" applyBorder="1" applyAlignment="1">
      <alignment horizontal="center"/>
    </xf>
    <xf numFmtId="0" fontId="36" fillId="2" borderId="31" xfId="0" applyFont="1" applyFill="1" applyBorder="1" applyAlignment="1"/>
    <xf numFmtId="0" fontId="36" fillId="2" borderId="31" xfId="0" applyFont="1" applyFill="1" applyBorder="1" applyAlignment="1">
      <alignment horizontal="center" vertical="center"/>
    </xf>
    <xf numFmtId="0" fontId="38" fillId="2" borderId="17" xfId="0" applyFont="1" applyFill="1" applyBorder="1"/>
    <xf numFmtId="2" fontId="38" fillId="2" borderId="31" xfId="0" applyNumberFormat="1" applyFont="1" applyFill="1" applyBorder="1"/>
    <xf numFmtId="166" fontId="38" fillId="2" borderId="31" xfId="0" applyNumberFormat="1" applyFont="1" applyFill="1" applyBorder="1"/>
    <xf numFmtId="0" fontId="38" fillId="2" borderId="31" xfId="0" applyFont="1" applyFill="1" applyBorder="1"/>
    <xf numFmtId="165" fontId="38" fillId="2" borderId="31" xfId="0" applyNumberFormat="1" applyFont="1" applyFill="1" applyBorder="1"/>
    <xf numFmtId="16" fontId="36" fillId="2" borderId="31" xfId="0" applyNumberFormat="1" applyFont="1" applyFill="1" applyBorder="1" applyAlignment="1">
      <alignment horizontal="center"/>
    </xf>
    <xf numFmtId="0" fontId="36" fillId="2" borderId="31" xfId="0" applyFont="1" applyFill="1" applyBorder="1"/>
    <xf numFmtId="2" fontId="36" fillId="2" borderId="31" xfId="0" applyNumberFormat="1" applyFont="1" applyFill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37" fillId="6" borderId="27" xfId="0" applyFont="1" applyFill="1" applyBorder="1" applyAlignment="1">
      <alignment horizontal="center" vertical="center"/>
    </xf>
    <xf numFmtId="16" fontId="37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left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" fontId="1" fillId="11" borderId="2" xfId="0" applyNumberFormat="1" applyFont="1" applyFill="1" applyBorder="1" applyAlignment="1">
      <alignment horizontal="center" vertical="center" wrapText="1"/>
    </xf>
    <xf numFmtId="167" fontId="1" fillId="11" borderId="2" xfId="0" applyNumberFormat="1" applyFont="1" applyFill="1" applyBorder="1" applyAlignment="1">
      <alignment horizontal="center" vertical="center" wrapText="1"/>
    </xf>
    <xf numFmtId="167" fontId="1" fillId="11" borderId="2" xfId="0" applyNumberFormat="1" applyFont="1" applyFill="1" applyBorder="1" applyAlignment="1">
      <alignment horizontal="left"/>
    </xf>
    <xf numFmtId="1" fontId="1" fillId="11" borderId="2" xfId="0" applyNumberFormat="1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2" fontId="1" fillId="11" borderId="2" xfId="0" applyNumberFormat="1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2" fontId="1" fillId="11" borderId="2" xfId="0" applyNumberFormat="1" applyFont="1" applyFill="1" applyBorder="1" applyAlignment="1">
      <alignment horizontal="center" vertical="center" wrapText="1"/>
    </xf>
    <xf numFmtId="10" fontId="1" fillId="11" borderId="2" xfId="0" applyNumberFormat="1" applyFont="1" applyFill="1" applyBorder="1" applyAlignment="1">
      <alignment horizontal="center" vertical="center" wrapText="1"/>
    </xf>
    <xf numFmtId="0" fontId="1" fillId="11" borderId="2" xfId="0" applyFont="1" applyFill="1" applyBorder="1"/>
    <xf numFmtId="9" fontId="1" fillId="11" borderId="2" xfId="0" applyNumberFormat="1" applyFont="1" applyFill="1" applyBorder="1" applyAlignment="1">
      <alignment horizontal="center"/>
    </xf>
    <xf numFmtId="168" fontId="1" fillId="11" borderId="2" xfId="0" applyNumberFormat="1" applyFont="1" applyFill="1" applyBorder="1" applyAlignment="1">
      <alignment horizontal="center" vertical="center" wrapText="1"/>
    </xf>
    <xf numFmtId="15" fontId="1" fillId="11" borderId="2" xfId="0" applyNumberFormat="1" applyFont="1" applyFill="1" applyBorder="1"/>
    <xf numFmtId="1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0" fontId="1" fillId="9" borderId="2" xfId="0" applyFont="1" applyFill="1" applyBorder="1"/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9" fontId="1" fillId="9" borderId="2" xfId="0" applyNumberFormat="1" applyFont="1" applyFill="1" applyBorder="1" applyAlignment="1">
      <alignment horizontal="center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 vertical="center"/>
    </xf>
    <xf numFmtId="2" fontId="1" fillId="10" borderId="3" xfId="0" applyNumberFormat="1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/>
    </xf>
    <xf numFmtId="10" fontId="1" fillId="10" borderId="3" xfId="0" applyNumberFormat="1" applyFont="1" applyFill="1" applyBorder="1" applyAlignment="1">
      <alignment horizontal="center" vertical="center" wrapText="1"/>
    </xf>
    <xf numFmtId="167" fontId="1" fillId="10" borderId="3" xfId="0" applyNumberFormat="1" applyFont="1" applyFill="1" applyBorder="1" applyAlignment="1">
      <alignment horizontal="center" vertical="center" wrapText="1"/>
    </xf>
    <xf numFmtId="1" fontId="1" fillId="11" borderId="2" xfId="0" applyNumberFormat="1" applyFont="1" applyFill="1" applyBorder="1" applyAlignment="1">
      <alignment horizontal="center" vertical="center"/>
    </xf>
    <xf numFmtId="167" fontId="1" fillId="11" borderId="2" xfId="0" applyNumberFormat="1" applyFont="1" applyFill="1" applyBorder="1" applyAlignment="1">
      <alignment horizontal="center" vertical="center"/>
    </xf>
    <xf numFmtId="2" fontId="1" fillId="11" borderId="2" xfId="0" applyNumberFormat="1" applyFont="1" applyFill="1" applyBorder="1" applyAlignment="1">
      <alignment horizontal="center" vertical="center"/>
    </xf>
    <xf numFmtId="2" fontId="1" fillId="10" borderId="3" xfId="0" applyNumberFormat="1" applyFont="1" applyFill="1" applyBorder="1" applyAlignment="1">
      <alignment horizontal="center" vertical="center" wrapText="1"/>
    </xf>
    <xf numFmtId="1" fontId="1" fillId="11" borderId="3" xfId="0" applyNumberFormat="1" applyFont="1" applyFill="1" applyBorder="1" applyAlignment="1">
      <alignment horizontal="center" vertical="center"/>
    </xf>
    <xf numFmtId="167" fontId="1" fillId="11" borderId="3" xfId="0" applyNumberFormat="1" applyFont="1" applyFill="1" applyBorder="1" applyAlignment="1">
      <alignment horizontal="center" vertical="center"/>
    </xf>
    <xf numFmtId="0" fontId="1" fillId="11" borderId="3" xfId="0" applyFont="1" applyFill="1" applyBorder="1"/>
    <xf numFmtId="0" fontId="1" fillId="11" borderId="3" xfId="0" applyFont="1" applyFill="1" applyBorder="1" applyAlignment="1">
      <alignment horizontal="center"/>
    </xf>
    <xf numFmtId="2" fontId="1" fillId="11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2" fontId="1" fillId="2" borderId="32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  <xf numFmtId="0" fontId="36" fillId="2" borderId="7" xfId="0" applyFont="1" applyFill="1" applyBorder="1" applyAlignment="1">
      <alignment horizontal="center" vertical="center"/>
    </xf>
    <xf numFmtId="16" fontId="36" fillId="2" borderId="29" xfId="0" applyNumberFormat="1" applyFont="1" applyFill="1" applyBorder="1" applyAlignment="1">
      <alignment horizontal="center" vertical="center"/>
    </xf>
    <xf numFmtId="0" fontId="11" fillId="0" borderId="31" xfId="0" applyFont="1" applyBorder="1"/>
    <xf numFmtId="16" fontId="36" fillId="2" borderId="34" xfId="0" applyNumberFormat="1" applyFont="1" applyFill="1" applyBorder="1" applyAlignment="1">
      <alignment horizontal="center"/>
    </xf>
    <xf numFmtId="0" fontId="37" fillId="0" borderId="24" xfId="0" applyFont="1" applyBorder="1" applyAlignment="1">
      <alignment horizontal="center" vertical="center"/>
    </xf>
    <xf numFmtId="0" fontId="36" fillId="2" borderId="32" xfId="0" applyFont="1" applyFill="1" applyBorder="1" applyAlignment="1"/>
    <xf numFmtId="0" fontId="36" fillId="2" borderId="32" xfId="0" applyFont="1" applyFill="1" applyBorder="1" applyAlignment="1">
      <alignment horizontal="center"/>
    </xf>
    <xf numFmtId="0" fontId="36" fillId="2" borderId="34" xfId="0" applyFont="1" applyFill="1" applyBorder="1" applyAlignment="1">
      <alignment horizontal="center"/>
    </xf>
    <xf numFmtId="0" fontId="36" fillId="2" borderId="34" xfId="0" applyFont="1" applyFill="1" applyBorder="1"/>
    <xf numFmtId="2" fontId="36" fillId="2" borderId="34" xfId="0" applyNumberFormat="1" applyFont="1" applyFill="1" applyBorder="1" applyAlignment="1">
      <alignment horizontal="center" vertical="center"/>
    </xf>
    <xf numFmtId="0" fontId="36" fillId="2" borderId="34" xfId="0" applyFont="1" applyFill="1" applyBorder="1" applyAlignment="1">
      <alignment horizontal="center" vertical="center"/>
    </xf>
    <xf numFmtId="0" fontId="38" fillId="2" borderId="32" xfId="0" applyFont="1" applyFill="1" applyBorder="1"/>
    <xf numFmtId="2" fontId="38" fillId="2" borderId="34" xfId="0" applyNumberFormat="1" applyFont="1" applyFill="1" applyBorder="1"/>
    <xf numFmtId="166" fontId="38" fillId="2" borderId="34" xfId="0" applyNumberFormat="1" applyFont="1" applyFill="1" applyBorder="1"/>
    <xf numFmtId="0" fontId="38" fillId="2" borderId="34" xfId="0" applyFont="1" applyFill="1" applyBorder="1"/>
    <xf numFmtId="165" fontId="38" fillId="2" borderId="34" xfId="0" applyNumberFormat="1" applyFont="1" applyFill="1" applyBorder="1"/>
    <xf numFmtId="16" fontId="37" fillId="0" borderId="33" xfId="0" applyNumberFormat="1" applyFont="1" applyBorder="1" applyAlignment="1">
      <alignment horizontal="center" vertical="center"/>
    </xf>
    <xf numFmtId="0" fontId="37" fillId="0" borderId="33" xfId="0" applyFont="1" applyBorder="1" applyAlignment="1">
      <alignment horizontal="center" vertical="center"/>
    </xf>
    <xf numFmtId="0" fontId="37" fillId="0" borderId="33" xfId="0" applyFont="1" applyBorder="1" applyAlignment="1">
      <alignment horizontal="left" vertical="center"/>
    </xf>
    <xf numFmtId="0" fontId="36" fillId="0" borderId="33" xfId="0" applyFont="1" applyBorder="1" applyAlignment="1">
      <alignment horizontal="center" vertical="center"/>
    </xf>
    <xf numFmtId="2" fontId="36" fillId="0" borderId="33" xfId="0" applyNumberFormat="1" applyFont="1" applyBorder="1" applyAlignment="1">
      <alignment horizontal="center" vertical="center"/>
    </xf>
    <xf numFmtId="166" fontId="36" fillId="0" borderId="33" xfId="0" applyNumberFormat="1" applyFont="1" applyBorder="1" applyAlignment="1">
      <alignment horizontal="center" vertical="center"/>
    </xf>
    <xf numFmtId="165" fontId="36" fillId="0" borderId="3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205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219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218</xdr:row>
      <xdr:rowOff>76200</xdr:rowOff>
    </xdr:from>
    <xdr:ext cx="3590925" cy="800100"/>
    <xdr:pic>
      <xdr:nvPicPr>
        <xdr:cNvPr id="3" name="image5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511</xdr:row>
      <xdr:rowOff>95250</xdr:rowOff>
    </xdr:from>
    <xdr:ext cx="3962400" cy="657225"/>
    <xdr:pic>
      <xdr:nvPicPr>
        <xdr:cNvPr id="3" name="image7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C10" sqref="C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45092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45092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37" t="s">
        <v>16</v>
      </c>
      <c r="B9" s="339" t="s">
        <v>17</v>
      </c>
      <c r="C9" s="339" t="s">
        <v>18</v>
      </c>
      <c r="D9" s="339" t="s">
        <v>19</v>
      </c>
      <c r="E9" s="26" t="s">
        <v>20</v>
      </c>
      <c r="F9" s="26" t="s">
        <v>21</v>
      </c>
      <c r="G9" s="334" t="s">
        <v>22</v>
      </c>
      <c r="H9" s="335"/>
      <c r="I9" s="336"/>
      <c r="J9" s="334" t="s">
        <v>23</v>
      </c>
      <c r="K9" s="335"/>
      <c r="L9" s="336"/>
      <c r="M9" s="26"/>
      <c r="N9" s="27"/>
      <c r="O9" s="27"/>
      <c r="P9" s="27"/>
    </row>
    <row r="10" spans="1:16" ht="59.25" customHeight="1">
      <c r="A10" s="338"/>
      <c r="B10" s="340"/>
      <c r="C10" s="340"/>
      <c r="D10" s="340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45106</v>
      </c>
      <c r="E11" s="35">
        <v>18818.25</v>
      </c>
      <c r="F11" s="35">
        <v>18800.083333333332</v>
      </c>
      <c r="G11" s="36">
        <v>18768.166666666664</v>
      </c>
      <c r="H11" s="36">
        <v>18718.083333333332</v>
      </c>
      <c r="I11" s="36">
        <v>18686.166666666664</v>
      </c>
      <c r="J11" s="36">
        <v>18850.166666666664</v>
      </c>
      <c r="K11" s="36">
        <v>18882.083333333328</v>
      </c>
      <c r="L11" s="36">
        <v>18932.166666666664</v>
      </c>
      <c r="M11" s="37">
        <v>18832</v>
      </c>
      <c r="N11" s="37">
        <v>18750</v>
      </c>
      <c r="O11" s="38">
        <v>10893900</v>
      </c>
      <c r="P11" s="39">
        <v>6.0042717369622016E-2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45106</v>
      </c>
      <c r="E12" s="40">
        <v>44144.2</v>
      </c>
      <c r="F12" s="40">
        <v>44169.766666666663</v>
      </c>
      <c r="G12" s="41">
        <v>44029.433333333327</v>
      </c>
      <c r="H12" s="41">
        <v>43914.666666666664</v>
      </c>
      <c r="I12" s="41">
        <v>43774.333333333328</v>
      </c>
      <c r="J12" s="41">
        <v>44284.533333333326</v>
      </c>
      <c r="K12" s="41">
        <v>44424.866666666669</v>
      </c>
      <c r="L12" s="41">
        <v>44539.633333333324</v>
      </c>
      <c r="M12" s="31">
        <v>44310.1</v>
      </c>
      <c r="N12" s="31">
        <v>44055</v>
      </c>
      <c r="O12" s="42">
        <v>2800695</v>
      </c>
      <c r="P12" s="43">
        <v>-1.3372530300441582E-2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45104</v>
      </c>
      <c r="E13" s="40">
        <v>19466.75</v>
      </c>
      <c r="F13" s="40">
        <v>19484.366666666665</v>
      </c>
      <c r="G13" s="41">
        <v>19433.533333333329</v>
      </c>
      <c r="H13" s="41">
        <v>19400.316666666666</v>
      </c>
      <c r="I13" s="41">
        <v>19349.48333333333</v>
      </c>
      <c r="J13" s="41">
        <v>19517.583333333328</v>
      </c>
      <c r="K13" s="41">
        <v>19568.416666666664</v>
      </c>
      <c r="L13" s="41">
        <v>19601.633333333328</v>
      </c>
      <c r="M13" s="31">
        <v>19535.2</v>
      </c>
      <c r="N13" s="31">
        <v>19451.150000000001</v>
      </c>
      <c r="O13" s="42">
        <v>52080</v>
      </c>
      <c r="P13" s="43">
        <v>0.1431079894644425</v>
      </c>
    </row>
    <row r="14" spans="1:16" ht="12.75" customHeight="1">
      <c r="A14" s="31">
        <v>4</v>
      </c>
      <c r="B14" s="32" t="s">
        <v>35</v>
      </c>
      <c r="C14" s="33" t="s">
        <v>39</v>
      </c>
      <c r="D14" s="34">
        <v>45104</v>
      </c>
      <c r="E14" s="40">
        <v>8010.05</v>
      </c>
      <c r="F14" s="40">
        <v>8006.9833333333327</v>
      </c>
      <c r="G14" s="41">
        <v>7988.9666666666653</v>
      </c>
      <c r="H14" s="41">
        <v>7967.8833333333323</v>
      </c>
      <c r="I14" s="41">
        <v>7949.866666666665</v>
      </c>
      <c r="J14" s="41">
        <v>8028.0666666666657</v>
      </c>
      <c r="K14" s="41">
        <v>8046.0833333333339</v>
      </c>
      <c r="L14" s="41">
        <v>8067.1666666666661</v>
      </c>
      <c r="M14" s="31">
        <v>8025</v>
      </c>
      <c r="N14" s="31">
        <v>7985.9</v>
      </c>
      <c r="O14" s="42">
        <v>2475</v>
      </c>
      <c r="P14" s="43">
        <v>-0.44067796610169491</v>
      </c>
    </row>
    <row r="15" spans="1:16" ht="12.75" customHeight="1">
      <c r="A15" s="31">
        <v>5</v>
      </c>
      <c r="B15" s="32" t="s">
        <v>40</v>
      </c>
      <c r="C15" s="33" t="s">
        <v>41</v>
      </c>
      <c r="D15" s="34">
        <v>45106</v>
      </c>
      <c r="E15" s="40">
        <v>520.29999999999995</v>
      </c>
      <c r="F15" s="40">
        <v>519.41666666666663</v>
      </c>
      <c r="G15" s="41">
        <v>514.33333333333326</v>
      </c>
      <c r="H15" s="41">
        <v>508.36666666666667</v>
      </c>
      <c r="I15" s="41">
        <v>503.2833333333333</v>
      </c>
      <c r="J15" s="41">
        <v>525.38333333333321</v>
      </c>
      <c r="K15" s="41">
        <v>530.46666666666647</v>
      </c>
      <c r="L15" s="41">
        <v>536.43333333333317</v>
      </c>
      <c r="M15" s="31">
        <v>524.5</v>
      </c>
      <c r="N15" s="31">
        <v>513.45000000000005</v>
      </c>
      <c r="O15" s="42">
        <v>6067700</v>
      </c>
      <c r="P15" s="43">
        <v>-2.5198608734767976E-2</v>
      </c>
    </row>
    <row r="16" spans="1:16" ht="12.75" customHeight="1">
      <c r="A16" s="31">
        <v>6</v>
      </c>
      <c r="B16" s="32" t="s">
        <v>42</v>
      </c>
      <c r="C16" s="33" t="s">
        <v>43</v>
      </c>
      <c r="D16" s="34">
        <v>45106</v>
      </c>
      <c r="E16" s="40">
        <v>4346.1000000000004</v>
      </c>
      <c r="F16" s="40">
        <v>4333.7333333333336</v>
      </c>
      <c r="G16" s="41">
        <v>4302.4666666666672</v>
      </c>
      <c r="H16" s="41">
        <v>4258.8333333333339</v>
      </c>
      <c r="I16" s="41">
        <v>4227.5666666666675</v>
      </c>
      <c r="J16" s="41">
        <v>4377.3666666666668</v>
      </c>
      <c r="K16" s="41">
        <v>4408.6333333333332</v>
      </c>
      <c r="L16" s="41">
        <v>4452.2666666666664</v>
      </c>
      <c r="M16" s="31">
        <v>4365</v>
      </c>
      <c r="N16" s="31">
        <v>4290.1000000000004</v>
      </c>
      <c r="O16" s="42">
        <v>1465500</v>
      </c>
      <c r="P16" s="43">
        <v>-1.7029972752043597E-3</v>
      </c>
    </row>
    <row r="17" spans="1:16" ht="12.75" customHeight="1">
      <c r="A17" s="31">
        <v>7</v>
      </c>
      <c r="B17" s="32" t="s">
        <v>44</v>
      </c>
      <c r="C17" s="33" t="s">
        <v>45</v>
      </c>
      <c r="D17" s="34">
        <v>45106</v>
      </c>
      <c r="E17" s="40">
        <v>22151.8</v>
      </c>
      <c r="F17" s="40">
        <v>22187.8</v>
      </c>
      <c r="G17" s="41">
        <v>22060.199999999997</v>
      </c>
      <c r="H17" s="41">
        <v>21968.6</v>
      </c>
      <c r="I17" s="41">
        <v>21840.999999999996</v>
      </c>
      <c r="J17" s="41">
        <v>22279.399999999998</v>
      </c>
      <c r="K17" s="41">
        <v>22406.999999999996</v>
      </c>
      <c r="L17" s="41">
        <v>22498.6</v>
      </c>
      <c r="M17" s="31">
        <v>22315.4</v>
      </c>
      <c r="N17" s="31">
        <v>22096.2</v>
      </c>
      <c r="O17" s="42">
        <v>65640</v>
      </c>
      <c r="P17" s="43">
        <v>-6.6585956416464892E-3</v>
      </c>
    </row>
    <row r="18" spans="1:16" ht="12.75" customHeight="1">
      <c r="A18" s="31">
        <v>8</v>
      </c>
      <c r="B18" s="32" t="s">
        <v>46</v>
      </c>
      <c r="C18" s="33" t="s">
        <v>47</v>
      </c>
      <c r="D18" s="34">
        <v>45106</v>
      </c>
      <c r="E18" s="40">
        <v>175.95</v>
      </c>
      <c r="F18" s="40">
        <v>176.58333333333334</v>
      </c>
      <c r="G18" s="41">
        <v>174.61666666666667</v>
      </c>
      <c r="H18" s="41">
        <v>173.28333333333333</v>
      </c>
      <c r="I18" s="41">
        <v>171.31666666666666</v>
      </c>
      <c r="J18" s="41">
        <v>177.91666666666669</v>
      </c>
      <c r="K18" s="41">
        <v>179.88333333333333</v>
      </c>
      <c r="L18" s="41">
        <v>181.2166666666667</v>
      </c>
      <c r="M18" s="31">
        <v>178.55</v>
      </c>
      <c r="N18" s="31">
        <v>175.25</v>
      </c>
      <c r="O18" s="42">
        <v>32135400</v>
      </c>
      <c r="P18" s="43">
        <v>1.50093808630394E-2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45106</v>
      </c>
      <c r="E19" s="40">
        <v>213.15</v>
      </c>
      <c r="F19" s="40">
        <v>213.70000000000002</v>
      </c>
      <c r="G19" s="41">
        <v>210.80000000000004</v>
      </c>
      <c r="H19" s="41">
        <v>208.45000000000002</v>
      </c>
      <c r="I19" s="41">
        <v>205.55000000000004</v>
      </c>
      <c r="J19" s="41">
        <v>216.05000000000004</v>
      </c>
      <c r="K19" s="41">
        <v>218.95000000000002</v>
      </c>
      <c r="L19" s="41">
        <v>221.30000000000004</v>
      </c>
      <c r="M19" s="31">
        <v>216.6</v>
      </c>
      <c r="N19" s="31">
        <v>211.35</v>
      </c>
      <c r="O19" s="42">
        <v>30232800</v>
      </c>
      <c r="P19" s="43">
        <v>5.8341676526804408E-2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45106</v>
      </c>
      <c r="E20" s="40">
        <v>1860.5</v>
      </c>
      <c r="F20" s="40">
        <v>1856.6833333333334</v>
      </c>
      <c r="G20" s="41">
        <v>1847.8666666666668</v>
      </c>
      <c r="H20" s="41">
        <v>1835.2333333333333</v>
      </c>
      <c r="I20" s="41">
        <v>1826.4166666666667</v>
      </c>
      <c r="J20" s="41">
        <v>1869.3166666666668</v>
      </c>
      <c r="K20" s="41">
        <v>1878.1333333333334</v>
      </c>
      <c r="L20" s="41">
        <v>1890.7666666666669</v>
      </c>
      <c r="M20" s="31">
        <v>1865.5</v>
      </c>
      <c r="N20" s="31">
        <v>1844.05</v>
      </c>
      <c r="O20" s="42">
        <v>5248800</v>
      </c>
      <c r="P20" s="43">
        <v>8.9286572414389656E-3</v>
      </c>
    </row>
    <row r="21" spans="1:16" ht="12.75" customHeight="1">
      <c r="A21" s="31">
        <v>11</v>
      </c>
      <c r="B21" s="32" t="s">
        <v>46</v>
      </c>
      <c r="C21" s="33" t="s">
        <v>52</v>
      </c>
      <c r="D21" s="34">
        <v>45106</v>
      </c>
      <c r="E21" s="40">
        <v>2463.65</v>
      </c>
      <c r="F21" s="40">
        <v>2473.3333333333335</v>
      </c>
      <c r="G21" s="41">
        <v>2449.0666666666671</v>
      </c>
      <c r="H21" s="41">
        <v>2434.4833333333336</v>
      </c>
      <c r="I21" s="41">
        <v>2410.2166666666672</v>
      </c>
      <c r="J21" s="41">
        <v>2487.916666666667</v>
      </c>
      <c r="K21" s="41">
        <v>2512.1833333333334</v>
      </c>
      <c r="L21" s="41">
        <v>2526.7666666666669</v>
      </c>
      <c r="M21" s="31">
        <v>2497.6</v>
      </c>
      <c r="N21" s="31">
        <v>2458.75</v>
      </c>
      <c r="O21" s="42">
        <v>10359800</v>
      </c>
      <c r="P21" s="43">
        <v>1.8276939144561885E-3</v>
      </c>
    </row>
    <row r="22" spans="1:16" ht="12.75" customHeight="1">
      <c r="A22" s="31">
        <v>12</v>
      </c>
      <c r="B22" s="32" t="s">
        <v>46</v>
      </c>
      <c r="C22" s="33" t="s">
        <v>53</v>
      </c>
      <c r="D22" s="34">
        <v>45106</v>
      </c>
      <c r="E22" s="40">
        <v>740.05</v>
      </c>
      <c r="F22" s="40">
        <v>740.43333333333339</v>
      </c>
      <c r="G22" s="41">
        <v>736.31666666666683</v>
      </c>
      <c r="H22" s="41">
        <v>732.58333333333348</v>
      </c>
      <c r="I22" s="41">
        <v>728.46666666666692</v>
      </c>
      <c r="J22" s="41">
        <v>744.16666666666674</v>
      </c>
      <c r="K22" s="41">
        <v>748.2833333333333</v>
      </c>
      <c r="L22" s="41">
        <v>752.01666666666665</v>
      </c>
      <c r="M22" s="31">
        <v>744.55</v>
      </c>
      <c r="N22" s="31">
        <v>736.7</v>
      </c>
      <c r="O22" s="42">
        <v>33504150</v>
      </c>
      <c r="P22" s="43">
        <v>-2.248159721310471E-2</v>
      </c>
    </row>
    <row r="23" spans="1:16" ht="12.75" customHeight="1">
      <c r="A23" s="31">
        <v>13</v>
      </c>
      <c r="B23" s="32" t="s">
        <v>44</v>
      </c>
      <c r="C23" s="33" t="s">
        <v>54</v>
      </c>
      <c r="D23" s="34">
        <v>45106</v>
      </c>
      <c r="E23" s="40">
        <v>3393.35</v>
      </c>
      <c r="F23" s="40">
        <v>3404.1166666666663</v>
      </c>
      <c r="G23" s="41">
        <v>3369.2833333333328</v>
      </c>
      <c r="H23" s="41">
        <v>3345.2166666666667</v>
      </c>
      <c r="I23" s="41">
        <v>3310.3833333333332</v>
      </c>
      <c r="J23" s="41">
        <v>3428.1833333333325</v>
      </c>
      <c r="K23" s="41">
        <v>3463.0166666666655</v>
      </c>
      <c r="L23" s="41">
        <v>3487.0833333333321</v>
      </c>
      <c r="M23" s="31">
        <v>3438.95</v>
      </c>
      <c r="N23" s="31">
        <v>3380.05</v>
      </c>
      <c r="O23" s="42">
        <v>738800</v>
      </c>
      <c r="P23" s="43">
        <v>6.3940092165898618E-2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45106</v>
      </c>
      <c r="E24" s="40">
        <v>465.4</v>
      </c>
      <c r="F24" s="40">
        <v>464.2166666666667</v>
      </c>
      <c r="G24" s="41">
        <v>461.83333333333337</v>
      </c>
      <c r="H24" s="41">
        <v>458.26666666666665</v>
      </c>
      <c r="I24" s="41">
        <v>455.88333333333333</v>
      </c>
      <c r="J24" s="41">
        <v>467.78333333333342</v>
      </c>
      <c r="K24" s="41">
        <v>470.16666666666674</v>
      </c>
      <c r="L24" s="41">
        <v>473.73333333333346</v>
      </c>
      <c r="M24" s="31">
        <v>466.6</v>
      </c>
      <c r="N24" s="31">
        <v>460.65</v>
      </c>
      <c r="O24" s="42">
        <v>55668600</v>
      </c>
      <c r="P24" s="43">
        <v>-1.6535758577924761E-2</v>
      </c>
    </row>
    <row r="25" spans="1:16" ht="12.75" customHeight="1">
      <c r="A25" s="31">
        <v>15</v>
      </c>
      <c r="B25" s="44" t="s">
        <v>46</v>
      </c>
      <c r="C25" s="33" t="s">
        <v>56</v>
      </c>
      <c r="D25" s="34">
        <v>45106</v>
      </c>
      <c r="E25" s="40">
        <v>5034.45</v>
      </c>
      <c r="F25" s="40">
        <v>5015.833333333333</v>
      </c>
      <c r="G25" s="41">
        <v>4989.0166666666664</v>
      </c>
      <c r="H25" s="41">
        <v>4943.583333333333</v>
      </c>
      <c r="I25" s="41">
        <v>4916.7666666666664</v>
      </c>
      <c r="J25" s="41">
        <v>5061.2666666666664</v>
      </c>
      <c r="K25" s="41">
        <v>5088.0833333333339</v>
      </c>
      <c r="L25" s="41">
        <v>5133.5166666666664</v>
      </c>
      <c r="M25" s="31">
        <v>5042.6499999999996</v>
      </c>
      <c r="N25" s="31">
        <v>4970.3999999999996</v>
      </c>
      <c r="O25" s="42">
        <v>1854250</v>
      </c>
      <c r="P25" s="43">
        <v>1.0834752981260647E-2</v>
      </c>
    </row>
    <row r="26" spans="1:16" ht="12.75" customHeight="1">
      <c r="A26" s="31">
        <v>16</v>
      </c>
      <c r="B26" s="32" t="s">
        <v>57</v>
      </c>
      <c r="C26" s="33" t="s">
        <v>58</v>
      </c>
      <c r="D26" s="34">
        <v>45106</v>
      </c>
      <c r="E26" s="40">
        <v>406.7</v>
      </c>
      <c r="F26" s="40">
        <v>406.64999999999992</v>
      </c>
      <c r="G26" s="41">
        <v>404.94999999999982</v>
      </c>
      <c r="H26" s="41">
        <v>403.19999999999987</v>
      </c>
      <c r="I26" s="41">
        <v>401.49999999999977</v>
      </c>
      <c r="J26" s="41">
        <v>408.39999999999986</v>
      </c>
      <c r="K26" s="41">
        <v>410.1</v>
      </c>
      <c r="L26" s="41">
        <v>411.84999999999991</v>
      </c>
      <c r="M26" s="31">
        <v>408.35</v>
      </c>
      <c r="N26" s="31">
        <v>404.9</v>
      </c>
      <c r="O26" s="42">
        <v>13639100</v>
      </c>
      <c r="P26" s="43">
        <v>-8.0005236706402593E-3</v>
      </c>
    </row>
    <row r="27" spans="1:16" ht="12.75" customHeight="1">
      <c r="A27" s="31">
        <v>17</v>
      </c>
      <c r="B27" s="32" t="s">
        <v>57</v>
      </c>
      <c r="C27" s="33" t="s">
        <v>59</v>
      </c>
      <c r="D27" s="34">
        <v>45106</v>
      </c>
      <c r="E27" s="40">
        <v>157.1</v>
      </c>
      <c r="F27" s="40">
        <v>156.4</v>
      </c>
      <c r="G27" s="41">
        <v>155.25</v>
      </c>
      <c r="H27" s="41">
        <v>153.4</v>
      </c>
      <c r="I27" s="41">
        <v>152.25</v>
      </c>
      <c r="J27" s="41">
        <v>158.25</v>
      </c>
      <c r="K27" s="41">
        <v>159.40000000000003</v>
      </c>
      <c r="L27" s="41">
        <v>161.25</v>
      </c>
      <c r="M27" s="31">
        <v>157.55000000000001</v>
      </c>
      <c r="N27" s="31">
        <v>154.55000000000001</v>
      </c>
      <c r="O27" s="42">
        <v>62145000</v>
      </c>
      <c r="P27" s="43">
        <v>1.6188373804267846E-2</v>
      </c>
    </row>
    <row r="28" spans="1:16" ht="12.75" customHeight="1">
      <c r="A28" s="31">
        <v>18</v>
      </c>
      <c r="B28" s="32" t="s">
        <v>60</v>
      </c>
      <c r="C28" s="33" t="s">
        <v>61</v>
      </c>
      <c r="D28" s="34">
        <v>45106</v>
      </c>
      <c r="E28" s="40">
        <v>3279</v>
      </c>
      <c r="F28" s="40">
        <v>3278.3666666666668</v>
      </c>
      <c r="G28" s="41">
        <v>3263.4833333333336</v>
      </c>
      <c r="H28" s="41">
        <v>3247.9666666666667</v>
      </c>
      <c r="I28" s="41">
        <v>3233.0833333333335</v>
      </c>
      <c r="J28" s="41">
        <v>3293.8833333333337</v>
      </c>
      <c r="K28" s="41">
        <v>3308.7666666666669</v>
      </c>
      <c r="L28" s="41">
        <v>3324.2833333333338</v>
      </c>
      <c r="M28" s="31">
        <v>3293.25</v>
      </c>
      <c r="N28" s="31">
        <v>3262.85</v>
      </c>
      <c r="O28" s="42">
        <v>5185800</v>
      </c>
      <c r="P28" s="43">
        <v>-2.8841716658975542E-3</v>
      </c>
    </row>
    <row r="29" spans="1:16" ht="12.75" customHeight="1">
      <c r="A29" s="31">
        <v>19</v>
      </c>
      <c r="B29" s="32" t="s">
        <v>46</v>
      </c>
      <c r="C29" s="33" t="s">
        <v>62</v>
      </c>
      <c r="D29" s="34">
        <v>45106</v>
      </c>
      <c r="E29" s="40">
        <v>1977.55</v>
      </c>
      <c r="F29" s="40">
        <v>1992.8166666666666</v>
      </c>
      <c r="G29" s="41">
        <v>1958.7833333333333</v>
      </c>
      <c r="H29" s="41">
        <v>1940.0166666666667</v>
      </c>
      <c r="I29" s="41">
        <v>1905.9833333333333</v>
      </c>
      <c r="J29" s="41">
        <v>2011.5833333333333</v>
      </c>
      <c r="K29" s="41">
        <v>2045.6166666666666</v>
      </c>
      <c r="L29" s="41">
        <v>2064.3833333333332</v>
      </c>
      <c r="M29" s="31">
        <v>2026.85</v>
      </c>
      <c r="N29" s="31">
        <v>1974.05</v>
      </c>
      <c r="O29" s="42">
        <v>2056668</v>
      </c>
      <c r="P29" s="43">
        <v>2.487198244330651E-2</v>
      </c>
    </row>
    <row r="30" spans="1:16" ht="12.75" customHeight="1">
      <c r="A30" s="31">
        <v>20</v>
      </c>
      <c r="B30" s="32" t="s">
        <v>46</v>
      </c>
      <c r="C30" s="33" t="s">
        <v>63</v>
      </c>
      <c r="D30" s="34">
        <v>45106</v>
      </c>
      <c r="E30" s="40">
        <v>6999.2</v>
      </c>
      <c r="F30" s="40">
        <v>7009.4000000000005</v>
      </c>
      <c r="G30" s="41">
        <v>6888.8000000000011</v>
      </c>
      <c r="H30" s="41">
        <v>6778.4000000000005</v>
      </c>
      <c r="I30" s="41">
        <v>6657.8000000000011</v>
      </c>
      <c r="J30" s="41">
        <v>7119.8000000000011</v>
      </c>
      <c r="K30" s="41">
        <v>7240.4000000000015</v>
      </c>
      <c r="L30" s="41">
        <v>7350.8000000000011</v>
      </c>
      <c r="M30" s="31">
        <v>7130</v>
      </c>
      <c r="N30" s="31">
        <v>6899</v>
      </c>
      <c r="O30" s="42">
        <v>211725</v>
      </c>
      <c r="P30" s="43">
        <v>0.11846275752773376</v>
      </c>
    </row>
    <row r="31" spans="1:16" ht="12.75" customHeight="1">
      <c r="A31" s="31">
        <v>21</v>
      </c>
      <c r="B31" s="32" t="s">
        <v>64</v>
      </c>
      <c r="C31" s="33" t="s">
        <v>65</v>
      </c>
      <c r="D31" s="34">
        <v>45106</v>
      </c>
      <c r="E31" s="40">
        <v>770.45</v>
      </c>
      <c r="F31" s="40">
        <v>769.38333333333333</v>
      </c>
      <c r="G31" s="41">
        <v>765.26666666666665</v>
      </c>
      <c r="H31" s="41">
        <v>760.08333333333337</v>
      </c>
      <c r="I31" s="41">
        <v>755.9666666666667</v>
      </c>
      <c r="J31" s="41">
        <v>774.56666666666661</v>
      </c>
      <c r="K31" s="41">
        <v>778.68333333333317</v>
      </c>
      <c r="L31" s="41">
        <v>783.86666666666656</v>
      </c>
      <c r="M31" s="31">
        <v>773.5</v>
      </c>
      <c r="N31" s="31">
        <v>764.2</v>
      </c>
      <c r="O31" s="42">
        <v>10987000</v>
      </c>
      <c r="P31" s="43">
        <v>-1.27594572737892E-2</v>
      </c>
    </row>
    <row r="32" spans="1:16" ht="12.75" customHeight="1">
      <c r="A32" s="31">
        <v>22</v>
      </c>
      <c r="B32" s="32" t="s">
        <v>44</v>
      </c>
      <c r="C32" s="33" t="s">
        <v>66</v>
      </c>
      <c r="D32" s="34">
        <v>45106</v>
      </c>
      <c r="E32" s="40">
        <v>671.85</v>
      </c>
      <c r="F32" s="40">
        <v>675.63333333333333</v>
      </c>
      <c r="G32" s="41">
        <v>666.41666666666663</v>
      </c>
      <c r="H32" s="41">
        <v>660.98333333333335</v>
      </c>
      <c r="I32" s="41">
        <v>651.76666666666665</v>
      </c>
      <c r="J32" s="41">
        <v>681.06666666666661</v>
      </c>
      <c r="K32" s="41">
        <v>690.2833333333333</v>
      </c>
      <c r="L32" s="41">
        <v>695.71666666666658</v>
      </c>
      <c r="M32" s="31">
        <v>684.85</v>
      </c>
      <c r="N32" s="31">
        <v>670.2</v>
      </c>
      <c r="O32" s="42">
        <v>9188100</v>
      </c>
      <c r="P32" s="43">
        <v>-3.3289494449997369E-2</v>
      </c>
    </row>
    <row r="33" spans="1:16" ht="12.75" customHeight="1">
      <c r="A33" s="31">
        <v>23</v>
      </c>
      <c r="B33" s="32" t="s">
        <v>64</v>
      </c>
      <c r="C33" s="33" t="s">
        <v>67</v>
      </c>
      <c r="D33" s="34">
        <v>45106</v>
      </c>
      <c r="E33" s="40">
        <v>977.8</v>
      </c>
      <c r="F33" s="40">
        <v>979.68333333333339</v>
      </c>
      <c r="G33" s="41">
        <v>973.41666666666674</v>
      </c>
      <c r="H33" s="41">
        <v>969.0333333333333</v>
      </c>
      <c r="I33" s="41">
        <v>962.76666666666665</v>
      </c>
      <c r="J33" s="41">
        <v>984.06666666666683</v>
      </c>
      <c r="K33" s="41">
        <v>990.33333333333348</v>
      </c>
      <c r="L33" s="41">
        <v>994.71666666666692</v>
      </c>
      <c r="M33" s="31">
        <v>985.95</v>
      </c>
      <c r="N33" s="31">
        <v>975.3</v>
      </c>
      <c r="O33" s="42">
        <v>50551100</v>
      </c>
      <c r="P33" s="43">
        <v>1.8962282053911943E-3</v>
      </c>
    </row>
    <row r="34" spans="1:16" ht="12.75" customHeight="1">
      <c r="A34" s="31">
        <v>24</v>
      </c>
      <c r="B34" s="32" t="s">
        <v>57</v>
      </c>
      <c r="C34" s="33" t="s">
        <v>68</v>
      </c>
      <c r="D34" s="34">
        <v>45106</v>
      </c>
      <c r="E34" s="40">
        <v>4753.6499999999996</v>
      </c>
      <c r="F34" s="40">
        <v>4757.3666666666668</v>
      </c>
      <c r="G34" s="41">
        <v>4731.4333333333334</v>
      </c>
      <c r="H34" s="41">
        <v>4709.2166666666662</v>
      </c>
      <c r="I34" s="41">
        <v>4683.2833333333328</v>
      </c>
      <c r="J34" s="41">
        <v>4779.5833333333339</v>
      </c>
      <c r="K34" s="41">
        <v>4805.5166666666682</v>
      </c>
      <c r="L34" s="41">
        <v>4827.7333333333345</v>
      </c>
      <c r="M34" s="31">
        <v>4783.3</v>
      </c>
      <c r="N34" s="31">
        <v>4735.1499999999996</v>
      </c>
      <c r="O34" s="42">
        <v>2639000</v>
      </c>
      <c r="P34" s="43">
        <v>-2.223045572434235E-2</v>
      </c>
    </row>
    <row r="35" spans="1:16" ht="12.75" customHeight="1">
      <c r="A35" s="31">
        <v>25</v>
      </c>
      <c r="B35" s="32" t="s">
        <v>69</v>
      </c>
      <c r="C35" s="33" t="s">
        <v>70</v>
      </c>
      <c r="D35" s="34">
        <v>45106</v>
      </c>
      <c r="E35" s="40">
        <v>1483.45</v>
      </c>
      <c r="F35" s="40">
        <v>1483.9666666666665</v>
      </c>
      <c r="G35" s="41">
        <v>1471.583333333333</v>
      </c>
      <c r="H35" s="41">
        <v>1459.7166666666665</v>
      </c>
      <c r="I35" s="41">
        <v>1447.333333333333</v>
      </c>
      <c r="J35" s="41">
        <v>1495.833333333333</v>
      </c>
      <c r="K35" s="41">
        <v>1508.2166666666667</v>
      </c>
      <c r="L35" s="41">
        <v>1520.083333333333</v>
      </c>
      <c r="M35" s="31">
        <v>1496.35</v>
      </c>
      <c r="N35" s="31">
        <v>1472.1</v>
      </c>
      <c r="O35" s="42">
        <v>8730500</v>
      </c>
      <c r="P35" s="43">
        <v>-8.7425489639511786E-3</v>
      </c>
    </row>
    <row r="36" spans="1:16" ht="12.75" customHeight="1">
      <c r="A36" s="31">
        <v>26</v>
      </c>
      <c r="B36" s="32" t="s">
        <v>69</v>
      </c>
      <c r="C36" s="33" t="s">
        <v>71</v>
      </c>
      <c r="D36" s="34">
        <v>45106</v>
      </c>
      <c r="E36" s="40">
        <v>7130.2</v>
      </c>
      <c r="F36" s="40">
        <v>7143.8166666666666</v>
      </c>
      <c r="G36" s="41">
        <v>7088.6833333333334</v>
      </c>
      <c r="H36" s="41">
        <v>7047.166666666667</v>
      </c>
      <c r="I36" s="41">
        <v>6992.0333333333338</v>
      </c>
      <c r="J36" s="41">
        <v>7185.333333333333</v>
      </c>
      <c r="K36" s="41">
        <v>7240.4666666666662</v>
      </c>
      <c r="L36" s="41">
        <v>7281.9833333333327</v>
      </c>
      <c r="M36" s="31">
        <v>7198.95</v>
      </c>
      <c r="N36" s="31">
        <v>7102.3</v>
      </c>
      <c r="O36" s="42">
        <v>3646500</v>
      </c>
      <c r="P36" s="43">
        <v>-1.0514890441625398E-2</v>
      </c>
    </row>
    <row r="37" spans="1:16" ht="12.75" customHeight="1">
      <c r="A37" s="31">
        <v>27</v>
      </c>
      <c r="B37" s="32" t="s">
        <v>57</v>
      </c>
      <c r="C37" s="33" t="s">
        <v>72</v>
      </c>
      <c r="D37" s="34">
        <v>45106</v>
      </c>
      <c r="E37" s="40">
        <v>2331.6</v>
      </c>
      <c r="F37" s="40">
        <v>2332.8166666666662</v>
      </c>
      <c r="G37" s="41">
        <v>2318.4333333333325</v>
      </c>
      <c r="H37" s="41">
        <v>2305.2666666666664</v>
      </c>
      <c r="I37" s="41">
        <v>2290.8833333333328</v>
      </c>
      <c r="J37" s="41">
        <v>2345.9833333333322</v>
      </c>
      <c r="K37" s="41">
        <v>2360.3666666666663</v>
      </c>
      <c r="L37" s="41">
        <v>2373.5333333333319</v>
      </c>
      <c r="M37" s="31">
        <v>2347.1999999999998</v>
      </c>
      <c r="N37" s="31">
        <v>2319.65</v>
      </c>
      <c r="O37" s="42">
        <v>1806900</v>
      </c>
      <c r="P37" s="43">
        <v>-2.6978998384491113E-2</v>
      </c>
    </row>
    <row r="38" spans="1:16" ht="12.75" customHeight="1">
      <c r="A38" s="31">
        <v>28</v>
      </c>
      <c r="B38" s="32" t="s">
        <v>46</v>
      </c>
      <c r="C38" s="33" t="s">
        <v>73</v>
      </c>
      <c r="D38" s="34">
        <v>45106</v>
      </c>
      <c r="E38" s="40">
        <v>392.3</v>
      </c>
      <c r="F38" s="40">
        <v>396.2833333333333</v>
      </c>
      <c r="G38" s="41">
        <v>387.11666666666662</v>
      </c>
      <c r="H38" s="41">
        <v>381.93333333333334</v>
      </c>
      <c r="I38" s="41">
        <v>372.76666666666665</v>
      </c>
      <c r="J38" s="41">
        <v>401.46666666666658</v>
      </c>
      <c r="K38" s="41">
        <v>410.63333333333333</v>
      </c>
      <c r="L38" s="41">
        <v>415.81666666666655</v>
      </c>
      <c r="M38" s="31">
        <v>405.45</v>
      </c>
      <c r="N38" s="31">
        <v>391.1</v>
      </c>
      <c r="O38" s="42">
        <v>9148800</v>
      </c>
      <c r="P38" s="43">
        <v>5.5955678670360109E-2</v>
      </c>
    </row>
    <row r="39" spans="1:16" ht="12.75" customHeight="1">
      <c r="A39" s="31">
        <v>29</v>
      </c>
      <c r="B39" s="32" t="s">
        <v>64</v>
      </c>
      <c r="C39" s="33" t="s">
        <v>74</v>
      </c>
      <c r="D39" s="34">
        <v>45106</v>
      </c>
      <c r="E39" s="40">
        <v>253.65</v>
      </c>
      <c r="F39" s="40">
        <v>256.28333333333336</v>
      </c>
      <c r="G39" s="41">
        <v>249.9666666666667</v>
      </c>
      <c r="H39" s="41">
        <v>246.28333333333333</v>
      </c>
      <c r="I39" s="41">
        <v>239.96666666666667</v>
      </c>
      <c r="J39" s="41">
        <v>259.9666666666667</v>
      </c>
      <c r="K39" s="41">
        <v>266.28333333333342</v>
      </c>
      <c r="L39" s="41">
        <v>269.96666666666675</v>
      </c>
      <c r="M39" s="31">
        <v>262.60000000000002</v>
      </c>
      <c r="N39" s="31">
        <v>252.6</v>
      </c>
      <c r="O39" s="42">
        <v>31797200</v>
      </c>
      <c r="P39" s="43">
        <v>3.3430185318799037E-2</v>
      </c>
    </row>
    <row r="40" spans="1:16" ht="12.75" customHeight="1">
      <c r="A40" s="31">
        <v>30</v>
      </c>
      <c r="B40" s="32" t="s">
        <v>64</v>
      </c>
      <c r="C40" s="33" t="s">
        <v>75</v>
      </c>
      <c r="D40" s="34">
        <v>45106</v>
      </c>
      <c r="E40" s="40">
        <v>188.2</v>
      </c>
      <c r="F40" s="40">
        <v>188.06666666666663</v>
      </c>
      <c r="G40" s="41">
        <v>187.03333333333327</v>
      </c>
      <c r="H40" s="41">
        <v>185.86666666666665</v>
      </c>
      <c r="I40" s="41">
        <v>184.83333333333329</v>
      </c>
      <c r="J40" s="41">
        <v>189.23333333333326</v>
      </c>
      <c r="K40" s="41">
        <v>190.26666666666662</v>
      </c>
      <c r="L40" s="41">
        <v>191.43333333333325</v>
      </c>
      <c r="M40" s="31">
        <v>189.1</v>
      </c>
      <c r="N40" s="31">
        <v>186.9</v>
      </c>
      <c r="O40" s="42">
        <v>95220450</v>
      </c>
      <c r="P40" s="43">
        <v>-6.6520200170877581E-3</v>
      </c>
    </row>
    <row r="41" spans="1:16" ht="12.75" customHeight="1">
      <c r="A41" s="31">
        <v>31</v>
      </c>
      <c r="B41" s="32" t="s">
        <v>60</v>
      </c>
      <c r="C41" s="33" t="s">
        <v>76</v>
      </c>
      <c r="D41" s="34">
        <v>45106</v>
      </c>
      <c r="E41" s="40">
        <v>1606.8</v>
      </c>
      <c r="F41" s="40">
        <v>1609.2833333333335</v>
      </c>
      <c r="G41" s="41">
        <v>1598.5666666666671</v>
      </c>
      <c r="H41" s="41">
        <v>1590.3333333333335</v>
      </c>
      <c r="I41" s="41">
        <v>1579.616666666667</v>
      </c>
      <c r="J41" s="41">
        <v>1617.5166666666671</v>
      </c>
      <c r="K41" s="41">
        <v>1628.2333333333338</v>
      </c>
      <c r="L41" s="41">
        <v>1636.4666666666672</v>
      </c>
      <c r="M41" s="31">
        <v>1620</v>
      </c>
      <c r="N41" s="31">
        <v>1601.05</v>
      </c>
      <c r="O41" s="42">
        <v>1783725</v>
      </c>
      <c r="P41" s="43">
        <v>3.4058464615429211E-2</v>
      </c>
    </row>
    <row r="42" spans="1:16" ht="12.75" customHeight="1">
      <c r="A42" s="31">
        <v>32</v>
      </c>
      <c r="B42" s="32" t="s">
        <v>42</v>
      </c>
      <c r="C42" s="33" t="s">
        <v>77</v>
      </c>
      <c r="D42" s="34">
        <v>45106</v>
      </c>
      <c r="E42" s="40">
        <v>121.75</v>
      </c>
      <c r="F42" s="40">
        <v>122.2</v>
      </c>
      <c r="G42" s="41">
        <v>121.05000000000001</v>
      </c>
      <c r="H42" s="41">
        <v>120.35000000000001</v>
      </c>
      <c r="I42" s="41">
        <v>119.20000000000002</v>
      </c>
      <c r="J42" s="41">
        <v>122.9</v>
      </c>
      <c r="K42" s="41">
        <v>124.05000000000001</v>
      </c>
      <c r="L42" s="41">
        <v>124.75</v>
      </c>
      <c r="M42" s="31">
        <v>123.35</v>
      </c>
      <c r="N42" s="31">
        <v>121.5</v>
      </c>
      <c r="O42" s="42">
        <v>69733800</v>
      </c>
      <c r="P42" s="43">
        <v>-1.9947128094208122E-2</v>
      </c>
    </row>
    <row r="43" spans="1:16" ht="12.75" customHeight="1">
      <c r="A43" s="31">
        <v>33</v>
      </c>
      <c r="B43" s="32" t="s">
        <v>60</v>
      </c>
      <c r="C43" s="33" t="s">
        <v>78</v>
      </c>
      <c r="D43" s="34">
        <v>45106</v>
      </c>
      <c r="E43" s="40">
        <v>670.85</v>
      </c>
      <c r="F43" s="40">
        <v>670.30000000000007</v>
      </c>
      <c r="G43" s="41">
        <v>667.50000000000011</v>
      </c>
      <c r="H43" s="41">
        <v>664.15000000000009</v>
      </c>
      <c r="I43" s="41">
        <v>661.35000000000014</v>
      </c>
      <c r="J43" s="41">
        <v>673.65000000000009</v>
      </c>
      <c r="K43" s="41">
        <v>676.45</v>
      </c>
      <c r="L43" s="41">
        <v>679.80000000000007</v>
      </c>
      <c r="M43" s="31">
        <v>673.1</v>
      </c>
      <c r="N43" s="31">
        <v>666.95</v>
      </c>
      <c r="O43" s="42">
        <v>8992500</v>
      </c>
      <c r="P43" s="43">
        <v>-2.4463007159904536E-2</v>
      </c>
    </row>
    <row r="44" spans="1:16" ht="12.75" customHeight="1">
      <c r="A44" s="31">
        <v>34</v>
      </c>
      <c r="B44" s="32" t="s">
        <v>57</v>
      </c>
      <c r="C44" s="33" t="s">
        <v>79</v>
      </c>
      <c r="D44" s="34">
        <v>45106</v>
      </c>
      <c r="E44" s="40">
        <v>830.25</v>
      </c>
      <c r="F44" s="40">
        <v>829.19999999999993</v>
      </c>
      <c r="G44" s="41">
        <v>824.39999999999986</v>
      </c>
      <c r="H44" s="41">
        <v>818.55</v>
      </c>
      <c r="I44" s="41">
        <v>813.74999999999989</v>
      </c>
      <c r="J44" s="41">
        <v>835.04999999999984</v>
      </c>
      <c r="K44" s="41">
        <v>839.8499999999998</v>
      </c>
      <c r="L44" s="41">
        <v>845.69999999999982</v>
      </c>
      <c r="M44" s="31">
        <v>834</v>
      </c>
      <c r="N44" s="31">
        <v>823.35</v>
      </c>
      <c r="O44" s="42">
        <v>8053000</v>
      </c>
      <c r="P44" s="43">
        <v>-2.3286840509399637E-2</v>
      </c>
    </row>
    <row r="45" spans="1:16" ht="12.75" customHeight="1">
      <c r="A45" s="31">
        <v>35</v>
      </c>
      <c r="B45" s="32" t="s">
        <v>80</v>
      </c>
      <c r="C45" s="33" t="s">
        <v>81</v>
      </c>
      <c r="D45" s="34">
        <v>45106</v>
      </c>
      <c r="E45" s="40">
        <v>831.7</v>
      </c>
      <c r="F45" s="40">
        <v>830.23333333333346</v>
      </c>
      <c r="G45" s="41">
        <v>823.8666666666669</v>
      </c>
      <c r="H45" s="41">
        <v>816.03333333333342</v>
      </c>
      <c r="I45" s="41">
        <v>809.66666666666686</v>
      </c>
      <c r="J45" s="41">
        <v>838.06666666666695</v>
      </c>
      <c r="K45" s="41">
        <v>844.43333333333351</v>
      </c>
      <c r="L45" s="41">
        <v>852.26666666666699</v>
      </c>
      <c r="M45" s="31">
        <v>836.6</v>
      </c>
      <c r="N45" s="31">
        <v>822.4</v>
      </c>
      <c r="O45" s="42">
        <v>40395900</v>
      </c>
      <c r="P45" s="43">
        <v>-2.149300441826215E-2</v>
      </c>
    </row>
    <row r="46" spans="1:16" ht="12.75" customHeight="1">
      <c r="A46" s="31">
        <v>36</v>
      </c>
      <c r="B46" s="32" t="s">
        <v>42</v>
      </c>
      <c r="C46" s="33" t="s">
        <v>82</v>
      </c>
      <c r="D46" s="34">
        <v>45106</v>
      </c>
      <c r="E46" s="40">
        <v>84.05</v>
      </c>
      <c r="F46" s="40">
        <v>84.283333333333331</v>
      </c>
      <c r="G46" s="41">
        <v>83.166666666666657</v>
      </c>
      <c r="H46" s="41">
        <v>82.283333333333331</v>
      </c>
      <c r="I46" s="41">
        <v>81.166666666666657</v>
      </c>
      <c r="J46" s="41">
        <v>85.166666666666657</v>
      </c>
      <c r="K46" s="41">
        <v>86.283333333333331</v>
      </c>
      <c r="L46" s="41">
        <v>87.166666666666657</v>
      </c>
      <c r="M46" s="31">
        <v>85.4</v>
      </c>
      <c r="N46" s="31">
        <v>83.4</v>
      </c>
      <c r="O46" s="42">
        <v>105693000</v>
      </c>
      <c r="P46" s="43">
        <v>-5.3413579085950721E-2</v>
      </c>
    </row>
    <row r="47" spans="1:16" ht="12.75" customHeight="1">
      <c r="A47" s="31">
        <v>37</v>
      </c>
      <c r="B47" s="32" t="s">
        <v>44</v>
      </c>
      <c r="C47" s="33" t="s">
        <v>83</v>
      </c>
      <c r="D47" s="34">
        <v>45106</v>
      </c>
      <c r="E47" s="40">
        <v>240.6</v>
      </c>
      <c r="F47" s="40">
        <v>240.36666666666665</v>
      </c>
      <c r="G47" s="41">
        <v>239.5333333333333</v>
      </c>
      <c r="H47" s="41">
        <v>238.46666666666667</v>
      </c>
      <c r="I47" s="41">
        <v>237.63333333333333</v>
      </c>
      <c r="J47" s="41">
        <v>241.43333333333328</v>
      </c>
      <c r="K47" s="41">
        <v>242.26666666666659</v>
      </c>
      <c r="L47" s="41">
        <v>243.33333333333326</v>
      </c>
      <c r="M47" s="31">
        <v>241.2</v>
      </c>
      <c r="N47" s="31">
        <v>239.3</v>
      </c>
      <c r="O47" s="42">
        <v>28379800</v>
      </c>
      <c r="P47" s="43">
        <v>5.3954477017093263E-3</v>
      </c>
    </row>
    <row r="48" spans="1:16" ht="12.75" customHeight="1">
      <c r="A48" s="31">
        <v>38</v>
      </c>
      <c r="B48" s="32" t="s">
        <v>57</v>
      </c>
      <c r="C48" s="33" t="s">
        <v>84</v>
      </c>
      <c r="D48" s="34">
        <v>45106</v>
      </c>
      <c r="E48" s="40">
        <v>19144.599999999999</v>
      </c>
      <c r="F48" s="40">
        <v>19195.016666666666</v>
      </c>
      <c r="G48" s="41">
        <v>19070.033333333333</v>
      </c>
      <c r="H48" s="41">
        <v>18995.466666666667</v>
      </c>
      <c r="I48" s="41">
        <v>18870.483333333334</v>
      </c>
      <c r="J48" s="41">
        <v>19269.583333333332</v>
      </c>
      <c r="K48" s="41">
        <v>19394.566666666662</v>
      </c>
      <c r="L48" s="41">
        <v>19469.133333333331</v>
      </c>
      <c r="M48" s="31">
        <v>19320</v>
      </c>
      <c r="N48" s="31">
        <v>19120.45</v>
      </c>
      <c r="O48" s="42">
        <v>154050</v>
      </c>
      <c r="P48" s="43">
        <v>1.1158516573679028E-2</v>
      </c>
    </row>
    <row r="49" spans="1:16" ht="12.75" customHeight="1">
      <c r="A49" s="31">
        <v>39</v>
      </c>
      <c r="B49" s="32" t="s">
        <v>85</v>
      </c>
      <c r="C49" s="33" t="s">
        <v>86</v>
      </c>
      <c r="D49" s="34">
        <v>45106</v>
      </c>
      <c r="E49" s="40">
        <v>375.1</v>
      </c>
      <c r="F49" s="40">
        <v>375.76666666666665</v>
      </c>
      <c r="G49" s="41">
        <v>371.7833333333333</v>
      </c>
      <c r="H49" s="41">
        <v>368.46666666666664</v>
      </c>
      <c r="I49" s="41">
        <v>364.48333333333329</v>
      </c>
      <c r="J49" s="41">
        <v>379.08333333333331</v>
      </c>
      <c r="K49" s="41">
        <v>383.06666666666666</v>
      </c>
      <c r="L49" s="41">
        <v>386.38333333333333</v>
      </c>
      <c r="M49" s="31">
        <v>379.75</v>
      </c>
      <c r="N49" s="31">
        <v>372.45</v>
      </c>
      <c r="O49" s="42">
        <v>23835600</v>
      </c>
      <c r="P49" s="43">
        <v>-6.0051043386878849E-3</v>
      </c>
    </row>
    <row r="50" spans="1:16" ht="12.75" customHeight="1">
      <c r="A50" s="31">
        <v>40</v>
      </c>
      <c r="B50" s="32" t="s">
        <v>60</v>
      </c>
      <c r="C50" s="33" t="s">
        <v>87</v>
      </c>
      <c r="D50" s="34">
        <v>45106</v>
      </c>
      <c r="E50" s="40">
        <v>4951.1499999999996</v>
      </c>
      <c r="F50" s="40">
        <v>4954.5666666666666</v>
      </c>
      <c r="G50" s="41">
        <v>4931.1833333333334</v>
      </c>
      <c r="H50" s="41">
        <v>4911.2166666666672</v>
      </c>
      <c r="I50" s="41">
        <v>4887.8333333333339</v>
      </c>
      <c r="J50" s="41">
        <v>4974.5333333333328</v>
      </c>
      <c r="K50" s="41">
        <v>4997.9166666666661</v>
      </c>
      <c r="L50" s="41">
        <v>5017.8833333333323</v>
      </c>
      <c r="M50" s="31">
        <v>4977.95</v>
      </c>
      <c r="N50" s="31">
        <v>4934.6000000000004</v>
      </c>
      <c r="O50" s="42">
        <v>1644800</v>
      </c>
      <c r="P50" s="43">
        <v>1.0195307701756541E-2</v>
      </c>
    </row>
    <row r="51" spans="1:16" ht="12.75" customHeight="1">
      <c r="A51" s="31">
        <v>41</v>
      </c>
      <c r="B51" s="32" t="s">
        <v>88</v>
      </c>
      <c r="C51" s="33" t="s">
        <v>89</v>
      </c>
      <c r="D51" s="34">
        <v>45106</v>
      </c>
      <c r="E51" s="40">
        <v>339</v>
      </c>
      <c r="F51" s="40">
        <v>338</v>
      </c>
      <c r="G51" s="41">
        <v>335.2</v>
      </c>
      <c r="H51" s="41">
        <v>331.4</v>
      </c>
      <c r="I51" s="41">
        <v>328.59999999999997</v>
      </c>
      <c r="J51" s="41">
        <v>341.8</v>
      </c>
      <c r="K51" s="41">
        <v>344.59999999999997</v>
      </c>
      <c r="L51" s="41">
        <v>348.40000000000003</v>
      </c>
      <c r="M51" s="31">
        <v>340.8</v>
      </c>
      <c r="N51" s="31">
        <v>334.2</v>
      </c>
      <c r="O51" s="42">
        <v>8222000</v>
      </c>
      <c r="P51" s="43">
        <v>-1.4148681055155876E-2</v>
      </c>
    </row>
    <row r="52" spans="1:16" ht="12.75" customHeight="1">
      <c r="A52" s="31">
        <v>42</v>
      </c>
      <c r="B52" s="32" t="s">
        <v>64</v>
      </c>
      <c r="C52" s="33" t="s">
        <v>90</v>
      </c>
      <c r="D52" s="34">
        <v>45106</v>
      </c>
      <c r="E52" s="40">
        <v>305.85000000000002</v>
      </c>
      <c r="F52" s="40">
        <v>305.90000000000003</v>
      </c>
      <c r="G52" s="41">
        <v>303.80000000000007</v>
      </c>
      <c r="H52" s="41">
        <v>301.75000000000006</v>
      </c>
      <c r="I52" s="41">
        <v>299.65000000000009</v>
      </c>
      <c r="J52" s="41">
        <v>307.95000000000005</v>
      </c>
      <c r="K52" s="41">
        <v>310.05000000000007</v>
      </c>
      <c r="L52" s="41">
        <v>312.10000000000002</v>
      </c>
      <c r="M52" s="31">
        <v>308</v>
      </c>
      <c r="N52" s="31">
        <v>303.85000000000002</v>
      </c>
      <c r="O52" s="42">
        <v>42516900</v>
      </c>
      <c r="P52" s="43">
        <v>1.3255260279261308E-2</v>
      </c>
    </row>
    <row r="53" spans="1:16" ht="12.75" customHeight="1">
      <c r="A53" s="31">
        <v>43</v>
      </c>
      <c r="B53" s="32" t="s">
        <v>69</v>
      </c>
      <c r="C53" s="33" t="s">
        <v>91</v>
      </c>
      <c r="D53" s="34">
        <v>45106</v>
      </c>
      <c r="E53" s="40">
        <v>752.65</v>
      </c>
      <c r="F53" s="40">
        <v>751.51666666666677</v>
      </c>
      <c r="G53" s="41">
        <v>746.18333333333351</v>
      </c>
      <c r="H53" s="41">
        <v>739.7166666666667</v>
      </c>
      <c r="I53" s="41">
        <v>734.38333333333344</v>
      </c>
      <c r="J53" s="41">
        <v>757.98333333333358</v>
      </c>
      <c r="K53" s="41">
        <v>763.31666666666683</v>
      </c>
      <c r="L53" s="41">
        <v>769.78333333333364</v>
      </c>
      <c r="M53" s="31">
        <v>756.85</v>
      </c>
      <c r="N53" s="31">
        <v>745.05</v>
      </c>
      <c r="O53" s="42">
        <v>3669900</v>
      </c>
      <c r="P53" s="43">
        <v>-3.8323965252938172E-2</v>
      </c>
    </row>
    <row r="54" spans="1:16" ht="12.75" customHeight="1">
      <c r="A54" s="31">
        <v>44</v>
      </c>
      <c r="B54" s="32" t="s">
        <v>46</v>
      </c>
      <c r="C54" s="33" t="s">
        <v>92</v>
      </c>
      <c r="D54" s="34">
        <v>45106</v>
      </c>
      <c r="E54" s="40">
        <v>280.39999999999998</v>
      </c>
      <c r="F54" s="40">
        <v>281.5333333333333</v>
      </c>
      <c r="G54" s="41">
        <v>278.31666666666661</v>
      </c>
      <c r="H54" s="41">
        <v>276.23333333333329</v>
      </c>
      <c r="I54" s="41">
        <v>273.01666666666659</v>
      </c>
      <c r="J54" s="41">
        <v>283.61666666666662</v>
      </c>
      <c r="K54" s="41">
        <v>286.83333333333331</v>
      </c>
      <c r="L54" s="41">
        <v>288.91666666666663</v>
      </c>
      <c r="M54" s="31">
        <v>284.75</v>
      </c>
      <c r="N54" s="31">
        <v>279.45</v>
      </c>
      <c r="O54" s="42">
        <v>9273800</v>
      </c>
      <c r="P54" s="43">
        <v>0.1708160791839208</v>
      </c>
    </row>
    <row r="55" spans="1:16" ht="12.75" customHeight="1">
      <c r="A55" s="31">
        <v>45</v>
      </c>
      <c r="B55" s="32" t="s">
        <v>69</v>
      </c>
      <c r="C55" s="33" t="s">
        <v>93</v>
      </c>
      <c r="D55" s="34">
        <v>45106</v>
      </c>
      <c r="E55" s="40">
        <v>1099.5</v>
      </c>
      <c r="F55" s="40">
        <v>1098.45</v>
      </c>
      <c r="G55" s="41">
        <v>1087.0500000000002</v>
      </c>
      <c r="H55" s="41">
        <v>1074.6000000000001</v>
      </c>
      <c r="I55" s="41">
        <v>1063.2000000000003</v>
      </c>
      <c r="J55" s="41">
        <v>1110.9000000000001</v>
      </c>
      <c r="K55" s="41">
        <v>1122.3000000000002</v>
      </c>
      <c r="L55" s="41">
        <v>1134.75</v>
      </c>
      <c r="M55" s="31">
        <v>1109.8499999999999</v>
      </c>
      <c r="N55" s="31">
        <v>1086</v>
      </c>
      <c r="O55" s="42">
        <v>10846250</v>
      </c>
      <c r="P55" s="43">
        <v>-4.931192660550459E-3</v>
      </c>
    </row>
    <row r="56" spans="1:16" ht="12.75" customHeight="1">
      <c r="A56" s="31">
        <v>46</v>
      </c>
      <c r="B56" s="32" t="s">
        <v>44</v>
      </c>
      <c r="C56" s="33" t="s">
        <v>94</v>
      </c>
      <c r="D56" s="34">
        <v>45106</v>
      </c>
      <c r="E56" s="40">
        <v>980.15</v>
      </c>
      <c r="F56" s="40">
        <v>979.4666666666667</v>
      </c>
      <c r="G56" s="41">
        <v>975.28333333333342</v>
      </c>
      <c r="H56" s="41">
        <v>970.41666666666674</v>
      </c>
      <c r="I56" s="41">
        <v>966.23333333333346</v>
      </c>
      <c r="J56" s="41">
        <v>984.33333333333337</v>
      </c>
      <c r="K56" s="41">
        <v>988.51666666666677</v>
      </c>
      <c r="L56" s="41">
        <v>993.38333333333333</v>
      </c>
      <c r="M56" s="31">
        <v>983.65</v>
      </c>
      <c r="N56" s="31">
        <v>974.6</v>
      </c>
      <c r="O56" s="42">
        <v>10071750</v>
      </c>
      <c r="P56" s="43">
        <v>-1.9303797468354429E-2</v>
      </c>
    </row>
    <row r="57" spans="1:16" ht="12.75" customHeight="1">
      <c r="A57" s="31">
        <v>47</v>
      </c>
      <c r="B57" s="32" t="s">
        <v>46</v>
      </c>
      <c r="C57" s="33" t="s">
        <v>95</v>
      </c>
      <c r="D57" s="34">
        <v>45106</v>
      </c>
      <c r="E57" s="40">
        <v>230</v>
      </c>
      <c r="F57" s="40">
        <v>229.63333333333333</v>
      </c>
      <c r="G57" s="41">
        <v>229.01666666666665</v>
      </c>
      <c r="H57" s="41">
        <v>228.03333333333333</v>
      </c>
      <c r="I57" s="41">
        <v>227.41666666666666</v>
      </c>
      <c r="J57" s="41">
        <v>230.61666666666665</v>
      </c>
      <c r="K57" s="41">
        <v>231.23333333333332</v>
      </c>
      <c r="L57" s="41">
        <v>232.21666666666664</v>
      </c>
      <c r="M57" s="31">
        <v>230.25</v>
      </c>
      <c r="N57" s="31">
        <v>228.65</v>
      </c>
      <c r="O57" s="42">
        <v>74432400</v>
      </c>
      <c r="P57" s="43">
        <v>1.4424728105323411E-2</v>
      </c>
    </row>
    <row r="58" spans="1:16" ht="12.75" customHeight="1">
      <c r="A58" s="31">
        <v>48</v>
      </c>
      <c r="B58" s="32" t="s">
        <v>88</v>
      </c>
      <c r="C58" s="33" t="s">
        <v>96</v>
      </c>
      <c r="D58" s="34">
        <v>45106</v>
      </c>
      <c r="E58" s="40">
        <v>4619</v>
      </c>
      <c r="F58" s="40">
        <v>4588.95</v>
      </c>
      <c r="G58" s="41">
        <v>4538.1499999999996</v>
      </c>
      <c r="H58" s="41">
        <v>4457.3</v>
      </c>
      <c r="I58" s="41">
        <v>4406.5</v>
      </c>
      <c r="J58" s="41">
        <v>4669.7999999999993</v>
      </c>
      <c r="K58" s="41">
        <v>4720.6000000000004</v>
      </c>
      <c r="L58" s="41">
        <v>4801.4499999999989</v>
      </c>
      <c r="M58" s="31">
        <v>4639.75</v>
      </c>
      <c r="N58" s="31">
        <v>4508.1000000000004</v>
      </c>
      <c r="O58" s="42">
        <v>611250</v>
      </c>
      <c r="P58" s="43">
        <v>-5.5182007883143987E-2</v>
      </c>
    </row>
    <row r="59" spans="1:16" ht="12.75" customHeight="1">
      <c r="A59" s="31">
        <v>49</v>
      </c>
      <c r="B59" s="32" t="s">
        <v>60</v>
      </c>
      <c r="C59" s="33" t="s">
        <v>97</v>
      </c>
      <c r="D59" s="34">
        <v>45106</v>
      </c>
      <c r="E59" s="40">
        <v>1654.85</v>
      </c>
      <c r="F59" s="40">
        <v>1656.5833333333333</v>
      </c>
      <c r="G59" s="41">
        <v>1644.4666666666665</v>
      </c>
      <c r="H59" s="41">
        <v>1634.0833333333333</v>
      </c>
      <c r="I59" s="41">
        <v>1621.9666666666665</v>
      </c>
      <c r="J59" s="41">
        <v>1666.9666666666665</v>
      </c>
      <c r="K59" s="41">
        <v>1679.0833333333333</v>
      </c>
      <c r="L59" s="41">
        <v>1689.4666666666665</v>
      </c>
      <c r="M59" s="31">
        <v>1668.7</v>
      </c>
      <c r="N59" s="31">
        <v>1646.2</v>
      </c>
      <c r="O59" s="42">
        <v>2658950</v>
      </c>
      <c r="P59" s="43">
        <v>7.2924953593211349E-3</v>
      </c>
    </row>
    <row r="60" spans="1:16" ht="12.75" customHeight="1">
      <c r="A60" s="31">
        <v>50</v>
      </c>
      <c r="B60" s="32" t="s">
        <v>46</v>
      </c>
      <c r="C60" s="33" t="s">
        <v>98</v>
      </c>
      <c r="D60" s="34">
        <v>45106</v>
      </c>
      <c r="E60" s="40">
        <v>665.7</v>
      </c>
      <c r="F60" s="40">
        <v>663.16666666666663</v>
      </c>
      <c r="G60" s="41">
        <v>657.43333333333328</v>
      </c>
      <c r="H60" s="41">
        <v>649.16666666666663</v>
      </c>
      <c r="I60" s="41">
        <v>643.43333333333328</v>
      </c>
      <c r="J60" s="41">
        <v>671.43333333333328</v>
      </c>
      <c r="K60" s="41">
        <v>677.16666666666663</v>
      </c>
      <c r="L60" s="41">
        <v>685.43333333333328</v>
      </c>
      <c r="M60" s="31">
        <v>668.9</v>
      </c>
      <c r="N60" s="31">
        <v>654.9</v>
      </c>
      <c r="O60" s="42">
        <v>6191000</v>
      </c>
      <c r="P60" s="43">
        <v>8.3061889250814324E-3</v>
      </c>
    </row>
    <row r="61" spans="1:16" ht="12.75" customHeight="1">
      <c r="A61" s="31">
        <v>51</v>
      </c>
      <c r="B61" s="32" t="s">
        <v>46</v>
      </c>
      <c r="C61" s="33" t="s">
        <v>99</v>
      </c>
      <c r="D61" s="34">
        <v>45106</v>
      </c>
      <c r="E61" s="40">
        <v>951.45</v>
      </c>
      <c r="F61" s="40">
        <v>951.63333333333333</v>
      </c>
      <c r="G61" s="41">
        <v>941.91666666666663</v>
      </c>
      <c r="H61" s="41">
        <v>932.38333333333333</v>
      </c>
      <c r="I61" s="41">
        <v>922.66666666666663</v>
      </c>
      <c r="J61" s="41">
        <v>961.16666666666663</v>
      </c>
      <c r="K61" s="41">
        <v>970.88333333333333</v>
      </c>
      <c r="L61" s="41">
        <v>980.41666666666663</v>
      </c>
      <c r="M61" s="31">
        <v>961.35</v>
      </c>
      <c r="N61" s="31">
        <v>942.1</v>
      </c>
      <c r="O61" s="42">
        <v>1342600</v>
      </c>
      <c r="P61" s="43">
        <v>-3.6664992466097439E-2</v>
      </c>
    </row>
    <row r="62" spans="1:16" ht="12.75" customHeight="1">
      <c r="A62" s="31">
        <v>52</v>
      </c>
      <c r="B62" s="32" t="s">
        <v>42</v>
      </c>
      <c r="C62" s="33" t="s">
        <v>100</v>
      </c>
      <c r="D62" s="34">
        <v>45106</v>
      </c>
      <c r="E62" s="40">
        <v>288.25</v>
      </c>
      <c r="F62" s="40">
        <v>287.8</v>
      </c>
      <c r="G62" s="41">
        <v>285.75</v>
      </c>
      <c r="H62" s="41">
        <v>283.25</v>
      </c>
      <c r="I62" s="41">
        <v>281.2</v>
      </c>
      <c r="J62" s="41">
        <v>290.3</v>
      </c>
      <c r="K62" s="41">
        <v>292.35000000000008</v>
      </c>
      <c r="L62" s="41">
        <v>294.85000000000002</v>
      </c>
      <c r="M62" s="31">
        <v>289.85000000000002</v>
      </c>
      <c r="N62" s="31">
        <v>285.3</v>
      </c>
      <c r="O62" s="42">
        <v>15690600</v>
      </c>
      <c r="P62" s="43">
        <v>-2.8078717038633787E-2</v>
      </c>
    </row>
    <row r="63" spans="1:16" ht="12.75" customHeight="1">
      <c r="A63" s="31">
        <v>53</v>
      </c>
      <c r="B63" s="32" t="s">
        <v>64</v>
      </c>
      <c r="C63" s="33" t="s">
        <v>101</v>
      </c>
      <c r="D63" s="34">
        <v>45106</v>
      </c>
      <c r="E63" s="40">
        <v>125.25</v>
      </c>
      <c r="F63" s="40">
        <v>125.21666666666665</v>
      </c>
      <c r="G63" s="41">
        <v>124.43333333333331</v>
      </c>
      <c r="H63" s="41">
        <v>123.61666666666666</v>
      </c>
      <c r="I63" s="41">
        <v>122.83333333333331</v>
      </c>
      <c r="J63" s="41">
        <v>126.0333333333333</v>
      </c>
      <c r="K63" s="41">
        <v>126.81666666666663</v>
      </c>
      <c r="L63" s="41">
        <v>127.6333333333333</v>
      </c>
      <c r="M63" s="31">
        <v>126</v>
      </c>
      <c r="N63" s="31">
        <v>124.4</v>
      </c>
      <c r="O63" s="42">
        <v>35680000</v>
      </c>
      <c r="P63" s="43">
        <v>7.0116393212733136E-4</v>
      </c>
    </row>
    <row r="64" spans="1:16" ht="12.75" customHeight="1">
      <c r="A64" s="31">
        <v>54</v>
      </c>
      <c r="B64" s="32" t="s">
        <v>42</v>
      </c>
      <c r="C64" s="33" t="s">
        <v>102</v>
      </c>
      <c r="D64" s="34">
        <v>45106</v>
      </c>
      <c r="E64" s="40">
        <v>1863.45</v>
      </c>
      <c r="F64" s="40">
        <v>1861.0333333333335</v>
      </c>
      <c r="G64" s="41">
        <v>1847.5666666666671</v>
      </c>
      <c r="H64" s="41">
        <v>1831.6833333333336</v>
      </c>
      <c r="I64" s="41">
        <v>1818.2166666666672</v>
      </c>
      <c r="J64" s="41">
        <v>1876.916666666667</v>
      </c>
      <c r="K64" s="41">
        <v>1890.3833333333337</v>
      </c>
      <c r="L64" s="41">
        <v>1906.2666666666669</v>
      </c>
      <c r="M64" s="31">
        <v>1874.5</v>
      </c>
      <c r="N64" s="31">
        <v>1845.15</v>
      </c>
      <c r="O64" s="42">
        <v>2927400</v>
      </c>
      <c r="P64" s="43">
        <v>-4.488879820444807E-3</v>
      </c>
    </row>
    <row r="65" spans="1:16" ht="12.75" customHeight="1">
      <c r="A65" s="31">
        <v>55</v>
      </c>
      <c r="B65" s="32" t="s">
        <v>60</v>
      </c>
      <c r="C65" s="33" t="s">
        <v>103</v>
      </c>
      <c r="D65" s="34">
        <v>45106</v>
      </c>
      <c r="E65" s="40">
        <v>563.4</v>
      </c>
      <c r="F65" s="40">
        <v>562.4</v>
      </c>
      <c r="G65" s="41">
        <v>560</v>
      </c>
      <c r="H65" s="41">
        <v>556.6</v>
      </c>
      <c r="I65" s="41">
        <v>554.20000000000005</v>
      </c>
      <c r="J65" s="41">
        <v>565.79999999999995</v>
      </c>
      <c r="K65" s="41">
        <v>568.19999999999982</v>
      </c>
      <c r="L65" s="41">
        <v>571.59999999999991</v>
      </c>
      <c r="M65" s="31">
        <v>564.79999999999995</v>
      </c>
      <c r="N65" s="31">
        <v>559</v>
      </c>
      <c r="O65" s="42">
        <v>11592500</v>
      </c>
      <c r="P65" s="43">
        <v>1.079447322970639E-3</v>
      </c>
    </row>
    <row r="66" spans="1:16" ht="12.75" customHeight="1">
      <c r="A66" s="31">
        <v>56</v>
      </c>
      <c r="B66" s="32" t="s">
        <v>50</v>
      </c>
      <c r="C66" s="33" t="s">
        <v>104</v>
      </c>
      <c r="D66" s="34">
        <v>45106</v>
      </c>
      <c r="E66" s="40">
        <v>2202.85</v>
      </c>
      <c r="F66" s="40">
        <v>2192.3666666666668</v>
      </c>
      <c r="G66" s="41">
        <v>2165.4833333333336</v>
      </c>
      <c r="H66" s="41">
        <v>2128.1166666666668</v>
      </c>
      <c r="I66" s="41">
        <v>2101.2333333333336</v>
      </c>
      <c r="J66" s="41">
        <v>2229.7333333333336</v>
      </c>
      <c r="K66" s="41">
        <v>2256.6166666666668</v>
      </c>
      <c r="L66" s="41">
        <v>2293.9833333333336</v>
      </c>
      <c r="M66" s="31">
        <v>2219.25</v>
      </c>
      <c r="N66" s="31">
        <v>2155</v>
      </c>
      <c r="O66" s="42">
        <v>2174000</v>
      </c>
      <c r="P66" s="43">
        <v>1.9699812382739212E-2</v>
      </c>
    </row>
    <row r="67" spans="1:16" ht="12.75" customHeight="1">
      <c r="A67" s="31">
        <v>57</v>
      </c>
      <c r="B67" s="32" t="s">
        <v>40</v>
      </c>
      <c r="C67" s="33" t="s">
        <v>105</v>
      </c>
      <c r="D67" s="34">
        <v>45106</v>
      </c>
      <c r="E67" s="40">
        <v>2118.4499999999998</v>
      </c>
      <c r="F67" s="40">
        <v>2110.6333333333332</v>
      </c>
      <c r="G67" s="41">
        <v>2073.3166666666666</v>
      </c>
      <c r="H67" s="41">
        <v>2028.1833333333334</v>
      </c>
      <c r="I67" s="41">
        <v>1990.8666666666668</v>
      </c>
      <c r="J67" s="41">
        <v>2155.7666666666664</v>
      </c>
      <c r="K67" s="41">
        <v>2193.083333333333</v>
      </c>
      <c r="L67" s="41">
        <v>2238.2166666666662</v>
      </c>
      <c r="M67" s="31">
        <v>2147.9499999999998</v>
      </c>
      <c r="N67" s="31">
        <v>2065.5</v>
      </c>
      <c r="O67" s="42">
        <v>2225350</v>
      </c>
      <c r="P67" s="43">
        <v>-6.9300098283181025E-2</v>
      </c>
    </row>
    <row r="68" spans="1:16" ht="12.75" customHeight="1">
      <c r="A68" s="31">
        <v>58</v>
      </c>
      <c r="B68" s="32" t="s">
        <v>46</v>
      </c>
      <c r="C68" s="33" t="s">
        <v>106</v>
      </c>
      <c r="D68" s="34">
        <v>45106</v>
      </c>
      <c r="E68" s="40">
        <v>244.85</v>
      </c>
      <c r="F68" s="40">
        <v>245.43333333333331</v>
      </c>
      <c r="G68" s="41">
        <v>242.01666666666662</v>
      </c>
      <c r="H68" s="41">
        <v>239.18333333333331</v>
      </c>
      <c r="I68" s="41">
        <v>235.76666666666662</v>
      </c>
      <c r="J68" s="41">
        <v>248.26666666666662</v>
      </c>
      <c r="K68" s="41">
        <v>251.68333333333331</v>
      </c>
      <c r="L68" s="41">
        <v>254.51666666666662</v>
      </c>
      <c r="M68" s="31">
        <v>248.85</v>
      </c>
      <c r="N68" s="31">
        <v>242.6</v>
      </c>
      <c r="O68" s="42">
        <v>19059600</v>
      </c>
      <c r="P68" s="43">
        <v>-2.6040921447989699E-2</v>
      </c>
    </row>
    <row r="69" spans="1:16" ht="12.75" customHeight="1">
      <c r="A69" s="31">
        <v>59</v>
      </c>
      <c r="B69" s="32" t="s">
        <v>44</v>
      </c>
      <c r="C69" s="33" t="s">
        <v>107</v>
      </c>
      <c r="D69" s="34">
        <v>45106</v>
      </c>
      <c r="E69" s="40">
        <v>3498.5</v>
      </c>
      <c r="F69" s="40">
        <v>3496.4500000000003</v>
      </c>
      <c r="G69" s="41">
        <v>3474.1500000000005</v>
      </c>
      <c r="H69" s="41">
        <v>3449.8</v>
      </c>
      <c r="I69" s="41">
        <v>3427.5000000000005</v>
      </c>
      <c r="J69" s="41">
        <v>3520.8000000000006</v>
      </c>
      <c r="K69" s="41">
        <v>3543.1000000000008</v>
      </c>
      <c r="L69" s="41">
        <v>3567.4500000000007</v>
      </c>
      <c r="M69" s="31">
        <v>3518.75</v>
      </c>
      <c r="N69" s="31">
        <v>3472.1</v>
      </c>
      <c r="O69" s="42">
        <v>3060450</v>
      </c>
      <c r="P69" s="43">
        <v>-7.6844511453723072E-3</v>
      </c>
    </row>
    <row r="70" spans="1:16" ht="12.75" customHeight="1">
      <c r="A70" s="31">
        <v>60</v>
      </c>
      <c r="B70" s="32" t="s">
        <v>46</v>
      </c>
      <c r="C70" s="33" t="s">
        <v>108</v>
      </c>
      <c r="D70" s="34">
        <v>45106</v>
      </c>
      <c r="E70" s="40">
        <v>4362.7</v>
      </c>
      <c r="F70" s="40">
        <v>4364.5666666666666</v>
      </c>
      <c r="G70" s="41">
        <v>4309.9333333333334</v>
      </c>
      <c r="H70" s="41">
        <v>4257.166666666667</v>
      </c>
      <c r="I70" s="41">
        <v>4202.5333333333338</v>
      </c>
      <c r="J70" s="41">
        <v>4417.333333333333</v>
      </c>
      <c r="K70" s="41">
        <v>4471.9666666666662</v>
      </c>
      <c r="L70" s="41">
        <v>4524.7333333333327</v>
      </c>
      <c r="M70" s="31">
        <v>4419.2</v>
      </c>
      <c r="N70" s="31">
        <v>4311.8</v>
      </c>
      <c r="O70" s="42">
        <v>1192650</v>
      </c>
      <c r="P70" s="43">
        <v>-2.2117454135492466E-2</v>
      </c>
    </row>
    <row r="71" spans="1:16" ht="12.75" customHeight="1">
      <c r="A71" s="31">
        <v>61</v>
      </c>
      <c r="B71" s="32" t="s">
        <v>109</v>
      </c>
      <c r="C71" s="33" t="s">
        <v>110</v>
      </c>
      <c r="D71" s="34">
        <v>45106</v>
      </c>
      <c r="E71" s="40">
        <v>504.65</v>
      </c>
      <c r="F71" s="40">
        <v>504.15000000000003</v>
      </c>
      <c r="G71" s="41">
        <v>501.00000000000006</v>
      </c>
      <c r="H71" s="41">
        <v>497.35</v>
      </c>
      <c r="I71" s="41">
        <v>494.20000000000005</v>
      </c>
      <c r="J71" s="41">
        <v>507.80000000000007</v>
      </c>
      <c r="K71" s="41">
        <v>510.95000000000005</v>
      </c>
      <c r="L71" s="41">
        <v>514.60000000000014</v>
      </c>
      <c r="M71" s="31">
        <v>507.3</v>
      </c>
      <c r="N71" s="31">
        <v>500.5</v>
      </c>
      <c r="O71" s="42">
        <v>33049500</v>
      </c>
      <c r="P71" s="43">
        <v>-1.938705571330657E-2</v>
      </c>
    </row>
    <row r="72" spans="1:16" ht="12.75" customHeight="1">
      <c r="A72" s="31">
        <v>62</v>
      </c>
      <c r="B72" s="32" t="s">
        <v>44</v>
      </c>
      <c r="C72" s="33" t="s">
        <v>111</v>
      </c>
      <c r="D72" s="34">
        <v>45106</v>
      </c>
      <c r="E72" s="40">
        <v>4722.3</v>
      </c>
      <c r="F72" s="40">
        <v>4720.8333333333339</v>
      </c>
      <c r="G72" s="41">
        <v>4701.5666666666675</v>
      </c>
      <c r="H72" s="41">
        <v>4680.8333333333339</v>
      </c>
      <c r="I72" s="41">
        <v>4661.5666666666675</v>
      </c>
      <c r="J72" s="41">
        <v>4741.5666666666675</v>
      </c>
      <c r="K72" s="41">
        <v>4760.8333333333339</v>
      </c>
      <c r="L72" s="41">
        <v>4781.5666666666675</v>
      </c>
      <c r="M72" s="31">
        <v>4740.1000000000004</v>
      </c>
      <c r="N72" s="31">
        <v>4700.1000000000004</v>
      </c>
      <c r="O72" s="42">
        <v>3239250</v>
      </c>
      <c r="P72" s="43">
        <v>1.855717930874507E-3</v>
      </c>
    </row>
    <row r="73" spans="1:16" ht="12.75" customHeight="1">
      <c r="A73" s="31">
        <v>63</v>
      </c>
      <c r="B73" s="32" t="s">
        <v>57</v>
      </c>
      <c r="C73" s="45" t="s">
        <v>112</v>
      </c>
      <c r="D73" s="34">
        <v>45106</v>
      </c>
      <c r="E73" s="40">
        <v>3588.4</v>
      </c>
      <c r="F73" s="40">
        <v>3608.5</v>
      </c>
      <c r="G73" s="41">
        <v>3561</v>
      </c>
      <c r="H73" s="41">
        <v>3533.6</v>
      </c>
      <c r="I73" s="41">
        <v>3486.1</v>
      </c>
      <c r="J73" s="41">
        <v>3635.9</v>
      </c>
      <c r="K73" s="41">
        <v>3683.4</v>
      </c>
      <c r="L73" s="41">
        <v>3710.8</v>
      </c>
      <c r="M73" s="31">
        <v>3656</v>
      </c>
      <c r="N73" s="31">
        <v>3581.1</v>
      </c>
      <c r="O73" s="42">
        <v>3691450</v>
      </c>
      <c r="P73" s="43">
        <v>4.7632656949604651E-3</v>
      </c>
    </row>
    <row r="74" spans="1:16" ht="12.75" customHeight="1">
      <c r="A74" s="31">
        <v>64</v>
      </c>
      <c r="B74" s="32" t="s">
        <v>57</v>
      </c>
      <c r="C74" s="33" t="s">
        <v>113</v>
      </c>
      <c r="D74" s="34">
        <v>45106</v>
      </c>
      <c r="E74" s="40">
        <v>2193.4499999999998</v>
      </c>
      <c r="F74" s="40">
        <v>2192.5833333333335</v>
      </c>
      <c r="G74" s="41">
        <v>2178.166666666667</v>
      </c>
      <c r="H74" s="41">
        <v>2162.8833333333337</v>
      </c>
      <c r="I74" s="41">
        <v>2148.4666666666672</v>
      </c>
      <c r="J74" s="41">
        <v>2207.8666666666668</v>
      </c>
      <c r="K74" s="41">
        <v>2222.2833333333338</v>
      </c>
      <c r="L74" s="41">
        <v>2237.5666666666666</v>
      </c>
      <c r="M74" s="31">
        <v>2207</v>
      </c>
      <c r="N74" s="31">
        <v>2177.3000000000002</v>
      </c>
      <c r="O74" s="42">
        <v>1132450</v>
      </c>
      <c r="P74" s="43">
        <v>-1.3179966450994488E-2</v>
      </c>
    </row>
    <row r="75" spans="1:16" ht="12.75" customHeight="1">
      <c r="A75" s="31">
        <v>65</v>
      </c>
      <c r="B75" s="32" t="s">
        <v>57</v>
      </c>
      <c r="C75" s="33" t="s">
        <v>114</v>
      </c>
      <c r="D75" s="34">
        <v>45106</v>
      </c>
      <c r="E75" s="40">
        <v>211.1</v>
      </c>
      <c r="F75" s="40">
        <v>210</v>
      </c>
      <c r="G75" s="41">
        <v>208.2</v>
      </c>
      <c r="H75" s="41">
        <v>205.29999999999998</v>
      </c>
      <c r="I75" s="41">
        <v>203.49999999999997</v>
      </c>
      <c r="J75" s="41">
        <v>212.9</v>
      </c>
      <c r="K75" s="41">
        <v>214.70000000000002</v>
      </c>
      <c r="L75" s="41">
        <v>217.60000000000002</v>
      </c>
      <c r="M75" s="31">
        <v>211.8</v>
      </c>
      <c r="N75" s="31">
        <v>207.1</v>
      </c>
      <c r="O75" s="42">
        <v>20390400</v>
      </c>
      <c r="P75" s="43">
        <v>4.1559396837072451E-2</v>
      </c>
    </row>
    <row r="76" spans="1:16" ht="12.75" customHeight="1">
      <c r="A76" s="31">
        <v>66</v>
      </c>
      <c r="B76" s="32" t="s">
        <v>64</v>
      </c>
      <c r="C76" s="33" t="s">
        <v>115</v>
      </c>
      <c r="D76" s="34">
        <v>45106</v>
      </c>
      <c r="E76" s="40">
        <v>125.05</v>
      </c>
      <c r="F76" s="40">
        <v>125</v>
      </c>
      <c r="G76" s="41">
        <v>124.15</v>
      </c>
      <c r="H76" s="41">
        <v>123.25</v>
      </c>
      <c r="I76" s="41">
        <v>122.4</v>
      </c>
      <c r="J76" s="41">
        <v>125.9</v>
      </c>
      <c r="K76" s="41">
        <v>126.75</v>
      </c>
      <c r="L76" s="41">
        <v>127.65</v>
      </c>
      <c r="M76" s="31">
        <v>125.85</v>
      </c>
      <c r="N76" s="31">
        <v>124.1</v>
      </c>
      <c r="O76" s="42">
        <v>95210000</v>
      </c>
      <c r="P76" s="43">
        <v>6.3026852006922346E-2</v>
      </c>
    </row>
    <row r="77" spans="1:16" ht="12.75" customHeight="1">
      <c r="A77" s="31">
        <v>67</v>
      </c>
      <c r="B77" s="32" t="s">
        <v>85</v>
      </c>
      <c r="C77" s="33" t="s">
        <v>116</v>
      </c>
      <c r="D77" s="34">
        <v>45106</v>
      </c>
      <c r="E77" s="40">
        <v>107.75</v>
      </c>
      <c r="F77" s="40">
        <v>107.88333333333333</v>
      </c>
      <c r="G77" s="41">
        <v>107.41666666666666</v>
      </c>
      <c r="H77" s="41">
        <v>107.08333333333333</v>
      </c>
      <c r="I77" s="41">
        <v>106.61666666666666</v>
      </c>
      <c r="J77" s="41">
        <v>108.21666666666665</v>
      </c>
      <c r="K77" s="41">
        <v>108.68333333333332</v>
      </c>
      <c r="L77" s="41">
        <v>109.01666666666665</v>
      </c>
      <c r="M77" s="31">
        <v>108.35</v>
      </c>
      <c r="N77" s="31">
        <v>107.55</v>
      </c>
      <c r="O77" s="42">
        <v>71168700</v>
      </c>
      <c r="P77" s="43">
        <v>1.0917598128411749E-2</v>
      </c>
    </row>
    <row r="78" spans="1:16" ht="12.75" customHeight="1">
      <c r="A78" s="31">
        <v>68</v>
      </c>
      <c r="B78" s="32" t="s">
        <v>44</v>
      </c>
      <c r="C78" s="33" t="s">
        <v>117</v>
      </c>
      <c r="D78" s="34">
        <v>45106</v>
      </c>
      <c r="E78" s="40">
        <v>640.5</v>
      </c>
      <c r="F78" s="40">
        <v>644.16666666666663</v>
      </c>
      <c r="G78" s="41">
        <v>635.08333333333326</v>
      </c>
      <c r="H78" s="41">
        <v>629.66666666666663</v>
      </c>
      <c r="I78" s="41">
        <v>620.58333333333326</v>
      </c>
      <c r="J78" s="41">
        <v>649.58333333333326</v>
      </c>
      <c r="K78" s="41">
        <v>658.66666666666652</v>
      </c>
      <c r="L78" s="41">
        <v>664.08333333333326</v>
      </c>
      <c r="M78" s="31">
        <v>653.25</v>
      </c>
      <c r="N78" s="31">
        <v>638.75</v>
      </c>
      <c r="O78" s="42">
        <v>7115150</v>
      </c>
      <c r="P78" s="43">
        <v>-1.3470044229995979E-2</v>
      </c>
    </row>
    <row r="79" spans="1:16" ht="12.75" customHeight="1">
      <c r="A79" s="31">
        <v>69</v>
      </c>
      <c r="B79" s="32" t="s">
        <v>118</v>
      </c>
      <c r="C79" s="33" t="s">
        <v>119</v>
      </c>
      <c r="D79" s="34">
        <v>45106</v>
      </c>
      <c r="E79" s="40">
        <v>43.3</v>
      </c>
      <c r="F79" s="40">
        <v>42.983333333333327</v>
      </c>
      <c r="G79" s="41">
        <v>42.466666666666654</v>
      </c>
      <c r="H79" s="41">
        <v>41.633333333333326</v>
      </c>
      <c r="I79" s="41">
        <v>41.116666666666653</v>
      </c>
      <c r="J79" s="41">
        <v>43.816666666666656</v>
      </c>
      <c r="K79" s="41">
        <v>44.333333333333321</v>
      </c>
      <c r="L79" s="41">
        <v>45.166666666666657</v>
      </c>
      <c r="M79" s="31">
        <v>43.5</v>
      </c>
      <c r="N79" s="31">
        <v>42.15</v>
      </c>
      <c r="O79" s="42">
        <v>140197500</v>
      </c>
      <c r="P79" s="43">
        <v>-9.6200096200096204E-4</v>
      </c>
    </row>
    <row r="80" spans="1:16" ht="12.75" customHeight="1">
      <c r="A80" s="31">
        <v>70</v>
      </c>
      <c r="B80" s="32" t="s">
        <v>46</v>
      </c>
      <c r="C80" s="33" t="s">
        <v>120</v>
      </c>
      <c r="D80" s="34">
        <v>45106</v>
      </c>
      <c r="E80" s="40">
        <v>595.9</v>
      </c>
      <c r="F80" s="40">
        <v>594.66666666666663</v>
      </c>
      <c r="G80" s="41">
        <v>581.83333333333326</v>
      </c>
      <c r="H80" s="41">
        <v>567.76666666666665</v>
      </c>
      <c r="I80" s="41">
        <v>554.93333333333328</v>
      </c>
      <c r="J80" s="41">
        <v>608.73333333333323</v>
      </c>
      <c r="K80" s="41">
        <v>621.56666666666649</v>
      </c>
      <c r="L80" s="41">
        <v>635.63333333333321</v>
      </c>
      <c r="M80" s="31">
        <v>607.5</v>
      </c>
      <c r="N80" s="31">
        <v>580.6</v>
      </c>
      <c r="O80" s="42">
        <v>7200700</v>
      </c>
      <c r="P80" s="43">
        <v>0.11046511627906977</v>
      </c>
    </row>
    <row r="81" spans="1:16" ht="12.75" customHeight="1">
      <c r="A81" s="31">
        <v>71</v>
      </c>
      <c r="B81" s="32" t="s">
        <v>60</v>
      </c>
      <c r="C81" s="33" t="s">
        <v>121</v>
      </c>
      <c r="D81" s="34">
        <v>45106</v>
      </c>
      <c r="E81" s="40">
        <v>1071.4000000000001</v>
      </c>
      <c r="F81" s="40">
        <v>1066.8333333333333</v>
      </c>
      <c r="G81" s="41">
        <v>1058.6666666666665</v>
      </c>
      <c r="H81" s="41">
        <v>1045.9333333333332</v>
      </c>
      <c r="I81" s="41">
        <v>1037.7666666666664</v>
      </c>
      <c r="J81" s="41">
        <v>1079.5666666666666</v>
      </c>
      <c r="K81" s="41">
        <v>1087.7333333333331</v>
      </c>
      <c r="L81" s="41">
        <v>1100.4666666666667</v>
      </c>
      <c r="M81" s="31">
        <v>1075</v>
      </c>
      <c r="N81" s="31">
        <v>1054.0999999999999</v>
      </c>
      <c r="O81" s="42">
        <v>5678000</v>
      </c>
      <c r="P81" s="43">
        <v>-5.4300227710632337E-3</v>
      </c>
    </row>
    <row r="82" spans="1:16" ht="12.75" customHeight="1">
      <c r="A82" s="31">
        <v>72</v>
      </c>
      <c r="B82" s="32" t="s">
        <v>109</v>
      </c>
      <c r="C82" s="46" t="s">
        <v>122</v>
      </c>
      <c r="D82" s="34">
        <v>45106</v>
      </c>
      <c r="E82" s="40">
        <v>1510.3</v>
      </c>
      <c r="F82" s="40">
        <v>1499.1000000000001</v>
      </c>
      <c r="G82" s="41">
        <v>1483.1500000000003</v>
      </c>
      <c r="H82" s="41">
        <v>1456.0000000000002</v>
      </c>
      <c r="I82" s="41">
        <v>1440.0500000000004</v>
      </c>
      <c r="J82" s="41">
        <v>1526.2500000000002</v>
      </c>
      <c r="K82" s="41">
        <v>1542.2</v>
      </c>
      <c r="L82" s="41">
        <v>1569.3500000000001</v>
      </c>
      <c r="M82" s="31">
        <v>1515.05</v>
      </c>
      <c r="N82" s="31">
        <v>1471.95</v>
      </c>
      <c r="O82" s="42">
        <v>3928650</v>
      </c>
      <c r="P82" s="43">
        <v>-3.706018603625133E-2</v>
      </c>
    </row>
    <row r="83" spans="1:16" ht="12.75" customHeight="1">
      <c r="A83" s="31">
        <v>73</v>
      </c>
      <c r="B83" s="32" t="s">
        <v>44</v>
      </c>
      <c r="C83" s="33" t="s">
        <v>123</v>
      </c>
      <c r="D83" s="34">
        <v>45106</v>
      </c>
      <c r="E83" s="40">
        <v>288.05</v>
      </c>
      <c r="F83" s="40">
        <v>288.00000000000006</v>
      </c>
      <c r="G83" s="41">
        <v>286.15000000000009</v>
      </c>
      <c r="H83" s="41">
        <v>284.25000000000006</v>
      </c>
      <c r="I83" s="41">
        <v>282.40000000000009</v>
      </c>
      <c r="J83" s="41">
        <v>289.90000000000009</v>
      </c>
      <c r="K83" s="41">
        <v>291.75000000000011</v>
      </c>
      <c r="L83" s="41">
        <v>293.65000000000009</v>
      </c>
      <c r="M83" s="31">
        <v>289.85000000000002</v>
      </c>
      <c r="N83" s="31">
        <v>286.10000000000002</v>
      </c>
      <c r="O83" s="42">
        <v>8226000</v>
      </c>
      <c r="P83" s="43">
        <v>-1.1773185968284479E-2</v>
      </c>
    </row>
    <row r="84" spans="1:16" ht="12.75" customHeight="1">
      <c r="A84" s="31">
        <v>74</v>
      </c>
      <c r="B84" s="32" t="s">
        <v>50</v>
      </c>
      <c r="C84" s="33" t="s">
        <v>124</v>
      </c>
      <c r="D84" s="34">
        <v>45106</v>
      </c>
      <c r="E84" s="40">
        <v>1787.8</v>
      </c>
      <c r="F84" s="40">
        <v>1773.8500000000001</v>
      </c>
      <c r="G84" s="41">
        <v>1755.7500000000002</v>
      </c>
      <c r="H84" s="41">
        <v>1723.7</v>
      </c>
      <c r="I84" s="41">
        <v>1705.6000000000001</v>
      </c>
      <c r="J84" s="41">
        <v>1805.9000000000003</v>
      </c>
      <c r="K84" s="41">
        <v>1824.0000000000002</v>
      </c>
      <c r="L84" s="41">
        <v>1856.0500000000004</v>
      </c>
      <c r="M84" s="31">
        <v>1791.95</v>
      </c>
      <c r="N84" s="31">
        <v>1741.8</v>
      </c>
      <c r="O84" s="42">
        <v>11865500</v>
      </c>
      <c r="P84" s="43">
        <v>1.3017559511740136E-2</v>
      </c>
    </row>
    <row r="85" spans="1:16" ht="12.75" customHeight="1">
      <c r="A85" s="31">
        <v>75</v>
      </c>
      <c r="B85" s="32" t="s">
        <v>85</v>
      </c>
      <c r="C85" s="33" t="s">
        <v>125</v>
      </c>
      <c r="D85" s="34">
        <v>45106</v>
      </c>
      <c r="E85" s="40">
        <v>485.65</v>
      </c>
      <c r="F85" s="40">
        <v>485.55</v>
      </c>
      <c r="G85" s="41">
        <v>482.35</v>
      </c>
      <c r="H85" s="41">
        <v>479.05</v>
      </c>
      <c r="I85" s="41">
        <v>475.85</v>
      </c>
      <c r="J85" s="41">
        <v>488.85</v>
      </c>
      <c r="K85" s="41">
        <v>492.04999999999995</v>
      </c>
      <c r="L85" s="41">
        <v>495.35</v>
      </c>
      <c r="M85" s="31">
        <v>488.75</v>
      </c>
      <c r="N85" s="31">
        <v>482.25</v>
      </c>
      <c r="O85" s="42">
        <v>6066250</v>
      </c>
      <c r="P85" s="43">
        <v>-8.1749437972613945E-3</v>
      </c>
    </row>
    <row r="86" spans="1:16" ht="12.75" customHeight="1">
      <c r="A86" s="31">
        <v>76</v>
      </c>
      <c r="B86" s="32" t="s">
        <v>46</v>
      </c>
      <c r="C86" s="33" t="s">
        <v>126</v>
      </c>
      <c r="D86" s="34">
        <v>45106</v>
      </c>
      <c r="E86" s="40">
        <v>3729.85</v>
      </c>
      <c r="F86" s="40">
        <v>3706.2999999999997</v>
      </c>
      <c r="G86" s="41">
        <v>3664.7999999999993</v>
      </c>
      <c r="H86" s="41">
        <v>3599.7499999999995</v>
      </c>
      <c r="I86" s="41">
        <v>3558.2499999999991</v>
      </c>
      <c r="J86" s="41">
        <v>3771.3499999999995</v>
      </c>
      <c r="K86" s="41">
        <v>3812.8500000000004</v>
      </c>
      <c r="L86" s="41">
        <v>3877.8999999999996</v>
      </c>
      <c r="M86" s="31">
        <v>3747.8</v>
      </c>
      <c r="N86" s="31">
        <v>3641.25</v>
      </c>
      <c r="O86" s="42">
        <v>4489500</v>
      </c>
      <c r="P86" s="43">
        <v>1.2106046259975653E-2</v>
      </c>
    </row>
    <row r="87" spans="1:16" ht="12.75" customHeight="1">
      <c r="A87" s="31">
        <v>77</v>
      </c>
      <c r="B87" s="32" t="s">
        <v>42</v>
      </c>
      <c r="C87" s="33" t="s">
        <v>127</v>
      </c>
      <c r="D87" s="34">
        <v>45106</v>
      </c>
      <c r="E87" s="40">
        <v>1367.8</v>
      </c>
      <c r="F87" s="40">
        <v>1364.1166666666668</v>
      </c>
      <c r="G87" s="41">
        <v>1354.7333333333336</v>
      </c>
      <c r="H87" s="41">
        <v>1341.6666666666667</v>
      </c>
      <c r="I87" s="41">
        <v>1332.2833333333335</v>
      </c>
      <c r="J87" s="41">
        <v>1377.1833333333336</v>
      </c>
      <c r="K87" s="41">
        <v>1386.5666666666668</v>
      </c>
      <c r="L87" s="41">
        <v>1399.6333333333337</v>
      </c>
      <c r="M87" s="31">
        <v>1373.5</v>
      </c>
      <c r="N87" s="31">
        <v>1351.05</v>
      </c>
      <c r="O87" s="42">
        <v>5344000</v>
      </c>
      <c r="P87" s="43">
        <v>9.3571629082062324E-5</v>
      </c>
    </row>
    <row r="88" spans="1:16" ht="12.75" customHeight="1">
      <c r="A88" s="31">
        <v>78</v>
      </c>
      <c r="B88" s="32" t="s">
        <v>88</v>
      </c>
      <c r="C88" s="33" t="s">
        <v>128</v>
      </c>
      <c r="D88" s="34">
        <v>45106</v>
      </c>
      <c r="E88" s="40">
        <v>1138.0999999999999</v>
      </c>
      <c r="F88" s="40">
        <v>1136.3666666666666</v>
      </c>
      <c r="G88" s="41">
        <v>1131.833333333333</v>
      </c>
      <c r="H88" s="41">
        <v>1125.5666666666664</v>
      </c>
      <c r="I88" s="41">
        <v>1121.0333333333328</v>
      </c>
      <c r="J88" s="41">
        <v>1142.6333333333332</v>
      </c>
      <c r="K88" s="41">
        <v>1147.1666666666665</v>
      </c>
      <c r="L88" s="41">
        <v>1153.4333333333334</v>
      </c>
      <c r="M88" s="31">
        <v>1140.9000000000001</v>
      </c>
      <c r="N88" s="31">
        <v>1130.0999999999999</v>
      </c>
      <c r="O88" s="42">
        <v>10488800</v>
      </c>
      <c r="P88" s="43">
        <v>-9.2568103676276114E-3</v>
      </c>
    </row>
    <row r="89" spans="1:16" ht="12.75" customHeight="1">
      <c r="A89" s="31">
        <v>79</v>
      </c>
      <c r="B89" s="32" t="s">
        <v>69</v>
      </c>
      <c r="C89" s="33" t="s">
        <v>129</v>
      </c>
      <c r="D89" s="34">
        <v>45106</v>
      </c>
      <c r="E89" s="40">
        <v>2655.1</v>
      </c>
      <c r="F89" s="40">
        <v>2659.7333333333331</v>
      </c>
      <c r="G89" s="41">
        <v>2648.1666666666661</v>
      </c>
      <c r="H89" s="41">
        <v>2641.2333333333331</v>
      </c>
      <c r="I89" s="41">
        <v>2629.6666666666661</v>
      </c>
      <c r="J89" s="41">
        <v>2666.6666666666661</v>
      </c>
      <c r="K89" s="41">
        <v>2678.2333333333327</v>
      </c>
      <c r="L89" s="41">
        <v>2685.1666666666661</v>
      </c>
      <c r="M89" s="31">
        <v>2671.3</v>
      </c>
      <c r="N89" s="31">
        <v>2652.8</v>
      </c>
      <c r="O89" s="42">
        <v>27642000</v>
      </c>
      <c r="P89" s="43">
        <v>5.0387596899224806E-2</v>
      </c>
    </row>
    <row r="90" spans="1:16" ht="12.75" customHeight="1">
      <c r="A90" s="31">
        <v>80</v>
      </c>
      <c r="B90" s="32" t="s">
        <v>69</v>
      </c>
      <c r="C90" s="33" t="s">
        <v>130</v>
      </c>
      <c r="D90" s="34">
        <v>45106</v>
      </c>
      <c r="E90" s="40">
        <v>1915.55</v>
      </c>
      <c r="F90" s="40">
        <v>1918.1499999999999</v>
      </c>
      <c r="G90" s="41">
        <v>1875.1499999999996</v>
      </c>
      <c r="H90" s="41">
        <v>1834.7499999999998</v>
      </c>
      <c r="I90" s="41">
        <v>1791.7499999999995</v>
      </c>
      <c r="J90" s="41">
        <v>1958.5499999999997</v>
      </c>
      <c r="K90" s="41">
        <v>2001.5500000000002</v>
      </c>
      <c r="L90" s="41">
        <v>2041.9499999999998</v>
      </c>
      <c r="M90" s="31">
        <v>1961.15</v>
      </c>
      <c r="N90" s="31">
        <v>1877.75</v>
      </c>
      <c r="O90" s="42">
        <v>3377700</v>
      </c>
      <c r="P90" s="43">
        <v>0.14177061149984788</v>
      </c>
    </row>
    <row r="91" spans="1:16" ht="12.75" customHeight="1">
      <c r="A91" s="31">
        <v>81</v>
      </c>
      <c r="B91" s="32" t="s">
        <v>64</v>
      </c>
      <c r="C91" s="33" t="s">
        <v>131</v>
      </c>
      <c r="D91" s="34">
        <v>45106</v>
      </c>
      <c r="E91" s="40">
        <v>1611</v>
      </c>
      <c r="F91" s="40">
        <v>1613.95</v>
      </c>
      <c r="G91" s="41">
        <v>1607.0500000000002</v>
      </c>
      <c r="H91" s="41">
        <v>1603.1000000000001</v>
      </c>
      <c r="I91" s="41">
        <v>1596.2000000000003</v>
      </c>
      <c r="J91" s="41">
        <v>1617.9</v>
      </c>
      <c r="K91" s="41">
        <v>1624.8000000000002</v>
      </c>
      <c r="L91" s="41">
        <v>1628.75</v>
      </c>
      <c r="M91" s="31">
        <v>1620.85</v>
      </c>
      <c r="N91" s="31">
        <v>1610</v>
      </c>
      <c r="O91" s="42">
        <v>89431650</v>
      </c>
      <c r="P91" s="43">
        <v>6.624033479227155E-3</v>
      </c>
    </row>
    <row r="92" spans="1:16" ht="12.75" customHeight="1">
      <c r="A92" s="31">
        <v>82</v>
      </c>
      <c r="B92" s="32" t="s">
        <v>69</v>
      </c>
      <c r="C92" s="33" t="s">
        <v>132</v>
      </c>
      <c r="D92" s="34">
        <v>45106</v>
      </c>
      <c r="E92" s="40">
        <v>585.75</v>
      </c>
      <c r="F92" s="40">
        <v>586.35</v>
      </c>
      <c r="G92" s="41">
        <v>582.35</v>
      </c>
      <c r="H92" s="41">
        <v>578.95000000000005</v>
      </c>
      <c r="I92" s="41">
        <v>574.95000000000005</v>
      </c>
      <c r="J92" s="41">
        <v>589.75</v>
      </c>
      <c r="K92" s="41">
        <v>593.75</v>
      </c>
      <c r="L92" s="41">
        <v>597.15</v>
      </c>
      <c r="M92" s="31">
        <v>590.35</v>
      </c>
      <c r="N92" s="31">
        <v>582.95000000000005</v>
      </c>
      <c r="O92" s="42">
        <v>18713200</v>
      </c>
      <c r="P92" s="43">
        <v>2.7113049628669102E-3</v>
      </c>
    </row>
    <row r="93" spans="1:16" ht="12.75" customHeight="1">
      <c r="A93" s="31">
        <v>83</v>
      </c>
      <c r="B93" s="32" t="s">
        <v>57</v>
      </c>
      <c r="C93" s="33" t="s">
        <v>133</v>
      </c>
      <c r="D93" s="34">
        <v>45106</v>
      </c>
      <c r="E93" s="40">
        <v>2938.5</v>
      </c>
      <c r="F93" s="40">
        <v>2947.6333333333332</v>
      </c>
      <c r="G93" s="41">
        <v>2923.2666666666664</v>
      </c>
      <c r="H93" s="41">
        <v>2908.0333333333333</v>
      </c>
      <c r="I93" s="41">
        <v>2883.6666666666665</v>
      </c>
      <c r="J93" s="41">
        <v>2962.8666666666663</v>
      </c>
      <c r="K93" s="41">
        <v>2987.2333333333331</v>
      </c>
      <c r="L93" s="41">
        <v>3002.4666666666662</v>
      </c>
      <c r="M93" s="31">
        <v>2972</v>
      </c>
      <c r="N93" s="31">
        <v>2932.4</v>
      </c>
      <c r="O93" s="42">
        <v>3235500</v>
      </c>
      <c r="P93" s="43">
        <v>-8.4582145812264406E-3</v>
      </c>
    </row>
    <row r="94" spans="1:16" ht="12.75" customHeight="1">
      <c r="A94" s="31">
        <v>84</v>
      </c>
      <c r="B94" s="32" t="s">
        <v>134</v>
      </c>
      <c r="C94" s="33" t="s">
        <v>135</v>
      </c>
      <c r="D94" s="34">
        <v>45106</v>
      </c>
      <c r="E94" s="40">
        <v>427</v>
      </c>
      <c r="F94" s="40">
        <v>428.09999999999997</v>
      </c>
      <c r="G94" s="41">
        <v>424.19999999999993</v>
      </c>
      <c r="H94" s="41">
        <v>421.4</v>
      </c>
      <c r="I94" s="41">
        <v>417.49999999999994</v>
      </c>
      <c r="J94" s="41">
        <v>430.89999999999992</v>
      </c>
      <c r="K94" s="41">
        <v>434.7999999999999</v>
      </c>
      <c r="L94" s="41">
        <v>437.59999999999991</v>
      </c>
      <c r="M94" s="31">
        <v>432</v>
      </c>
      <c r="N94" s="31">
        <v>425.3</v>
      </c>
      <c r="O94" s="42">
        <v>36096200</v>
      </c>
      <c r="P94" s="43">
        <v>1.0266055405352454E-2</v>
      </c>
    </row>
    <row r="95" spans="1:16" ht="12.75" customHeight="1">
      <c r="A95" s="31">
        <v>85</v>
      </c>
      <c r="B95" s="32" t="s">
        <v>134</v>
      </c>
      <c r="C95" s="33" t="s">
        <v>136</v>
      </c>
      <c r="D95" s="34">
        <v>45106</v>
      </c>
      <c r="E95" s="40">
        <v>116.05</v>
      </c>
      <c r="F95" s="40">
        <v>115.78333333333335</v>
      </c>
      <c r="G95" s="41">
        <v>114.76666666666669</v>
      </c>
      <c r="H95" s="41">
        <v>113.48333333333335</v>
      </c>
      <c r="I95" s="41">
        <v>112.4666666666667</v>
      </c>
      <c r="J95" s="41">
        <v>117.06666666666669</v>
      </c>
      <c r="K95" s="41">
        <v>118.08333333333334</v>
      </c>
      <c r="L95" s="41">
        <v>119.36666666666669</v>
      </c>
      <c r="M95" s="31">
        <v>116.8</v>
      </c>
      <c r="N95" s="31">
        <v>114.5</v>
      </c>
      <c r="O95" s="42">
        <v>25489400</v>
      </c>
      <c r="P95" s="43">
        <v>5.174249238716918E-2</v>
      </c>
    </row>
    <row r="96" spans="1:16" ht="12.75" customHeight="1">
      <c r="A96" s="31">
        <v>86</v>
      </c>
      <c r="B96" s="32" t="s">
        <v>85</v>
      </c>
      <c r="C96" s="33" t="s">
        <v>137</v>
      </c>
      <c r="D96" s="34">
        <v>45106</v>
      </c>
      <c r="E96" s="40">
        <v>276.89999999999998</v>
      </c>
      <c r="F96" s="40">
        <v>277.01666666666665</v>
      </c>
      <c r="G96" s="41">
        <v>273.88333333333333</v>
      </c>
      <c r="H96" s="41">
        <v>270.86666666666667</v>
      </c>
      <c r="I96" s="41">
        <v>267.73333333333335</v>
      </c>
      <c r="J96" s="41">
        <v>280.0333333333333</v>
      </c>
      <c r="K96" s="41">
        <v>283.16666666666663</v>
      </c>
      <c r="L96" s="41">
        <v>286.18333333333328</v>
      </c>
      <c r="M96" s="31">
        <v>280.14999999999998</v>
      </c>
      <c r="N96" s="31">
        <v>274</v>
      </c>
      <c r="O96" s="42">
        <v>22296600</v>
      </c>
      <c r="P96" s="43">
        <v>-4.1661831263780896E-2</v>
      </c>
    </row>
    <row r="97" spans="1:16" ht="12.75" customHeight="1">
      <c r="A97" s="31">
        <v>87</v>
      </c>
      <c r="B97" s="32" t="s">
        <v>60</v>
      </c>
      <c r="C97" s="33" t="s">
        <v>138</v>
      </c>
      <c r="D97" s="34">
        <v>45106</v>
      </c>
      <c r="E97" s="40">
        <v>2682.15</v>
      </c>
      <c r="F97" s="40">
        <v>2670.0666666666671</v>
      </c>
      <c r="G97" s="41">
        <v>2654.233333333334</v>
      </c>
      <c r="H97" s="41">
        <v>2626.3166666666671</v>
      </c>
      <c r="I97" s="41">
        <v>2610.483333333334</v>
      </c>
      <c r="J97" s="41">
        <v>2697.983333333334</v>
      </c>
      <c r="K97" s="41">
        <v>2713.8166666666671</v>
      </c>
      <c r="L97" s="41">
        <v>2741.733333333334</v>
      </c>
      <c r="M97" s="31">
        <v>2685.9</v>
      </c>
      <c r="N97" s="31">
        <v>2642.15</v>
      </c>
      <c r="O97" s="42">
        <v>9542100</v>
      </c>
      <c r="P97" s="43">
        <v>1.6912846089903448E-2</v>
      </c>
    </row>
    <row r="98" spans="1:16" ht="12.75" customHeight="1">
      <c r="A98" s="31">
        <v>88</v>
      </c>
      <c r="B98" s="32" t="s">
        <v>69</v>
      </c>
      <c r="C98" s="33" t="s">
        <v>139</v>
      </c>
      <c r="D98" s="34">
        <v>45106</v>
      </c>
      <c r="E98" s="40">
        <v>113.7</v>
      </c>
      <c r="F98" s="40">
        <v>114.31666666666666</v>
      </c>
      <c r="G98" s="41">
        <v>112.43333333333332</v>
      </c>
      <c r="H98" s="41">
        <v>111.16666666666666</v>
      </c>
      <c r="I98" s="41">
        <v>109.28333333333332</v>
      </c>
      <c r="J98" s="41">
        <v>115.58333333333333</v>
      </c>
      <c r="K98" s="41">
        <v>117.46666666666665</v>
      </c>
      <c r="L98" s="41">
        <v>118.73333333333333</v>
      </c>
      <c r="M98" s="31">
        <v>116.2</v>
      </c>
      <c r="N98" s="31">
        <v>113.05</v>
      </c>
      <c r="O98" s="42">
        <v>53073400</v>
      </c>
      <c r="P98" s="43">
        <v>-7.3801152090970301E-3</v>
      </c>
    </row>
    <row r="99" spans="1:16" ht="12.75" customHeight="1">
      <c r="A99" s="31">
        <v>89</v>
      </c>
      <c r="B99" s="32" t="s">
        <v>64</v>
      </c>
      <c r="C99" s="33" t="s">
        <v>140</v>
      </c>
      <c r="D99" s="34">
        <v>45106</v>
      </c>
      <c r="E99" s="40">
        <v>944.9</v>
      </c>
      <c r="F99" s="40">
        <v>945.98333333333323</v>
      </c>
      <c r="G99" s="41">
        <v>940.46666666666647</v>
      </c>
      <c r="H99" s="41">
        <v>936.03333333333319</v>
      </c>
      <c r="I99" s="41">
        <v>930.51666666666642</v>
      </c>
      <c r="J99" s="41">
        <v>950.41666666666652</v>
      </c>
      <c r="K99" s="41">
        <v>955.93333333333317</v>
      </c>
      <c r="L99" s="41">
        <v>960.36666666666656</v>
      </c>
      <c r="M99" s="31">
        <v>951.5</v>
      </c>
      <c r="N99" s="31">
        <v>941.55</v>
      </c>
      <c r="O99" s="42">
        <v>80157700</v>
      </c>
      <c r="P99" s="43">
        <v>7.824188977486754E-3</v>
      </c>
    </row>
    <row r="100" spans="1:16" ht="12.75" customHeight="1">
      <c r="A100" s="31">
        <v>90</v>
      </c>
      <c r="B100" s="32" t="s">
        <v>69</v>
      </c>
      <c r="C100" s="33" t="s">
        <v>141</v>
      </c>
      <c r="D100" s="34">
        <v>45106</v>
      </c>
      <c r="E100" s="40">
        <v>1216.25</v>
      </c>
      <c r="F100" s="40">
        <v>1215.7333333333333</v>
      </c>
      <c r="G100" s="41">
        <v>1210.5166666666667</v>
      </c>
      <c r="H100" s="41">
        <v>1204.7833333333333</v>
      </c>
      <c r="I100" s="41">
        <v>1199.5666666666666</v>
      </c>
      <c r="J100" s="41">
        <v>1221.4666666666667</v>
      </c>
      <c r="K100" s="41">
        <v>1226.6833333333334</v>
      </c>
      <c r="L100" s="41">
        <v>1232.4166666666667</v>
      </c>
      <c r="M100" s="31">
        <v>1220.95</v>
      </c>
      <c r="N100" s="31">
        <v>1210</v>
      </c>
      <c r="O100" s="42">
        <v>4820350</v>
      </c>
      <c r="P100" s="43">
        <v>-1.2483489161119888E-3</v>
      </c>
    </row>
    <row r="101" spans="1:16" ht="12.75" customHeight="1">
      <c r="A101" s="31">
        <v>91</v>
      </c>
      <c r="B101" s="32" t="s">
        <v>69</v>
      </c>
      <c r="C101" s="33" t="s">
        <v>142</v>
      </c>
      <c r="D101" s="34">
        <v>45106</v>
      </c>
      <c r="E101" s="40">
        <v>518.20000000000005</v>
      </c>
      <c r="F101" s="40">
        <v>517</v>
      </c>
      <c r="G101" s="41">
        <v>510.6</v>
      </c>
      <c r="H101" s="41">
        <v>503</v>
      </c>
      <c r="I101" s="41">
        <v>496.6</v>
      </c>
      <c r="J101" s="41">
        <v>524.6</v>
      </c>
      <c r="K101" s="41">
        <v>531.00000000000011</v>
      </c>
      <c r="L101" s="41">
        <v>538.6</v>
      </c>
      <c r="M101" s="31">
        <v>523.4</v>
      </c>
      <c r="N101" s="31">
        <v>509.4</v>
      </c>
      <c r="O101" s="42">
        <v>10827000</v>
      </c>
      <c r="P101" s="43">
        <v>-1.9026909486273443E-2</v>
      </c>
    </row>
    <row r="102" spans="1:16" ht="12.75" customHeight="1">
      <c r="A102" s="31">
        <v>92</v>
      </c>
      <c r="B102" s="32" t="s">
        <v>80</v>
      </c>
      <c r="C102" s="33" t="s">
        <v>143</v>
      </c>
      <c r="D102" s="34">
        <v>45106</v>
      </c>
      <c r="E102" s="40">
        <v>7.95</v>
      </c>
      <c r="F102" s="40">
        <v>8.0333333333333332</v>
      </c>
      <c r="G102" s="41">
        <v>7.7666666666666657</v>
      </c>
      <c r="H102" s="41">
        <v>7.5833333333333321</v>
      </c>
      <c r="I102" s="41">
        <v>7.3166666666666647</v>
      </c>
      <c r="J102" s="41">
        <v>8.2166666666666668</v>
      </c>
      <c r="K102" s="41">
        <v>8.4833333333333361</v>
      </c>
      <c r="L102" s="41">
        <v>8.6666666666666679</v>
      </c>
      <c r="M102" s="31">
        <v>8.3000000000000007</v>
      </c>
      <c r="N102" s="31">
        <v>7.85</v>
      </c>
      <c r="O102" s="42">
        <v>595690000</v>
      </c>
      <c r="P102" s="43">
        <v>2.3241033392881683E-2</v>
      </c>
    </row>
    <row r="103" spans="1:16" ht="12.75" customHeight="1">
      <c r="A103" s="31">
        <v>93</v>
      </c>
      <c r="B103" s="32" t="s">
        <v>69</v>
      </c>
      <c r="C103" s="33" t="s">
        <v>144</v>
      </c>
      <c r="D103" s="34">
        <v>45106</v>
      </c>
      <c r="E103" s="40">
        <v>104.1</v>
      </c>
      <c r="F103" s="40">
        <v>104.51666666666667</v>
      </c>
      <c r="G103" s="41">
        <v>102.88333333333333</v>
      </c>
      <c r="H103" s="41">
        <v>101.66666666666666</v>
      </c>
      <c r="I103" s="41">
        <v>100.03333333333332</v>
      </c>
      <c r="J103" s="41">
        <v>105.73333333333333</v>
      </c>
      <c r="K103" s="41">
        <v>107.36666666666669</v>
      </c>
      <c r="L103" s="41">
        <v>108.58333333333334</v>
      </c>
      <c r="M103" s="31">
        <v>106.15</v>
      </c>
      <c r="N103" s="31">
        <v>103.3</v>
      </c>
      <c r="O103" s="42">
        <v>186420000</v>
      </c>
      <c r="P103" s="43">
        <v>2.2431854330060879E-2</v>
      </c>
    </row>
    <row r="104" spans="1:16" ht="12.75" customHeight="1">
      <c r="A104" s="31">
        <v>94</v>
      </c>
      <c r="B104" s="32" t="s">
        <v>64</v>
      </c>
      <c r="C104" s="33" t="s">
        <v>145</v>
      </c>
      <c r="D104" s="34">
        <v>45106</v>
      </c>
      <c r="E104" s="40">
        <v>75.849999999999994</v>
      </c>
      <c r="F104" s="40">
        <v>75.36666666666666</v>
      </c>
      <c r="G104" s="41">
        <v>74.73333333333332</v>
      </c>
      <c r="H104" s="41">
        <v>73.61666666666666</v>
      </c>
      <c r="I104" s="41">
        <v>72.98333333333332</v>
      </c>
      <c r="J104" s="41">
        <v>76.48333333333332</v>
      </c>
      <c r="K104" s="41">
        <v>77.116666666666674</v>
      </c>
      <c r="L104" s="41">
        <v>78.23333333333332</v>
      </c>
      <c r="M104" s="31">
        <v>76</v>
      </c>
      <c r="N104" s="31">
        <v>74.25</v>
      </c>
      <c r="O104" s="42">
        <v>268755000</v>
      </c>
      <c r="P104" s="43">
        <v>4.8636310429591476E-2</v>
      </c>
    </row>
    <row r="105" spans="1:16" ht="12.75" customHeight="1">
      <c r="A105" s="31">
        <v>95</v>
      </c>
      <c r="B105" s="32" t="s">
        <v>46</v>
      </c>
      <c r="C105" s="33" t="s">
        <v>146</v>
      </c>
      <c r="D105" s="34">
        <v>45106</v>
      </c>
      <c r="E105" s="40">
        <v>123.6</v>
      </c>
      <c r="F105" s="40">
        <v>123.5</v>
      </c>
      <c r="G105" s="41">
        <v>121.95</v>
      </c>
      <c r="H105" s="41">
        <v>120.3</v>
      </c>
      <c r="I105" s="41">
        <v>118.75</v>
      </c>
      <c r="J105" s="41">
        <v>125.15</v>
      </c>
      <c r="K105" s="41">
        <v>126.70000000000002</v>
      </c>
      <c r="L105" s="41">
        <v>128.35000000000002</v>
      </c>
      <c r="M105" s="31">
        <v>125.05</v>
      </c>
      <c r="N105" s="31">
        <v>121.85</v>
      </c>
      <c r="O105" s="42">
        <v>56808750</v>
      </c>
      <c r="P105" s="43">
        <v>-2.2455959217913143E-2</v>
      </c>
    </row>
    <row r="106" spans="1:16" ht="12.75" customHeight="1">
      <c r="A106" s="31">
        <v>96</v>
      </c>
      <c r="B106" s="32" t="s">
        <v>85</v>
      </c>
      <c r="C106" s="33" t="s">
        <v>147</v>
      </c>
      <c r="D106" s="34">
        <v>45106</v>
      </c>
      <c r="E106" s="40">
        <v>470.4</v>
      </c>
      <c r="F106" s="40">
        <v>468.58333333333331</v>
      </c>
      <c r="G106" s="41">
        <v>466.01666666666665</v>
      </c>
      <c r="H106" s="41">
        <v>461.63333333333333</v>
      </c>
      <c r="I106" s="41">
        <v>459.06666666666666</v>
      </c>
      <c r="J106" s="41">
        <v>472.96666666666664</v>
      </c>
      <c r="K106" s="41">
        <v>475.53333333333336</v>
      </c>
      <c r="L106" s="41">
        <v>479.91666666666663</v>
      </c>
      <c r="M106" s="31">
        <v>471.15</v>
      </c>
      <c r="N106" s="31">
        <v>464.2</v>
      </c>
      <c r="O106" s="42">
        <v>8988375</v>
      </c>
      <c r="P106" s="43">
        <v>-1.6696750902527077E-2</v>
      </c>
    </row>
    <row r="107" spans="1:16" ht="12.75" customHeight="1">
      <c r="A107" s="31">
        <v>97</v>
      </c>
      <c r="B107" s="32" t="s">
        <v>118</v>
      </c>
      <c r="C107" s="33" t="s">
        <v>148</v>
      </c>
      <c r="D107" s="34">
        <v>45106</v>
      </c>
      <c r="E107" s="40">
        <v>393.25</v>
      </c>
      <c r="F107" s="40">
        <v>394.58333333333331</v>
      </c>
      <c r="G107" s="41">
        <v>390.51666666666665</v>
      </c>
      <c r="H107" s="41">
        <v>387.78333333333336</v>
      </c>
      <c r="I107" s="41">
        <v>383.7166666666667</v>
      </c>
      <c r="J107" s="41">
        <v>397.31666666666661</v>
      </c>
      <c r="K107" s="41">
        <v>401.38333333333333</v>
      </c>
      <c r="L107" s="41">
        <v>404.11666666666656</v>
      </c>
      <c r="M107" s="31">
        <v>398.65</v>
      </c>
      <c r="N107" s="31">
        <v>391.85</v>
      </c>
      <c r="O107" s="42">
        <v>18286000</v>
      </c>
      <c r="P107" s="43">
        <v>-6.5196131696186026E-3</v>
      </c>
    </row>
    <row r="108" spans="1:16" ht="12.75" customHeight="1">
      <c r="A108" s="31">
        <v>98</v>
      </c>
      <c r="B108" s="32" t="s">
        <v>50</v>
      </c>
      <c r="C108" s="33" t="s">
        <v>149</v>
      </c>
      <c r="D108" s="34">
        <v>45106</v>
      </c>
      <c r="E108" s="40">
        <v>228.15</v>
      </c>
      <c r="F108" s="40">
        <v>229.18333333333331</v>
      </c>
      <c r="G108" s="41">
        <v>226.36666666666662</v>
      </c>
      <c r="H108" s="41">
        <v>224.58333333333331</v>
      </c>
      <c r="I108" s="41">
        <v>221.76666666666662</v>
      </c>
      <c r="J108" s="41">
        <v>230.96666666666661</v>
      </c>
      <c r="K108" s="41">
        <v>233.78333333333327</v>
      </c>
      <c r="L108" s="41">
        <v>235.56666666666661</v>
      </c>
      <c r="M108" s="31">
        <v>232</v>
      </c>
      <c r="N108" s="31">
        <v>227.4</v>
      </c>
      <c r="O108" s="42">
        <v>20105700</v>
      </c>
      <c r="P108" s="43">
        <v>-1.435882854705715E-2</v>
      </c>
    </row>
    <row r="109" spans="1:16" ht="12.75" customHeight="1">
      <c r="A109" s="31">
        <v>99</v>
      </c>
      <c r="B109" s="32" t="s">
        <v>46</v>
      </c>
      <c r="C109" s="33" t="s">
        <v>150</v>
      </c>
      <c r="D109" s="34">
        <v>45106</v>
      </c>
      <c r="E109" s="40">
        <v>5829.75</v>
      </c>
      <c r="F109" s="40">
        <v>5812.916666666667</v>
      </c>
      <c r="G109" s="41">
        <v>5770.8333333333339</v>
      </c>
      <c r="H109" s="41">
        <v>5711.916666666667</v>
      </c>
      <c r="I109" s="41">
        <v>5669.8333333333339</v>
      </c>
      <c r="J109" s="41">
        <v>5871.8333333333339</v>
      </c>
      <c r="K109" s="41">
        <v>5913.9166666666679</v>
      </c>
      <c r="L109" s="41">
        <v>5972.8333333333339</v>
      </c>
      <c r="M109" s="31">
        <v>5855</v>
      </c>
      <c r="N109" s="31">
        <v>5754</v>
      </c>
      <c r="O109" s="42">
        <v>343800</v>
      </c>
      <c r="P109" s="43">
        <v>-2.8813559322033899E-2</v>
      </c>
    </row>
    <row r="110" spans="1:16" ht="12.75" customHeight="1">
      <c r="A110" s="31">
        <v>100</v>
      </c>
      <c r="B110" s="32" t="s">
        <v>46</v>
      </c>
      <c r="C110" s="33" t="s">
        <v>151</v>
      </c>
      <c r="D110" s="34">
        <v>45106</v>
      </c>
      <c r="E110" s="40">
        <v>2364.85</v>
      </c>
      <c r="F110" s="40">
        <v>2366.7166666666667</v>
      </c>
      <c r="G110" s="41">
        <v>2351.3333333333335</v>
      </c>
      <c r="H110" s="41">
        <v>2337.8166666666666</v>
      </c>
      <c r="I110" s="41">
        <v>2322.4333333333334</v>
      </c>
      <c r="J110" s="41">
        <v>2380.2333333333336</v>
      </c>
      <c r="K110" s="41">
        <v>2395.6166666666668</v>
      </c>
      <c r="L110" s="41">
        <v>2409.1333333333337</v>
      </c>
      <c r="M110" s="31">
        <v>2382.1</v>
      </c>
      <c r="N110" s="31">
        <v>2353.1999999999998</v>
      </c>
      <c r="O110" s="42">
        <v>3890400</v>
      </c>
      <c r="P110" s="43">
        <v>2.0379258792981352E-2</v>
      </c>
    </row>
    <row r="111" spans="1:16" ht="12.75" customHeight="1">
      <c r="A111" s="31">
        <v>101</v>
      </c>
      <c r="B111" s="32" t="s">
        <v>64</v>
      </c>
      <c r="C111" s="33" t="s">
        <v>152</v>
      </c>
      <c r="D111" s="34">
        <v>45106</v>
      </c>
      <c r="E111" s="40">
        <v>1329.1</v>
      </c>
      <c r="F111" s="40">
        <v>1332.3833333333332</v>
      </c>
      <c r="G111" s="41">
        <v>1321.7166666666665</v>
      </c>
      <c r="H111" s="41">
        <v>1314.3333333333333</v>
      </c>
      <c r="I111" s="41">
        <v>1303.6666666666665</v>
      </c>
      <c r="J111" s="41">
        <v>1339.7666666666664</v>
      </c>
      <c r="K111" s="41">
        <v>1350.4333333333334</v>
      </c>
      <c r="L111" s="41">
        <v>1357.8166666666664</v>
      </c>
      <c r="M111" s="31">
        <v>1343.05</v>
      </c>
      <c r="N111" s="31">
        <v>1325</v>
      </c>
      <c r="O111" s="42">
        <v>19853150</v>
      </c>
      <c r="P111" s="43">
        <v>-1.5530822384814307E-2</v>
      </c>
    </row>
    <row r="112" spans="1:16" ht="12.75" customHeight="1">
      <c r="A112" s="31">
        <v>102</v>
      </c>
      <c r="B112" s="32" t="s">
        <v>80</v>
      </c>
      <c r="C112" s="33" t="s">
        <v>153</v>
      </c>
      <c r="D112" s="34">
        <v>45106</v>
      </c>
      <c r="E112" s="40">
        <v>167.5</v>
      </c>
      <c r="F112" s="40">
        <v>169.5</v>
      </c>
      <c r="G112" s="41">
        <v>165.1</v>
      </c>
      <c r="H112" s="41">
        <v>162.69999999999999</v>
      </c>
      <c r="I112" s="41">
        <v>158.29999999999998</v>
      </c>
      <c r="J112" s="41">
        <v>171.9</v>
      </c>
      <c r="K112" s="41">
        <v>176.29999999999998</v>
      </c>
      <c r="L112" s="41">
        <v>178.70000000000002</v>
      </c>
      <c r="M112" s="31">
        <v>173.9</v>
      </c>
      <c r="N112" s="31">
        <v>167.1</v>
      </c>
      <c r="O112" s="42">
        <v>69024600</v>
      </c>
      <c r="P112" s="43">
        <v>2.2665449782798081E-2</v>
      </c>
    </row>
    <row r="113" spans="1:16" ht="12.75" customHeight="1">
      <c r="A113" s="31">
        <v>103</v>
      </c>
      <c r="B113" s="32" t="s">
        <v>88</v>
      </c>
      <c r="C113" s="33" t="s">
        <v>154</v>
      </c>
      <c r="D113" s="34">
        <v>45106</v>
      </c>
      <c r="E113" s="40">
        <v>1304.2</v>
      </c>
      <c r="F113" s="40">
        <v>1303.7666666666667</v>
      </c>
      <c r="G113" s="41">
        <v>1297.6833333333334</v>
      </c>
      <c r="H113" s="41">
        <v>1291.1666666666667</v>
      </c>
      <c r="I113" s="41">
        <v>1285.0833333333335</v>
      </c>
      <c r="J113" s="41">
        <v>1310.2833333333333</v>
      </c>
      <c r="K113" s="41">
        <v>1316.3666666666668</v>
      </c>
      <c r="L113" s="41">
        <v>1322.8833333333332</v>
      </c>
      <c r="M113" s="31">
        <v>1309.8499999999999</v>
      </c>
      <c r="N113" s="31">
        <v>1297.25</v>
      </c>
      <c r="O113" s="42">
        <v>40991200</v>
      </c>
      <c r="P113" s="43">
        <v>1.4633663366336635E-2</v>
      </c>
    </row>
    <row r="114" spans="1:16" ht="12.75" customHeight="1">
      <c r="A114" s="31">
        <v>104</v>
      </c>
      <c r="B114" s="32" t="s">
        <v>88</v>
      </c>
      <c r="C114" s="33" t="s">
        <v>155</v>
      </c>
      <c r="D114" s="34">
        <v>45106</v>
      </c>
      <c r="E114" s="40">
        <v>616.04999999999995</v>
      </c>
      <c r="F114" s="40">
        <v>612.35</v>
      </c>
      <c r="G114" s="41">
        <v>605.90000000000009</v>
      </c>
      <c r="H114" s="41">
        <v>595.75000000000011</v>
      </c>
      <c r="I114" s="41">
        <v>589.30000000000018</v>
      </c>
      <c r="J114" s="41">
        <v>622.5</v>
      </c>
      <c r="K114" s="41">
        <v>628.95000000000005</v>
      </c>
      <c r="L114" s="41">
        <v>639.09999999999991</v>
      </c>
      <c r="M114" s="31">
        <v>618.79999999999995</v>
      </c>
      <c r="N114" s="31">
        <v>602.20000000000005</v>
      </c>
      <c r="O114" s="42">
        <v>2870300</v>
      </c>
      <c r="P114" s="43">
        <v>-1.9304359710263768E-2</v>
      </c>
    </row>
    <row r="115" spans="1:16" ht="12.75" customHeight="1">
      <c r="A115" s="31">
        <v>105</v>
      </c>
      <c r="B115" s="32" t="s">
        <v>85</v>
      </c>
      <c r="C115" s="33" t="s">
        <v>156</v>
      </c>
      <c r="D115" s="34">
        <v>45106</v>
      </c>
      <c r="E115" s="40">
        <v>93.4</v>
      </c>
      <c r="F115" s="40">
        <v>93.116666666666674</v>
      </c>
      <c r="G115" s="41">
        <v>92.533333333333346</v>
      </c>
      <c r="H115" s="41">
        <v>91.666666666666671</v>
      </c>
      <c r="I115" s="41">
        <v>91.083333333333343</v>
      </c>
      <c r="J115" s="41">
        <v>93.983333333333348</v>
      </c>
      <c r="K115" s="41">
        <v>94.566666666666663</v>
      </c>
      <c r="L115" s="41">
        <v>95.433333333333351</v>
      </c>
      <c r="M115" s="31">
        <v>93.7</v>
      </c>
      <c r="N115" s="31">
        <v>92.25</v>
      </c>
      <c r="O115" s="42">
        <v>56491500</v>
      </c>
      <c r="P115" s="43">
        <v>-1.1262798634812287E-2</v>
      </c>
    </row>
    <row r="116" spans="1:16" ht="12.75" customHeight="1">
      <c r="A116" s="31">
        <v>106</v>
      </c>
      <c r="B116" s="32" t="s">
        <v>44</v>
      </c>
      <c r="C116" s="33" t="s">
        <v>157</v>
      </c>
      <c r="D116" s="34">
        <v>45106</v>
      </c>
      <c r="E116" s="40">
        <v>718</v>
      </c>
      <c r="F116" s="40">
        <v>725.15</v>
      </c>
      <c r="G116" s="41">
        <v>706.59999999999991</v>
      </c>
      <c r="H116" s="41">
        <v>695.19999999999993</v>
      </c>
      <c r="I116" s="41">
        <v>676.64999999999986</v>
      </c>
      <c r="J116" s="41">
        <v>736.55</v>
      </c>
      <c r="K116" s="41">
        <v>755.09999999999991</v>
      </c>
      <c r="L116" s="41">
        <v>766.5</v>
      </c>
      <c r="M116" s="31">
        <v>743.7</v>
      </c>
      <c r="N116" s="31">
        <v>713.75</v>
      </c>
      <c r="O116" s="42">
        <v>3696550</v>
      </c>
      <c r="P116" s="43">
        <v>-5.8599569607680847E-2</v>
      </c>
    </row>
    <row r="117" spans="1:16" ht="12.75" customHeight="1">
      <c r="A117" s="31">
        <v>107</v>
      </c>
      <c r="B117" s="32" t="s">
        <v>46</v>
      </c>
      <c r="C117" s="33" t="s">
        <v>158</v>
      </c>
      <c r="D117" s="34">
        <v>45106</v>
      </c>
      <c r="E117" s="40">
        <v>646.45000000000005</v>
      </c>
      <c r="F117" s="40">
        <v>647.94999999999993</v>
      </c>
      <c r="G117" s="41">
        <v>643.74999999999989</v>
      </c>
      <c r="H117" s="41">
        <v>641.04999999999995</v>
      </c>
      <c r="I117" s="41">
        <v>636.84999999999991</v>
      </c>
      <c r="J117" s="41">
        <v>650.64999999999986</v>
      </c>
      <c r="K117" s="41">
        <v>654.84999999999991</v>
      </c>
      <c r="L117" s="41">
        <v>657.54999999999984</v>
      </c>
      <c r="M117" s="31">
        <v>652.15</v>
      </c>
      <c r="N117" s="31">
        <v>645.25</v>
      </c>
      <c r="O117" s="42">
        <v>13037500</v>
      </c>
      <c r="P117" s="43">
        <v>-8.1874459162617312E-3</v>
      </c>
    </row>
    <row r="118" spans="1:16" ht="12.75" customHeight="1">
      <c r="A118" s="31">
        <v>108</v>
      </c>
      <c r="B118" s="32" t="s">
        <v>60</v>
      </c>
      <c r="C118" s="33" t="s">
        <v>159</v>
      </c>
      <c r="D118" s="34">
        <v>45106</v>
      </c>
      <c r="E118" s="40">
        <v>446.15</v>
      </c>
      <c r="F118" s="40">
        <v>446.83333333333331</v>
      </c>
      <c r="G118" s="41">
        <v>445.06666666666661</v>
      </c>
      <c r="H118" s="41">
        <v>443.98333333333329</v>
      </c>
      <c r="I118" s="41">
        <v>442.21666666666658</v>
      </c>
      <c r="J118" s="41">
        <v>447.91666666666663</v>
      </c>
      <c r="K118" s="41">
        <v>449.68333333333339</v>
      </c>
      <c r="L118" s="41">
        <v>450.76666666666665</v>
      </c>
      <c r="M118" s="31">
        <v>448.6</v>
      </c>
      <c r="N118" s="31">
        <v>445.75</v>
      </c>
      <c r="O118" s="42">
        <v>66707200</v>
      </c>
      <c r="P118" s="43">
        <v>7.4911797399835681E-3</v>
      </c>
    </row>
    <row r="119" spans="1:16" ht="12.75" customHeight="1">
      <c r="A119" s="31">
        <v>109</v>
      </c>
      <c r="B119" s="32" t="s">
        <v>134</v>
      </c>
      <c r="C119" s="33" t="s">
        <v>160</v>
      </c>
      <c r="D119" s="34">
        <v>45106</v>
      </c>
      <c r="E119" s="40">
        <v>543.15</v>
      </c>
      <c r="F119" s="40">
        <v>542.51666666666677</v>
      </c>
      <c r="G119" s="41">
        <v>537.03333333333353</v>
      </c>
      <c r="H119" s="41">
        <v>530.91666666666674</v>
      </c>
      <c r="I119" s="41">
        <v>525.43333333333351</v>
      </c>
      <c r="J119" s="41">
        <v>548.63333333333355</v>
      </c>
      <c r="K119" s="41">
        <v>554.1166666666669</v>
      </c>
      <c r="L119" s="41">
        <v>560.23333333333358</v>
      </c>
      <c r="M119" s="31">
        <v>548</v>
      </c>
      <c r="N119" s="31">
        <v>536.4</v>
      </c>
      <c r="O119" s="42">
        <v>26543750</v>
      </c>
      <c r="P119" s="43">
        <v>2.407477341389728E-3</v>
      </c>
    </row>
    <row r="120" spans="1:16" ht="12.75" customHeight="1">
      <c r="A120" s="31">
        <v>110</v>
      </c>
      <c r="B120" s="32" t="s">
        <v>50</v>
      </c>
      <c r="C120" s="33" t="s">
        <v>161</v>
      </c>
      <c r="D120" s="34">
        <v>45106</v>
      </c>
      <c r="E120" s="40">
        <v>3339.9</v>
      </c>
      <c r="F120" s="40">
        <v>3330.5666666666671</v>
      </c>
      <c r="G120" s="41">
        <v>3307.4333333333343</v>
      </c>
      <c r="H120" s="41">
        <v>3274.9666666666672</v>
      </c>
      <c r="I120" s="41">
        <v>3251.8333333333344</v>
      </c>
      <c r="J120" s="41">
        <v>3363.0333333333342</v>
      </c>
      <c r="K120" s="41">
        <v>3386.1666666666665</v>
      </c>
      <c r="L120" s="41">
        <v>3418.6333333333341</v>
      </c>
      <c r="M120" s="31">
        <v>3353.7</v>
      </c>
      <c r="N120" s="31">
        <v>3298.1</v>
      </c>
      <c r="O120" s="42">
        <v>457500</v>
      </c>
      <c r="P120" s="43">
        <v>1.6420361247947454E-3</v>
      </c>
    </row>
    <row r="121" spans="1:16" ht="12.75" customHeight="1">
      <c r="A121" s="31">
        <v>111</v>
      </c>
      <c r="B121" s="32" t="s">
        <v>134</v>
      </c>
      <c r="C121" s="33" t="s">
        <v>162</v>
      </c>
      <c r="D121" s="34">
        <v>45106</v>
      </c>
      <c r="E121" s="40">
        <v>775.8</v>
      </c>
      <c r="F121" s="40">
        <v>773.08333333333337</v>
      </c>
      <c r="G121" s="41">
        <v>763.76666666666677</v>
      </c>
      <c r="H121" s="41">
        <v>751.73333333333335</v>
      </c>
      <c r="I121" s="41">
        <v>742.41666666666674</v>
      </c>
      <c r="J121" s="41">
        <v>785.11666666666679</v>
      </c>
      <c r="K121" s="41">
        <v>794.43333333333339</v>
      </c>
      <c r="L121" s="41">
        <v>806.46666666666681</v>
      </c>
      <c r="M121" s="31">
        <v>782.4</v>
      </c>
      <c r="N121" s="31">
        <v>761.05</v>
      </c>
      <c r="O121" s="42">
        <v>31919400</v>
      </c>
      <c r="P121" s="43">
        <v>-2.1944632005401754E-3</v>
      </c>
    </row>
    <row r="122" spans="1:16" ht="12.75" customHeight="1">
      <c r="A122" s="31">
        <v>112</v>
      </c>
      <c r="B122" s="32" t="s">
        <v>46</v>
      </c>
      <c r="C122" s="33" t="s">
        <v>163</v>
      </c>
      <c r="D122" s="34">
        <v>45106</v>
      </c>
      <c r="E122" s="40">
        <v>494.5</v>
      </c>
      <c r="F122" s="40">
        <v>491.86666666666662</v>
      </c>
      <c r="G122" s="41">
        <v>488.03333333333325</v>
      </c>
      <c r="H122" s="41">
        <v>481.56666666666661</v>
      </c>
      <c r="I122" s="41">
        <v>477.73333333333323</v>
      </c>
      <c r="J122" s="41">
        <v>498.33333333333326</v>
      </c>
      <c r="K122" s="41">
        <v>502.16666666666663</v>
      </c>
      <c r="L122" s="41">
        <v>508.63333333333327</v>
      </c>
      <c r="M122" s="31">
        <v>495.7</v>
      </c>
      <c r="N122" s="31">
        <v>485.4</v>
      </c>
      <c r="O122" s="42">
        <v>16583750</v>
      </c>
      <c r="P122" s="43">
        <v>-1.1032426388371225E-2</v>
      </c>
    </row>
    <row r="123" spans="1:16" ht="12.75" customHeight="1">
      <c r="A123" s="31">
        <v>113</v>
      </c>
      <c r="B123" s="32" t="s">
        <v>64</v>
      </c>
      <c r="C123" s="33" t="s">
        <v>164</v>
      </c>
      <c r="D123" s="34">
        <v>45106</v>
      </c>
      <c r="E123" s="40">
        <v>1872.65</v>
      </c>
      <c r="F123" s="40">
        <v>1867.4833333333333</v>
      </c>
      <c r="G123" s="41">
        <v>1859.1666666666667</v>
      </c>
      <c r="H123" s="41">
        <v>1845.6833333333334</v>
      </c>
      <c r="I123" s="41">
        <v>1837.3666666666668</v>
      </c>
      <c r="J123" s="41">
        <v>1880.9666666666667</v>
      </c>
      <c r="K123" s="41">
        <v>1889.2833333333333</v>
      </c>
      <c r="L123" s="41">
        <v>1902.7666666666667</v>
      </c>
      <c r="M123" s="31">
        <v>1875.8</v>
      </c>
      <c r="N123" s="31">
        <v>1854</v>
      </c>
      <c r="O123" s="42">
        <v>29359200</v>
      </c>
      <c r="P123" s="43">
        <v>-2.4650180059266742E-2</v>
      </c>
    </row>
    <row r="124" spans="1:16" ht="12.75" customHeight="1">
      <c r="A124" s="31">
        <v>114</v>
      </c>
      <c r="B124" s="32" t="s">
        <v>69</v>
      </c>
      <c r="C124" s="33" t="s">
        <v>165</v>
      </c>
      <c r="D124" s="34">
        <v>45106</v>
      </c>
      <c r="E124" s="40">
        <v>112.65</v>
      </c>
      <c r="F124" s="40">
        <v>111.61666666666667</v>
      </c>
      <c r="G124" s="41">
        <v>110.03333333333335</v>
      </c>
      <c r="H124" s="41">
        <v>107.41666666666667</v>
      </c>
      <c r="I124" s="41">
        <v>105.83333333333334</v>
      </c>
      <c r="J124" s="41">
        <v>114.23333333333335</v>
      </c>
      <c r="K124" s="41">
        <v>115.81666666666666</v>
      </c>
      <c r="L124" s="41">
        <v>118.43333333333335</v>
      </c>
      <c r="M124" s="31">
        <v>113.2</v>
      </c>
      <c r="N124" s="31">
        <v>109</v>
      </c>
      <c r="O124" s="42">
        <v>103098972</v>
      </c>
      <c r="P124" s="43">
        <v>9.4034090909090914E-2</v>
      </c>
    </row>
    <row r="125" spans="1:16" ht="12.75" customHeight="1">
      <c r="A125" s="31">
        <v>115</v>
      </c>
      <c r="B125" s="32" t="s">
        <v>46</v>
      </c>
      <c r="C125" s="33" t="s">
        <v>166</v>
      </c>
      <c r="D125" s="34">
        <v>45106</v>
      </c>
      <c r="E125" s="40">
        <v>2007.7</v>
      </c>
      <c r="F125" s="40">
        <v>2002.8</v>
      </c>
      <c r="G125" s="41">
        <v>1988.3999999999999</v>
      </c>
      <c r="H125" s="41">
        <v>1969.1</v>
      </c>
      <c r="I125" s="41">
        <v>1954.6999999999998</v>
      </c>
      <c r="J125" s="41">
        <v>2022.1</v>
      </c>
      <c r="K125" s="41">
        <v>2036.5</v>
      </c>
      <c r="L125" s="41">
        <v>2055.8000000000002</v>
      </c>
      <c r="M125" s="31">
        <v>2017.2</v>
      </c>
      <c r="N125" s="31">
        <v>1983.5</v>
      </c>
      <c r="O125" s="42">
        <v>736100</v>
      </c>
      <c r="P125" s="43">
        <v>1.0918080065920483E-2</v>
      </c>
    </row>
    <row r="126" spans="1:16" ht="12.75" customHeight="1">
      <c r="A126" s="31">
        <v>116</v>
      </c>
      <c r="B126" s="32" t="s">
        <v>44</v>
      </c>
      <c r="C126" s="33" t="s">
        <v>167</v>
      </c>
      <c r="D126" s="34">
        <v>45106</v>
      </c>
      <c r="E126" s="40">
        <v>360.05</v>
      </c>
      <c r="F126" s="40">
        <v>360.83333333333331</v>
      </c>
      <c r="G126" s="41">
        <v>356.96666666666664</v>
      </c>
      <c r="H126" s="41">
        <v>353.88333333333333</v>
      </c>
      <c r="I126" s="41">
        <v>350.01666666666665</v>
      </c>
      <c r="J126" s="41">
        <v>363.91666666666663</v>
      </c>
      <c r="K126" s="41">
        <v>367.7833333333333</v>
      </c>
      <c r="L126" s="41">
        <v>370.86666666666662</v>
      </c>
      <c r="M126" s="31">
        <v>364.7</v>
      </c>
      <c r="N126" s="31">
        <v>357.75</v>
      </c>
      <c r="O126" s="42">
        <v>11526000</v>
      </c>
      <c r="P126" s="43">
        <v>-3.0287733467945482E-2</v>
      </c>
    </row>
    <row r="127" spans="1:16" ht="12.75" customHeight="1">
      <c r="A127" s="31">
        <v>117</v>
      </c>
      <c r="B127" s="32" t="s">
        <v>69</v>
      </c>
      <c r="C127" s="33" t="s">
        <v>168</v>
      </c>
      <c r="D127" s="34">
        <v>45106</v>
      </c>
      <c r="E127" s="40">
        <v>374.05</v>
      </c>
      <c r="F127" s="40">
        <v>373.11666666666662</v>
      </c>
      <c r="G127" s="41">
        <v>371.43333333333322</v>
      </c>
      <c r="H127" s="41">
        <v>368.81666666666661</v>
      </c>
      <c r="I127" s="41">
        <v>367.13333333333321</v>
      </c>
      <c r="J127" s="41">
        <v>375.73333333333323</v>
      </c>
      <c r="K127" s="41">
        <v>377.41666666666663</v>
      </c>
      <c r="L127" s="41">
        <v>380.03333333333325</v>
      </c>
      <c r="M127" s="31">
        <v>374.8</v>
      </c>
      <c r="N127" s="31">
        <v>370.5</v>
      </c>
      <c r="O127" s="42">
        <v>17034000</v>
      </c>
      <c r="P127" s="43">
        <v>1.5984731003220804E-2</v>
      </c>
    </row>
    <row r="128" spans="1:16" ht="12.75" customHeight="1">
      <c r="A128" s="31">
        <v>118</v>
      </c>
      <c r="B128" s="32" t="s">
        <v>42</v>
      </c>
      <c r="C128" s="33" t="s">
        <v>169</v>
      </c>
      <c r="D128" s="34">
        <v>45106</v>
      </c>
      <c r="E128" s="40">
        <v>2363.9499999999998</v>
      </c>
      <c r="F128" s="40">
        <v>2364.1666666666665</v>
      </c>
      <c r="G128" s="41">
        <v>2348.4833333333331</v>
      </c>
      <c r="H128" s="41">
        <v>2333.0166666666664</v>
      </c>
      <c r="I128" s="41">
        <v>2317.333333333333</v>
      </c>
      <c r="J128" s="41">
        <v>2379.6333333333332</v>
      </c>
      <c r="K128" s="41">
        <v>2395.3166666666666</v>
      </c>
      <c r="L128" s="41">
        <v>2410.7833333333333</v>
      </c>
      <c r="M128" s="31">
        <v>2379.85</v>
      </c>
      <c r="N128" s="31">
        <v>2348.6999999999998</v>
      </c>
      <c r="O128" s="42">
        <v>10466700</v>
      </c>
      <c r="P128" s="43">
        <v>-5.8697820202308019E-3</v>
      </c>
    </row>
    <row r="129" spans="1:16" ht="12.75" customHeight="1">
      <c r="A129" s="31">
        <v>119</v>
      </c>
      <c r="B129" s="32" t="s">
        <v>88</v>
      </c>
      <c r="C129" s="33" t="s">
        <v>170</v>
      </c>
      <c r="D129" s="34">
        <v>45106</v>
      </c>
      <c r="E129" s="40">
        <v>4931.3999999999996</v>
      </c>
      <c r="F129" s="40">
        <v>4933.2</v>
      </c>
      <c r="G129" s="41">
        <v>4882.3999999999996</v>
      </c>
      <c r="H129" s="41">
        <v>4833.3999999999996</v>
      </c>
      <c r="I129" s="41">
        <v>4782.5999999999995</v>
      </c>
      <c r="J129" s="41">
        <v>4982.2</v>
      </c>
      <c r="K129" s="41">
        <v>5033.0000000000009</v>
      </c>
      <c r="L129" s="41">
        <v>5082</v>
      </c>
      <c r="M129" s="31">
        <v>4984</v>
      </c>
      <c r="N129" s="31">
        <v>4884.2</v>
      </c>
      <c r="O129" s="42">
        <v>1727100</v>
      </c>
      <c r="P129" s="43">
        <v>3.0335570469798658E-2</v>
      </c>
    </row>
    <row r="130" spans="1:16" ht="12.75" customHeight="1">
      <c r="A130" s="31">
        <v>120</v>
      </c>
      <c r="B130" s="32" t="s">
        <v>88</v>
      </c>
      <c r="C130" s="33" t="s">
        <v>171</v>
      </c>
      <c r="D130" s="34">
        <v>45106</v>
      </c>
      <c r="E130" s="40">
        <v>3882</v>
      </c>
      <c r="F130" s="40">
        <v>3902.2333333333336</v>
      </c>
      <c r="G130" s="41">
        <v>3856.4666666666672</v>
      </c>
      <c r="H130" s="41">
        <v>3830.9333333333334</v>
      </c>
      <c r="I130" s="41">
        <v>3785.166666666667</v>
      </c>
      <c r="J130" s="41">
        <v>3927.7666666666673</v>
      </c>
      <c r="K130" s="41">
        <v>3973.5333333333338</v>
      </c>
      <c r="L130" s="41">
        <v>3999.0666666666675</v>
      </c>
      <c r="M130" s="31">
        <v>3948</v>
      </c>
      <c r="N130" s="31">
        <v>3876.7</v>
      </c>
      <c r="O130" s="42">
        <v>1173000</v>
      </c>
      <c r="P130" s="43">
        <v>-2.7206257439211018E-3</v>
      </c>
    </row>
    <row r="131" spans="1:16" ht="12.75" customHeight="1">
      <c r="A131" s="31">
        <v>121</v>
      </c>
      <c r="B131" s="32" t="s">
        <v>44</v>
      </c>
      <c r="C131" s="33" t="s">
        <v>172</v>
      </c>
      <c r="D131" s="34">
        <v>45106</v>
      </c>
      <c r="E131" s="40">
        <v>823.05</v>
      </c>
      <c r="F131" s="40">
        <v>821.18333333333339</v>
      </c>
      <c r="G131" s="41">
        <v>815.11666666666679</v>
      </c>
      <c r="H131" s="41">
        <v>807.18333333333339</v>
      </c>
      <c r="I131" s="41">
        <v>801.11666666666679</v>
      </c>
      <c r="J131" s="41">
        <v>829.11666666666679</v>
      </c>
      <c r="K131" s="41">
        <v>835.18333333333339</v>
      </c>
      <c r="L131" s="41">
        <v>843.11666666666679</v>
      </c>
      <c r="M131" s="31">
        <v>827.25</v>
      </c>
      <c r="N131" s="31">
        <v>813.25</v>
      </c>
      <c r="O131" s="42">
        <v>6892650</v>
      </c>
      <c r="P131" s="43">
        <v>-2.4657872025644185E-4</v>
      </c>
    </row>
    <row r="132" spans="1:16" ht="12.75" customHeight="1">
      <c r="A132" s="31">
        <v>122</v>
      </c>
      <c r="B132" s="32" t="s">
        <v>57</v>
      </c>
      <c r="C132" s="33" t="s">
        <v>173</v>
      </c>
      <c r="D132" s="34">
        <v>45106</v>
      </c>
      <c r="E132" s="40">
        <v>1383.2</v>
      </c>
      <c r="F132" s="40">
        <v>1379.7166666666669</v>
      </c>
      <c r="G132" s="41">
        <v>1374.5333333333338</v>
      </c>
      <c r="H132" s="41">
        <v>1365.8666666666668</v>
      </c>
      <c r="I132" s="41">
        <v>1360.6833333333336</v>
      </c>
      <c r="J132" s="41">
        <v>1388.3833333333339</v>
      </c>
      <c r="K132" s="41">
        <v>1393.5666666666668</v>
      </c>
      <c r="L132" s="41">
        <v>1402.233333333334</v>
      </c>
      <c r="M132" s="31">
        <v>1384.9</v>
      </c>
      <c r="N132" s="31">
        <v>1371.05</v>
      </c>
      <c r="O132" s="42">
        <v>14269500</v>
      </c>
      <c r="P132" s="43">
        <v>1.1863397200436811E-2</v>
      </c>
    </row>
    <row r="133" spans="1:16" ht="12.75" customHeight="1">
      <c r="A133" s="31">
        <v>123</v>
      </c>
      <c r="B133" s="32" t="s">
        <v>69</v>
      </c>
      <c r="C133" s="33" t="s">
        <v>174</v>
      </c>
      <c r="D133" s="34">
        <v>45106</v>
      </c>
      <c r="E133" s="40">
        <v>296.25</v>
      </c>
      <c r="F133" s="40">
        <v>296.66666666666669</v>
      </c>
      <c r="G133" s="41">
        <v>293.93333333333339</v>
      </c>
      <c r="H133" s="41">
        <v>291.61666666666673</v>
      </c>
      <c r="I133" s="41">
        <v>288.88333333333344</v>
      </c>
      <c r="J133" s="41">
        <v>298.98333333333335</v>
      </c>
      <c r="K133" s="41">
        <v>301.71666666666658</v>
      </c>
      <c r="L133" s="41">
        <v>304.0333333333333</v>
      </c>
      <c r="M133" s="31">
        <v>299.39999999999998</v>
      </c>
      <c r="N133" s="31">
        <v>294.35000000000002</v>
      </c>
      <c r="O133" s="42">
        <v>24976000</v>
      </c>
      <c r="P133" s="43">
        <v>-2.6959638460339722E-2</v>
      </c>
    </row>
    <row r="134" spans="1:16" ht="12.75" customHeight="1">
      <c r="A134" s="31">
        <v>124</v>
      </c>
      <c r="B134" s="32" t="s">
        <v>69</v>
      </c>
      <c r="C134" s="33" t="s">
        <v>175</v>
      </c>
      <c r="D134" s="34">
        <v>45106</v>
      </c>
      <c r="E134" s="40">
        <v>121.4</v>
      </c>
      <c r="F134" s="40">
        <v>120.88333333333333</v>
      </c>
      <c r="G134" s="41">
        <v>120.01666666666665</v>
      </c>
      <c r="H134" s="41">
        <v>118.63333333333333</v>
      </c>
      <c r="I134" s="41">
        <v>117.76666666666665</v>
      </c>
      <c r="J134" s="41">
        <v>122.26666666666665</v>
      </c>
      <c r="K134" s="41">
        <v>123.13333333333333</v>
      </c>
      <c r="L134" s="41">
        <v>124.51666666666665</v>
      </c>
      <c r="M134" s="31">
        <v>121.75</v>
      </c>
      <c r="N134" s="31">
        <v>119.5</v>
      </c>
      <c r="O134" s="42">
        <v>69414000</v>
      </c>
      <c r="P134" s="43">
        <v>-2.912051023833501E-2</v>
      </c>
    </row>
    <row r="135" spans="1:16" ht="12.75" customHeight="1">
      <c r="A135" s="31">
        <v>125</v>
      </c>
      <c r="B135" s="32" t="s">
        <v>60</v>
      </c>
      <c r="C135" s="33" t="s">
        <v>176</v>
      </c>
      <c r="D135" s="34">
        <v>45106</v>
      </c>
      <c r="E135" s="40">
        <v>542.1</v>
      </c>
      <c r="F135" s="40">
        <v>541.88333333333333</v>
      </c>
      <c r="G135" s="41">
        <v>537.91666666666663</v>
      </c>
      <c r="H135" s="41">
        <v>533.73333333333335</v>
      </c>
      <c r="I135" s="41">
        <v>529.76666666666665</v>
      </c>
      <c r="J135" s="41">
        <v>546.06666666666661</v>
      </c>
      <c r="K135" s="41">
        <v>550.0333333333333</v>
      </c>
      <c r="L135" s="41">
        <v>554.21666666666658</v>
      </c>
      <c r="M135" s="31">
        <v>545.85</v>
      </c>
      <c r="N135" s="31">
        <v>537.70000000000005</v>
      </c>
      <c r="O135" s="42">
        <v>10167600</v>
      </c>
      <c r="P135" s="43">
        <v>5.1501613303549271E-2</v>
      </c>
    </row>
    <row r="136" spans="1:16" ht="12.75" customHeight="1">
      <c r="A136" s="31">
        <v>126</v>
      </c>
      <c r="B136" s="32" t="s">
        <v>57</v>
      </c>
      <c r="C136" s="33" t="s">
        <v>177</v>
      </c>
      <c r="D136" s="34">
        <v>45106</v>
      </c>
      <c r="E136" s="40">
        <v>9580.75</v>
      </c>
      <c r="F136" s="40">
        <v>9583.0666666666675</v>
      </c>
      <c r="G136" s="41">
        <v>9531.1833333333343</v>
      </c>
      <c r="H136" s="41">
        <v>9481.6166666666668</v>
      </c>
      <c r="I136" s="41">
        <v>9429.7333333333336</v>
      </c>
      <c r="J136" s="41">
        <v>9632.633333333335</v>
      </c>
      <c r="K136" s="41">
        <v>9684.5166666666701</v>
      </c>
      <c r="L136" s="41">
        <v>9734.0833333333358</v>
      </c>
      <c r="M136" s="31">
        <v>9634.9500000000007</v>
      </c>
      <c r="N136" s="31">
        <v>9533.5</v>
      </c>
      <c r="O136" s="42">
        <v>2226600</v>
      </c>
      <c r="P136" s="43">
        <v>1.815355068818876E-2</v>
      </c>
    </row>
    <row r="137" spans="1:16" ht="12.75" customHeight="1">
      <c r="A137" s="31">
        <v>127</v>
      </c>
      <c r="B137" s="32" t="s">
        <v>60</v>
      </c>
      <c r="C137" s="33" t="s">
        <v>178</v>
      </c>
      <c r="D137" s="34">
        <v>45106</v>
      </c>
      <c r="E137" s="40">
        <v>902.1</v>
      </c>
      <c r="F137" s="40">
        <v>902.19999999999993</v>
      </c>
      <c r="G137" s="41">
        <v>893.24999999999989</v>
      </c>
      <c r="H137" s="41">
        <v>884.4</v>
      </c>
      <c r="I137" s="41">
        <v>875.44999999999993</v>
      </c>
      <c r="J137" s="41">
        <v>911.04999999999984</v>
      </c>
      <c r="K137" s="41">
        <v>919.99999999999989</v>
      </c>
      <c r="L137" s="41">
        <v>928.8499999999998</v>
      </c>
      <c r="M137" s="31">
        <v>911.15</v>
      </c>
      <c r="N137" s="31">
        <v>893.35</v>
      </c>
      <c r="O137" s="42">
        <v>10417625</v>
      </c>
      <c r="P137" s="43">
        <v>-1.3253191071231707E-3</v>
      </c>
    </row>
    <row r="138" spans="1:16" ht="12.75" customHeight="1">
      <c r="A138" s="31">
        <v>128</v>
      </c>
      <c r="B138" s="32" t="s">
        <v>46</v>
      </c>
      <c r="C138" s="33" t="s">
        <v>179</v>
      </c>
      <c r="D138" s="34">
        <v>45106</v>
      </c>
      <c r="E138" s="40">
        <v>1593.55</v>
      </c>
      <c r="F138" s="40">
        <v>1587.8500000000001</v>
      </c>
      <c r="G138" s="41">
        <v>1573.7000000000003</v>
      </c>
      <c r="H138" s="41">
        <v>1553.8500000000001</v>
      </c>
      <c r="I138" s="41">
        <v>1539.7000000000003</v>
      </c>
      <c r="J138" s="41">
        <v>1607.7000000000003</v>
      </c>
      <c r="K138" s="41">
        <v>1621.8500000000004</v>
      </c>
      <c r="L138" s="41">
        <v>1641.7000000000003</v>
      </c>
      <c r="M138" s="31">
        <v>1602</v>
      </c>
      <c r="N138" s="31">
        <v>1568</v>
      </c>
      <c r="O138" s="42">
        <v>1432000</v>
      </c>
      <c r="P138" s="43">
        <v>6.1832490163012928E-3</v>
      </c>
    </row>
    <row r="139" spans="1:16" ht="12.75" customHeight="1">
      <c r="A139" s="31">
        <v>129</v>
      </c>
      <c r="B139" s="32" t="s">
        <v>44</v>
      </c>
      <c r="C139" s="33" t="s">
        <v>180</v>
      </c>
      <c r="D139" s="34">
        <v>45106</v>
      </c>
      <c r="E139" s="40">
        <v>1320.55</v>
      </c>
      <c r="F139" s="40">
        <v>1316.5333333333335</v>
      </c>
      <c r="G139" s="41">
        <v>1306.0666666666671</v>
      </c>
      <c r="H139" s="41">
        <v>1291.5833333333335</v>
      </c>
      <c r="I139" s="41">
        <v>1281.116666666667</v>
      </c>
      <c r="J139" s="41">
        <v>1331.0166666666671</v>
      </c>
      <c r="K139" s="41">
        <v>1341.4833333333338</v>
      </c>
      <c r="L139" s="41">
        <v>1355.9666666666672</v>
      </c>
      <c r="M139" s="31">
        <v>1327</v>
      </c>
      <c r="N139" s="31">
        <v>1302.05</v>
      </c>
      <c r="O139" s="42">
        <v>1020400</v>
      </c>
      <c r="P139" s="43">
        <v>5.2392739273927395E-2</v>
      </c>
    </row>
    <row r="140" spans="1:16" ht="12.75" customHeight="1">
      <c r="A140" s="31">
        <v>130</v>
      </c>
      <c r="B140" s="32" t="s">
        <v>69</v>
      </c>
      <c r="C140" s="33" t="s">
        <v>181</v>
      </c>
      <c r="D140" s="34">
        <v>45106</v>
      </c>
      <c r="E140" s="40">
        <v>677.35</v>
      </c>
      <c r="F140" s="40">
        <v>678.83333333333337</v>
      </c>
      <c r="G140" s="41">
        <v>674.4666666666667</v>
      </c>
      <c r="H140" s="41">
        <v>671.58333333333337</v>
      </c>
      <c r="I140" s="41">
        <v>667.2166666666667</v>
      </c>
      <c r="J140" s="41">
        <v>681.7166666666667</v>
      </c>
      <c r="K140" s="41">
        <v>686.08333333333326</v>
      </c>
      <c r="L140" s="41">
        <v>688.9666666666667</v>
      </c>
      <c r="M140" s="31">
        <v>683.2</v>
      </c>
      <c r="N140" s="31">
        <v>675.95</v>
      </c>
      <c r="O140" s="42">
        <v>4633600</v>
      </c>
      <c r="P140" s="43">
        <v>1.5383266862427138E-2</v>
      </c>
    </row>
    <row r="141" spans="1:16" ht="12.75" customHeight="1">
      <c r="A141" s="31">
        <v>131</v>
      </c>
      <c r="B141" s="32" t="s">
        <v>85</v>
      </c>
      <c r="C141" s="33" t="s">
        <v>182</v>
      </c>
      <c r="D141" s="34">
        <v>45106</v>
      </c>
      <c r="E141" s="40">
        <v>1051.6500000000001</v>
      </c>
      <c r="F141" s="40">
        <v>1045.3999999999999</v>
      </c>
      <c r="G141" s="41">
        <v>1035.9999999999998</v>
      </c>
      <c r="H141" s="41">
        <v>1020.3499999999999</v>
      </c>
      <c r="I141" s="41">
        <v>1010.9499999999998</v>
      </c>
      <c r="J141" s="41">
        <v>1061.0499999999997</v>
      </c>
      <c r="K141" s="41">
        <v>1070.4499999999998</v>
      </c>
      <c r="L141" s="41">
        <v>1086.0999999999997</v>
      </c>
      <c r="M141" s="31">
        <v>1054.8</v>
      </c>
      <c r="N141" s="31">
        <v>1029.75</v>
      </c>
      <c r="O141" s="42">
        <v>2147200</v>
      </c>
      <c r="P141" s="43">
        <v>-3.6265709156193898E-2</v>
      </c>
    </row>
    <row r="142" spans="1:16" ht="12.75" customHeight="1">
      <c r="A142" s="31">
        <v>132</v>
      </c>
      <c r="B142" s="32" t="s">
        <v>57</v>
      </c>
      <c r="C142" s="33" t="s">
        <v>183</v>
      </c>
      <c r="D142" s="34">
        <v>45106</v>
      </c>
      <c r="E142" s="40">
        <v>83.45</v>
      </c>
      <c r="F142" s="40">
        <v>83.833333333333329</v>
      </c>
      <c r="G142" s="41">
        <v>82.86666666666666</v>
      </c>
      <c r="H142" s="41">
        <v>82.283333333333331</v>
      </c>
      <c r="I142" s="41">
        <v>81.316666666666663</v>
      </c>
      <c r="J142" s="41">
        <v>84.416666666666657</v>
      </c>
      <c r="K142" s="41">
        <v>85.383333333333326</v>
      </c>
      <c r="L142" s="41">
        <v>85.966666666666654</v>
      </c>
      <c r="M142" s="31">
        <v>84.8</v>
      </c>
      <c r="N142" s="31">
        <v>83.25</v>
      </c>
      <c r="O142" s="42">
        <v>70091200</v>
      </c>
      <c r="P142" s="43">
        <v>8.6980548823661474E-3</v>
      </c>
    </row>
    <row r="143" spans="1:16" ht="12.75" customHeight="1">
      <c r="A143" s="31">
        <v>133</v>
      </c>
      <c r="B143" s="32" t="s">
        <v>88</v>
      </c>
      <c r="C143" s="33" t="s">
        <v>184</v>
      </c>
      <c r="D143" s="34">
        <v>45106</v>
      </c>
      <c r="E143" s="40">
        <v>1881.15</v>
      </c>
      <c r="F143" s="40">
        <v>1886.9833333333336</v>
      </c>
      <c r="G143" s="41">
        <v>1871.2666666666671</v>
      </c>
      <c r="H143" s="41">
        <v>1861.3833333333334</v>
      </c>
      <c r="I143" s="41">
        <v>1845.666666666667</v>
      </c>
      <c r="J143" s="41">
        <v>1896.8666666666672</v>
      </c>
      <c r="K143" s="41">
        <v>1912.5833333333335</v>
      </c>
      <c r="L143" s="41">
        <v>1922.4666666666674</v>
      </c>
      <c r="M143" s="31">
        <v>1902.7</v>
      </c>
      <c r="N143" s="31">
        <v>1877.1</v>
      </c>
      <c r="O143" s="42">
        <v>3078350</v>
      </c>
      <c r="P143" s="43">
        <v>6.4736558172990471E-3</v>
      </c>
    </row>
    <row r="144" spans="1:16" ht="12.75" customHeight="1">
      <c r="A144" s="31">
        <v>134</v>
      </c>
      <c r="B144" s="32" t="s">
        <v>57</v>
      </c>
      <c r="C144" s="33" t="s">
        <v>185</v>
      </c>
      <c r="D144" s="34">
        <v>45106</v>
      </c>
      <c r="E144" s="40">
        <v>100357.55</v>
      </c>
      <c r="F144" s="40">
        <v>100155.46666666667</v>
      </c>
      <c r="G144" s="41">
        <v>99722.083333333343</v>
      </c>
      <c r="H144" s="41">
        <v>99086.616666666669</v>
      </c>
      <c r="I144" s="41">
        <v>98653.233333333337</v>
      </c>
      <c r="J144" s="41">
        <v>100790.93333333335</v>
      </c>
      <c r="K144" s="41">
        <v>101224.31666666668</v>
      </c>
      <c r="L144" s="41">
        <v>101859.78333333335</v>
      </c>
      <c r="M144" s="31">
        <v>100588.85</v>
      </c>
      <c r="N144" s="31">
        <v>99520</v>
      </c>
      <c r="O144" s="42">
        <v>55200</v>
      </c>
      <c r="P144" s="43">
        <v>2.1786492374727671E-3</v>
      </c>
    </row>
    <row r="145" spans="1:16" ht="12.75" customHeight="1">
      <c r="A145" s="31">
        <v>135</v>
      </c>
      <c r="B145" s="32" t="s">
        <v>69</v>
      </c>
      <c r="C145" s="33" t="s">
        <v>186</v>
      </c>
      <c r="D145" s="34">
        <v>45106</v>
      </c>
      <c r="E145" s="40">
        <v>1154.8</v>
      </c>
      <c r="F145" s="40">
        <v>1152.8166666666666</v>
      </c>
      <c r="G145" s="41">
        <v>1143.9833333333331</v>
      </c>
      <c r="H145" s="41">
        <v>1133.1666666666665</v>
      </c>
      <c r="I145" s="41">
        <v>1124.333333333333</v>
      </c>
      <c r="J145" s="41">
        <v>1163.6333333333332</v>
      </c>
      <c r="K145" s="41">
        <v>1172.4666666666667</v>
      </c>
      <c r="L145" s="41">
        <v>1183.2833333333333</v>
      </c>
      <c r="M145" s="31">
        <v>1161.6500000000001</v>
      </c>
      <c r="N145" s="31">
        <v>1142</v>
      </c>
      <c r="O145" s="42">
        <v>5485150</v>
      </c>
      <c r="P145" s="43">
        <v>-2.1775380088278569E-2</v>
      </c>
    </row>
    <row r="146" spans="1:16" ht="12.75" customHeight="1">
      <c r="A146" s="31">
        <v>136</v>
      </c>
      <c r="B146" s="32" t="s">
        <v>134</v>
      </c>
      <c r="C146" s="33" t="s">
        <v>187</v>
      </c>
      <c r="D146" s="34">
        <v>45106</v>
      </c>
      <c r="E146" s="40">
        <v>85.9</v>
      </c>
      <c r="F146" s="40">
        <v>86.033333333333346</v>
      </c>
      <c r="G146" s="41">
        <v>85.266666666666694</v>
      </c>
      <c r="H146" s="41">
        <v>84.633333333333354</v>
      </c>
      <c r="I146" s="41">
        <v>83.866666666666703</v>
      </c>
      <c r="J146" s="41">
        <v>86.666666666666686</v>
      </c>
      <c r="K146" s="41">
        <v>87.433333333333337</v>
      </c>
      <c r="L146" s="41">
        <v>88.066666666666677</v>
      </c>
      <c r="M146" s="31">
        <v>86.8</v>
      </c>
      <c r="N146" s="31">
        <v>85.4</v>
      </c>
      <c r="O146" s="42">
        <v>49290000</v>
      </c>
      <c r="P146" s="43">
        <v>1.7337461300309599E-2</v>
      </c>
    </row>
    <row r="147" spans="1:16" ht="12.75" customHeight="1">
      <c r="A147" s="31">
        <v>137</v>
      </c>
      <c r="B147" s="32" t="s">
        <v>46</v>
      </c>
      <c r="C147" s="33" t="s">
        <v>188</v>
      </c>
      <c r="D147" s="34">
        <v>45106</v>
      </c>
      <c r="E147" s="40">
        <v>4324.3</v>
      </c>
      <c r="F147" s="40">
        <v>4335.5333333333328</v>
      </c>
      <c r="G147" s="41">
        <v>4291.0666666666657</v>
      </c>
      <c r="H147" s="41">
        <v>4257.833333333333</v>
      </c>
      <c r="I147" s="41">
        <v>4213.3666666666659</v>
      </c>
      <c r="J147" s="41">
        <v>4368.7666666666655</v>
      </c>
      <c r="K147" s="41">
        <v>4413.2333333333327</v>
      </c>
      <c r="L147" s="41">
        <v>4446.4666666666653</v>
      </c>
      <c r="M147" s="31">
        <v>4380</v>
      </c>
      <c r="N147" s="31">
        <v>4302.3</v>
      </c>
      <c r="O147" s="42">
        <v>1528050</v>
      </c>
      <c r="P147" s="43">
        <v>3.4369322924338388E-4</v>
      </c>
    </row>
    <row r="148" spans="1:16" ht="12.75" customHeight="1">
      <c r="A148" s="31">
        <v>138</v>
      </c>
      <c r="B148" s="32" t="s">
        <v>40</v>
      </c>
      <c r="C148" s="33" t="s">
        <v>189</v>
      </c>
      <c r="D148" s="34">
        <v>45106</v>
      </c>
      <c r="E148" s="40">
        <v>4644.8</v>
      </c>
      <c r="F148" s="40">
        <v>4624.8166666666666</v>
      </c>
      <c r="G148" s="41">
        <v>4574.9833333333336</v>
      </c>
      <c r="H148" s="41">
        <v>4505.166666666667</v>
      </c>
      <c r="I148" s="41">
        <v>4455.3333333333339</v>
      </c>
      <c r="J148" s="41">
        <v>4694.6333333333332</v>
      </c>
      <c r="K148" s="41">
        <v>4744.4666666666672</v>
      </c>
      <c r="L148" s="41">
        <v>4814.2833333333328</v>
      </c>
      <c r="M148" s="31">
        <v>4674.6499999999996</v>
      </c>
      <c r="N148" s="31">
        <v>4555</v>
      </c>
      <c r="O148" s="42">
        <v>755400</v>
      </c>
      <c r="P148" s="43">
        <v>-2.704791344667697E-2</v>
      </c>
    </row>
    <row r="149" spans="1:16" ht="12.75" customHeight="1">
      <c r="A149" s="31">
        <v>139</v>
      </c>
      <c r="B149" s="32" t="s">
        <v>60</v>
      </c>
      <c r="C149" s="33" t="s">
        <v>190</v>
      </c>
      <c r="D149" s="34">
        <v>45106</v>
      </c>
      <c r="E149" s="40">
        <v>22773.25</v>
      </c>
      <c r="F149" s="40">
        <v>22703.183333333334</v>
      </c>
      <c r="G149" s="41">
        <v>22613.316666666669</v>
      </c>
      <c r="H149" s="41">
        <v>22453.383333333335</v>
      </c>
      <c r="I149" s="41">
        <v>22363.51666666667</v>
      </c>
      <c r="J149" s="41">
        <v>22863.116666666669</v>
      </c>
      <c r="K149" s="41">
        <v>22952.983333333337</v>
      </c>
      <c r="L149" s="41">
        <v>23112.916666666668</v>
      </c>
      <c r="M149" s="31">
        <v>22793.05</v>
      </c>
      <c r="N149" s="31">
        <v>22543.25</v>
      </c>
      <c r="O149" s="42">
        <v>400840</v>
      </c>
      <c r="P149" s="43">
        <v>-1.9918334827208443E-3</v>
      </c>
    </row>
    <row r="150" spans="1:16" ht="12.75" customHeight="1">
      <c r="A150" s="31">
        <v>140</v>
      </c>
      <c r="B150" s="32" t="s">
        <v>134</v>
      </c>
      <c r="C150" s="33" t="s">
        <v>191</v>
      </c>
      <c r="D150" s="34">
        <v>45106</v>
      </c>
      <c r="E150" s="40">
        <v>109.5</v>
      </c>
      <c r="F150" s="40">
        <v>109.85000000000001</v>
      </c>
      <c r="G150" s="41">
        <v>108.80000000000001</v>
      </c>
      <c r="H150" s="41">
        <v>108.10000000000001</v>
      </c>
      <c r="I150" s="41">
        <v>107.05000000000001</v>
      </c>
      <c r="J150" s="41">
        <v>110.55000000000001</v>
      </c>
      <c r="K150" s="41">
        <v>111.6</v>
      </c>
      <c r="L150" s="41">
        <v>112.30000000000001</v>
      </c>
      <c r="M150" s="31">
        <v>110.9</v>
      </c>
      <c r="N150" s="31">
        <v>109.15</v>
      </c>
      <c r="O150" s="42">
        <v>58653000</v>
      </c>
      <c r="P150" s="43">
        <v>1.5504479937670432E-2</v>
      </c>
    </row>
    <row r="151" spans="1:16" ht="12.75" customHeight="1">
      <c r="A151" s="31">
        <v>141</v>
      </c>
      <c r="B151" s="32" t="s">
        <v>192</v>
      </c>
      <c r="C151" s="33" t="s">
        <v>193</v>
      </c>
      <c r="D151" s="34">
        <v>45106</v>
      </c>
      <c r="E151" s="40">
        <v>187.75</v>
      </c>
      <c r="F151" s="40">
        <v>187.43333333333331</v>
      </c>
      <c r="G151" s="41">
        <v>186.11666666666662</v>
      </c>
      <c r="H151" s="41">
        <v>184.48333333333332</v>
      </c>
      <c r="I151" s="41">
        <v>183.16666666666663</v>
      </c>
      <c r="J151" s="41">
        <v>189.06666666666661</v>
      </c>
      <c r="K151" s="41">
        <v>190.38333333333327</v>
      </c>
      <c r="L151" s="41">
        <v>192.01666666666659</v>
      </c>
      <c r="M151" s="31">
        <v>188.75</v>
      </c>
      <c r="N151" s="31">
        <v>185.8</v>
      </c>
      <c r="O151" s="42">
        <v>79293900</v>
      </c>
      <c r="P151" s="43">
        <v>-1.6581555568985315E-3</v>
      </c>
    </row>
    <row r="152" spans="1:16" ht="12.75" customHeight="1">
      <c r="A152" s="31">
        <v>142</v>
      </c>
      <c r="B152" s="32" t="s">
        <v>109</v>
      </c>
      <c r="C152" s="33" t="s">
        <v>194</v>
      </c>
      <c r="D152" s="34">
        <v>45106</v>
      </c>
      <c r="E152" s="40">
        <v>1017</v>
      </c>
      <c r="F152" s="40">
        <v>1005.2333333333332</v>
      </c>
      <c r="G152" s="41">
        <v>987.76666666666642</v>
      </c>
      <c r="H152" s="41">
        <v>958.53333333333319</v>
      </c>
      <c r="I152" s="41">
        <v>941.06666666666638</v>
      </c>
      <c r="J152" s="41">
        <v>1034.4666666666665</v>
      </c>
      <c r="K152" s="41">
        <v>1051.9333333333334</v>
      </c>
      <c r="L152" s="41">
        <v>1081.1666666666665</v>
      </c>
      <c r="M152" s="31">
        <v>1022.7</v>
      </c>
      <c r="N152" s="31">
        <v>976</v>
      </c>
      <c r="O152" s="42">
        <v>5866000</v>
      </c>
      <c r="P152" s="43">
        <v>5.6402256090243609E-3</v>
      </c>
    </row>
    <row r="153" spans="1:16" ht="12.75" customHeight="1">
      <c r="A153" s="31">
        <v>143</v>
      </c>
      <c r="B153" s="32" t="s">
        <v>88</v>
      </c>
      <c r="C153" s="33" t="s">
        <v>195</v>
      </c>
      <c r="D153" s="34">
        <v>45106</v>
      </c>
      <c r="E153" s="40">
        <v>3891.6</v>
      </c>
      <c r="F153" s="40">
        <v>3862.0500000000006</v>
      </c>
      <c r="G153" s="41">
        <v>3814.1000000000013</v>
      </c>
      <c r="H153" s="41">
        <v>3736.6000000000008</v>
      </c>
      <c r="I153" s="41">
        <v>3688.6500000000015</v>
      </c>
      <c r="J153" s="41">
        <v>3939.5500000000011</v>
      </c>
      <c r="K153" s="41">
        <v>3987.5000000000009</v>
      </c>
      <c r="L153" s="41">
        <v>4065.0000000000009</v>
      </c>
      <c r="M153" s="31">
        <v>3910</v>
      </c>
      <c r="N153" s="31">
        <v>3784.55</v>
      </c>
      <c r="O153" s="42">
        <v>385600</v>
      </c>
      <c r="P153" s="43">
        <v>0.18865598027127004</v>
      </c>
    </row>
    <row r="154" spans="1:16" ht="12.75" customHeight="1">
      <c r="A154" s="31">
        <v>144</v>
      </c>
      <c r="B154" s="32" t="s">
        <v>85</v>
      </c>
      <c r="C154" s="33" t="s">
        <v>196</v>
      </c>
      <c r="D154" s="34">
        <v>45106</v>
      </c>
      <c r="E154" s="40">
        <v>158.65</v>
      </c>
      <c r="F154" s="40">
        <v>158.06666666666669</v>
      </c>
      <c r="G154" s="41">
        <v>156.98333333333338</v>
      </c>
      <c r="H154" s="41">
        <v>155.31666666666669</v>
      </c>
      <c r="I154" s="41">
        <v>154.23333333333338</v>
      </c>
      <c r="J154" s="41">
        <v>159.73333333333338</v>
      </c>
      <c r="K154" s="41">
        <v>160.81666666666669</v>
      </c>
      <c r="L154" s="41">
        <v>162.48333333333338</v>
      </c>
      <c r="M154" s="31">
        <v>159.15</v>
      </c>
      <c r="N154" s="31">
        <v>156.4</v>
      </c>
      <c r="O154" s="42">
        <v>48629350</v>
      </c>
      <c r="P154" s="43">
        <v>1.9533457099039472E-2</v>
      </c>
    </row>
    <row r="155" spans="1:16" ht="12.75" customHeight="1">
      <c r="A155" s="31">
        <v>145</v>
      </c>
      <c r="B155" s="32" t="s">
        <v>48</v>
      </c>
      <c r="C155" s="33" t="s">
        <v>197</v>
      </c>
      <c r="D155" s="34">
        <v>45106</v>
      </c>
      <c r="E155" s="40">
        <v>38627.75</v>
      </c>
      <c r="F155" s="40">
        <v>38584.01666666667</v>
      </c>
      <c r="G155" s="41">
        <v>38445.733333333337</v>
      </c>
      <c r="H155" s="41">
        <v>38263.716666666667</v>
      </c>
      <c r="I155" s="41">
        <v>38125.433333333334</v>
      </c>
      <c r="J155" s="41">
        <v>38766.03333333334</v>
      </c>
      <c r="K155" s="41">
        <v>38904.31666666668</v>
      </c>
      <c r="L155" s="41">
        <v>39086.333333333343</v>
      </c>
      <c r="M155" s="31">
        <v>38722.300000000003</v>
      </c>
      <c r="N155" s="31">
        <v>38402</v>
      </c>
      <c r="O155" s="42">
        <v>167430</v>
      </c>
      <c r="P155" s="43">
        <v>-1.2387188108299417E-2</v>
      </c>
    </row>
    <row r="156" spans="1:16" ht="12.75" customHeight="1">
      <c r="A156" s="31">
        <v>146</v>
      </c>
      <c r="B156" s="32" t="s">
        <v>44</v>
      </c>
      <c r="C156" s="33" t="s">
        <v>198</v>
      </c>
      <c r="D156" s="34">
        <v>45106</v>
      </c>
      <c r="E156" s="40">
        <v>803.55</v>
      </c>
      <c r="F156" s="40">
        <v>803.9</v>
      </c>
      <c r="G156" s="41">
        <v>795.34999999999991</v>
      </c>
      <c r="H156" s="41">
        <v>787.15</v>
      </c>
      <c r="I156" s="41">
        <v>778.59999999999991</v>
      </c>
      <c r="J156" s="41">
        <v>812.09999999999991</v>
      </c>
      <c r="K156" s="41">
        <v>820.64999999999986</v>
      </c>
      <c r="L156" s="41">
        <v>828.84999999999991</v>
      </c>
      <c r="M156" s="31">
        <v>812.45</v>
      </c>
      <c r="N156" s="31">
        <v>795.7</v>
      </c>
      <c r="O156" s="42">
        <v>8245300</v>
      </c>
      <c r="P156" s="43">
        <v>-7.0899207989189386E-4</v>
      </c>
    </row>
    <row r="157" spans="1:16" ht="12.75" customHeight="1">
      <c r="A157" s="31">
        <v>147</v>
      </c>
      <c r="B157" s="32" t="s">
        <v>88</v>
      </c>
      <c r="C157" s="33" t="s">
        <v>199</v>
      </c>
      <c r="D157" s="34">
        <v>45106</v>
      </c>
      <c r="E157" s="40">
        <v>4971</v>
      </c>
      <c r="F157" s="40">
        <v>4947.0166666666664</v>
      </c>
      <c r="G157" s="41">
        <v>4893.9833333333327</v>
      </c>
      <c r="H157" s="41">
        <v>4816.9666666666662</v>
      </c>
      <c r="I157" s="41">
        <v>4763.9333333333325</v>
      </c>
      <c r="J157" s="41">
        <v>5024.0333333333328</v>
      </c>
      <c r="K157" s="41">
        <v>5077.0666666666657</v>
      </c>
      <c r="L157" s="41">
        <v>5154.083333333333</v>
      </c>
      <c r="M157" s="31">
        <v>5000.05</v>
      </c>
      <c r="N157" s="31">
        <v>4870</v>
      </c>
      <c r="O157" s="42">
        <v>1271550</v>
      </c>
      <c r="P157" s="43">
        <v>1.3781697905181918E-3</v>
      </c>
    </row>
    <row r="158" spans="1:16" ht="12.75" customHeight="1">
      <c r="A158" s="31">
        <v>148</v>
      </c>
      <c r="B158" s="32" t="s">
        <v>85</v>
      </c>
      <c r="C158" s="33" t="s">
        <v>200</v>
      </c>
      <c r="D158" s="34">
        <v>45106</v>
      </c>
      <c r="E158" s="40">
        <v>230.8</v>
      </c>
      <c r="F158" s="40">
        <v>228.9</v>
      </c>
      <c r="G158" s="41">
        <v>225.8</v>
      </c>
      <c r="H158" s="41">
        <v>220.8</v>
      </c>
      <c r="I158" s="41">
        <v>217.70000000000002</v>
      </c>
      <c r="J158" s="41">
        <v>233.9</v>
      </c>
      <c r="K158" s="41">
        <v>236.99999999999997</v>
      </c>
      <c r="L158" s="41">
        <v>242</v>
      </c>
      <c r="M158" s="31">
        <v>232</v>
      </c>
      <c r="N158" s="31">
        <v>223.9</v>
      </c>
      <c r="O158" s="42">
        <v>13485000</v>
      </c>
      <c r="P158" s="43">
        <v>-7.1089067989253976E-2</v>
      </c>
    </row>
    <row r="159" spans="1:16" ht="12.75" customHeight="1">
      <c r="A159" s="31">
        <v>149</v>
      </c>
      <c r="B159" s="32" t="s">
        <v>69</v>
      </c>
      <c r="C159" s="33" t="s">
        <v>201</v>
      </c>
      <c r="D159" s="34">
        <v>45106</v>
      </c>
      <c r="E159" s="40">
        <v>201.95</v>
      </c>
      <c r="F159" s="40">
        <v>202.68333333333331</v>
      </c>
      <c r="G159" s="41">
        <v>200.11666666666662</v>
      </c>
      <c r="H159" s="41">
        <v>198.2833333333333</v>
      </c>
      <c r="I159" s="41">
        <v>195.71666666666661</v>
      </c>
      <c r="J159" s="41">
        <v>204.51666666666662</v>
      </c>
      <c r="K159" s="41">
        <v>207.08333333333329</v>
      </c>
      <c r="L159" s="41">
        <v>208.91666666666663</v>
      </c>
      <c r="M159" s="31">
        <v>205.25</v>
      </c>
      <c r="N159" s="31">
        <v>200.85</v>
      </c>
      <c r="O159" s="42">
        <v>66730600</v>
      </c>
      <c r="P159" s="43">
        <v>-1.2840502613959462E-2</v>
      </c>
    </row>
    <row r="160" spans="1:16" ht="12.75" customHeight="1">
      <c r="A160" s="31">
        <v>150</v>
      </c>
      <c r="B160" s="32" t="s">
        <v>60</v>
      </c>
      <c r="C160" s="33" t="s">
        <v>202</v>
      </c>
      <c r="D160" s="34">
        <v>45106</v>
      </c>
      <c r="E160" s="40">
        <v>2706.75</v>
      </c>
      <c r="F160" s="40">
        <v>2708.9166666666665</v>
      </c>
      <c r="G160" s="41">
        <v>2682.8833333333332</v>
      </c>
      <c r="H160" s="41">
        <v>2659.0166666666669</v>
      </c>
      <c r="I160" s="41">
        <v>2632.9833333333336</v>
      </c>
      <c r="J160" s="41">
        <v>2732.7833333333328</v>
      </c>
      <c r="K160" s="41">
        <v>2758.8166666666666</v>
      </c>
      <c r="L160" s="41">
        <v>2782.6833333333325</v>
      </c>
      <c r="M160" s="31">
        <v>2734.95</v>
      </c>
      <c r="N160" s="31">
        <v>2685.05</v>
      </c>
      <c r="O160" s="42">
        <v>2144500</v>
      </c>
      <c r="P160" s="43">
        <v>1.6347501167678655E-3</v>
      </c>
    </row>
    <row r="161" spans="1:16" ht="12.75" customHeight="1">
      <c r="A161" s="31">
        <v>151</v>
      </c>
      <c r="B161" s="32" t="s">
        <v>40</v>
      </c>
      <c r="C161" s="33" t="s">
        <v>203</v>
      </c>
      <c r="D161" s="34">
        <v>45106</v>
      </c>
      <c r="E161" s="40">
        <v>3826.7</v>
      </c>
      <c r="F161" s="40">
        <v>3804.5499999999997</v>
      </c>
      <c r="G161" s="41">
        <v>3773.0999999999995</v>
      </c>
      <c r="H161" s="41">
        <v>3719.4999999999995</v>
      </c>
      <c r="I161" s="41">
        <v>3688.0499999999993</v>
      </c>
      <c r="J161" s="41">
        <v>3858.1499999999996</v>
      </c>
      <c r="K161" s="41">
        <v>3889.5999999999995</v>
      </c>
      <c r="L161" s="41">
        <v>3943.2</v>
      </c>
      <c r="M161" s="31">
        <v>3836</v>
      </c>
      <c r="N161" s="31">
        <v>3750.95</v>
      </c>
      <c r="O161" s="42">
        <v>1746000</v>
      </c>
      <c r="P161" s="43">
        <v>-2.7162557459256165E-2</v>
      </c>
    </row>
    <row r="162" spans="1:16" ht="12.75" customHeight="1">
      <c r="A162" s="31">
        <v>152</v>
      </c>
      <c r="B162" s="32" t="s">
        <v>64</v>
      </c>
      <c r="C162" s="33" t="s">
        <v>204</v>
      </c>
      <c r="D162" s="34">
        <v>45106</v>
      </c>
      <c r="E162" s="40">
        <v>51.3</v>
      </c>
      <c r="F162" s="40">
        <v>51.4</v>
      </c>
      <c r="G162" s="41">
        <v>51</v>
      </c>
      <c r="H162" s="41">
        <v>50.7</v>
      </c>
      <c r="I162" s="41">
        <v>50.300000000000004</v>
      </c>
      <c r="J162" s="41">
        <v>51.699999999999996</v>
      </c>
      <c r="K162" s="41">
        <v>52.099999999999987</v>
      </c>
      <c r="L162" s="41">
        <v>52.399999999999991</v>
      </c>
      <c r="M162" s="31">
        <v>51.8</v>
      </c>
      <c r="N162" s="31">
        <v>51.1</v>
      </c>
      <c r="O162" s="42">
        <v>270032000</v>
      </c>
      <c r="P162" s="43">
        <v>2.9714149878171986E-3</v>
      </c>
    </row>
    <row r="163" spans="1:16" ht="12.75" customHeight="1">
      <c r="A163" s="31">
        <v>153</v>
      </c>
      <c r="B163" s="32" t="s">
        <v>46</v>
      </c>
      <c r="C163" s="33" t="s">
        <v>205</v>
      </c>
      <c r="D163" s="34">
        <v>45106</v>
      </c>
      <c r="E163" s="40">
        <v>3585.55</v>
      </c>
      <c r="F163" s="40">
        <v>3584.3666666666668</v>
      </c>
      <c r="G163" s="41">
        <v>3571.1833333333334</v>
      </c>
      <c r="H163" s="41">
        <v>3556.8166666666666</v>
      </c>
      <c r="I163" s="41">
        <v>3543.6333333333332</v>
      </c>
      <c r="J163" s="41">
        <v>3598.7333333333336</v>
      </c>
      <c r="K163" s="41">
        <v>3611.916666666667</v>
      </c>
      <c r="L163" s="41">
        <v>3626.2833333333338</v>
      </c>
      <c r="M163" s="31">
        <v>3597.55</v>
      </c>
      <c r="N163" s="31">
        <v>3570</v>
      </c>
      <c r="O163" s="42">
        <v>1888800</v>
      </c>
      <c r="P163" s="43">
        <v>1.3196009011908594E-2</v>
      </c>
    </row>
    <row r="164" spans="1:16" ht="12.75" customHeight="1">
      <c r="A164" s="31">
        <v>154</v>
      </c>
      <c r="B164" s="32" t="s">
        <v>192</v>
      </c>
      <c r="C164" s="33" t="s">
        <v>206</v>
      </c>
      <c r="D164" s="34">
        <v>45106</v>
      </c>
      <c r="E164" s="40">
        <v>247.2</v>
      </c>
      <c r="F164" s="40">
        <v>246.0333333333333</v>
      </c>
      <c r="G164" s="41">
        <v>244.36666666666662</v>
      </c>
      <c r="H164" s="41">
        <v>241.5333333333333</v>
      </c>
      <c r="I164" s="41">
        <v>239.86666666666662</v>
      </c>
      <c r="J164" s="41">
        <v>248.86666666666662</v>
      </c>
      <c r="K164" s="41">
        <v>250.5333333333333</v>
      </c>
      <c r="L164" s="41">
        <v>253.36666666666662</v>
      </c>
      <c r="M164" s="31">
        <v>247.7</v>
      </c>
      <c r="N164" s="31">
        <v>243.2</v>
      </c>
      <c r="O164" s="42">
        <v>32057100</v>
      </c>
      <c r="P164" s="43">
        <v>-8.6833096768806888E-3</v>
      </c>
    </row>
    <row r="165" spans="1:16" ht="12.75" customHeight="1">
      <c r="A165" s="31">
        <v>155</v>
      </c>
      <c r="B165" s="32" t="s">
        <v>207</v>
      </c>
      <c r="C165" s="33" t="s">
        <v>208</v>
      </c>
      <c r="D165" s="34">
        <v>45106</v>
      </c>
      <c r="E165" s="40">
        <v>1462.25</v>
      </c>
      <c r="F165" s="40">
        <v>1461.2166666666665</v>
      </c>
      <c r="G165" s="41">
        <v>1453.7833333333328</v>
      </c>
      <c r="H165" s="41">
        <v>1445.3166666666664</v>
      </c>
      <c r="I165" s="41">
        <v>1437.8833333333328</v>
      </c>
      <c r="J165" s="41">
        <v>1469.6833333333329</v>
      </c>
      <c r="K165" s="41">
        <v>1477.1166666666668</v>
      </c>
      <c r="L165" s="41">
        <v>1485.583333333333</v>
      </c>
      <c r="M165" s="31">
        <v>1468.65</v>
      </c>
      <c r="N165" s="31">
        <v>1452.75</v>
      </c>
      <c r="O165" s="42">
        <v>3503456</v>
      </c>
      <c r="P165" s="43">
        <v>-1.7575895914174845E-2</v>
      </c>
    </row>
    <row r="166" spans="1:16" ht="12.75" customHeight="1">
      <c r="A166" s="31">
        <v>156</v>
      </c>
      <c r="B166" s="32" t="s">
        <v>46</v>
      </c>
      <c r="C166" s="33" t="s">
        <v>209</v>
      </c>
      <c r="D166" s="34">
        <v>45106</v>
      </c>
      <c r="E166" s="40">
        <v>167</v>
      </c>
      <c r="F166" s="40">
        <v>164.46666666666667</v>
      </c>
      <c r="G166" s="41">
        <v>160.48333333333335</v>
      </c>
      <c r="H166" s="41">
        <v>153.96666666666667</v>
      </c>
      <c r="I166" s="41">
        <v>149.98333333333335</v>
      </c>
      <c r="J166" s="41">
        <v>170.98333333333335</v>
      </c>
      <c r="K166" s="41">
        <v>174.96666666666664</v>
      </c>
      <c r="L166" s="41">
        <v>181.48333333333335</v>
      </c>
      <c r="M166" s="31">
        <v>168.45</v>
      </c>
      <c r="N166" s="31">
        <v>157.94999999999999</v>
      </c>
      <c r="O166" s="42">
        <v>11522000</v>
      </c>
      <c r="P166" s="43">
        <v>5.4978619425778861E-3</v>
      </c>
    </row>
    <row r="167" spans="1:16" ht="12.75" customHeight="1">
      <c r="A167" s="31">
        <v>157</v>
      </c>
      <c r="B167" s="32" t="s">
        <v>50</v>
      </c>
      <c r="C167" s="33" t="s">
        <v>210</v>
      </c>
      <c r="D167" s="34">
        <v>45106</v>
      </c>
      <c r="E167" s="40">
        <v>942.55</v>
      </c>
      <c r="F167" s="40">
        <v>941.66666666666663</v>
      </c>
      <c r="G167" s="41">
        <v>935.88333333333321</v>
      </c>
      <c r="H167" s="41">
        <v>929.21666666666658</v>
      </c>
      <c r="I167" s="41">
        <v>923.43333333333317</v>
      </c>
      <c r="J167" s="41">
        <v>948.33333333333326</v>
      </c>
      <c r="K167" s="41">
        <v>954.11666666666679</v>
      </c>
      <c r="L167" s="41">
        <v>960.7833333333333</v>
      </c>
      <c r="M167" s="31">
        <v>947.45</v>
      </c>
      <c r="N167" s="31">
        <v>935</v>
      </c>
      <c r="O167" s="42">
        <v>2386800</v>
      </c>
      <c r="P167" s="43">
        <v>-1.0919337794998239E-2</v>
      </c>
    </row>
    <row r="168" spans="1:16" ht="12.75" customHeight="1">
      <c r="A168" s="31">
        <v>158</v>
      </c>
      <c r="B168" s="32" t="s">
        <v>64</v>
      </c>
      <c r="C168" s="33" t="s">
        <v>211</v>
      </c>
      <c r="D168" s="34">
        <v>45106</v>
      </c>
      <c r="E168" s="40">
        <v>174.3</v>
      </c>
      <c r="F168" s="40">
        <v>176.13333333333335</v>
      </c>
      <c r="G168" s="41">
        <v>171.9666666666667</v>
      </c>
      <c r="H168" s="41">
        <v>169.63333333333335</v>
      </c>
      <c r="I168" s="41">
        <v>165.4666666666667</v>
      </c>
      <c r="J168" s="41">
        <v>178.4666666666667</v>
      </c>
      <c r="K168" s="41">
        <v>182.63333333333338</v>
      </c>
      <c r="L168" s="41">
        <v>184.9666666666667</v>
      </c>
      <c r="M168" s="31">
        <v>180.3</v>
      </c>
      <c r="N168" s="31">
        <v>173.8</v>
      </c>
      <c r="O168" s="42">
        <v>48460000</v>
      </c>
      <c r="P168" s="43">
        <v>-1.2833570992055409E-2</v>
      </c>
    </row>
    <row r="169" spans="1:16" ht="12.75" customHeight="1">
      <c r="A169" s="31">
        <v>159</v>
      </c>
      <c r="B169" s="32" t="s">
        <v>192</v>
      </c>
      <c r="C169" s="33" t="s">
        <v>212</v>
      </c>
      <c r="D169" s="34">
        <v>45106</v>
      </c>
      <c r="E169" s="40">
        <v>154.30000000000001</v>
      </c>
      <c r="F169" s="40">
        <v>154.78333333333333</v>
      </c>
      <c r="G169" s="41">
        <v>152.96666666666667</v>
      </c>
      <c r="H169" s="41">
        <v>151.63333333333333</v>
      </c>
      <c r="I169" s="41">
        <v>149.81666666666666</v>
      </c>
      <c r="J169" s="41">
        <v>156.11666666666667</v>
      </c>
      <c r="K169" s="41">
        <v>157.93333333333334</v>
      </c>
      <c r="L169" s="41">
        <v>159.26666666666668</v>
      </c>
      <c r="M169" s="31">
        <v>156.6</v>
      </c>
      <c r="N169" s="31">
        <v>153.44999999999999</v>
      </c>
      <c r="O169" s="42">
        <v>57512000</v>
      </c>
      <c r="P169" s="43">
        <v>-1.3989850500617199E-2</v>
      </c>
    </row>
    <row r="170" spans="1:16" ht="12.75" customHeight="1">
      <c r="A170" s="31">
        <v>160</v>
      </c>
      <c r="B170" s="32" t="s">
        <v>85</v>
      </c>
      <c r="C170" s="33" t="s">
        <v>213</v>
      </c>
      <c r="D170" s="34">
        <v>45106</v>
      </c>
      <c r="E170" s="40">
        <v>2556.8000000000002</v>
      </c>
      <c r="F170" s="40">
        <v>2547.35</v>
      </c>
      <c r="G170" s="41">
        <v>2532.8999999999996</v>
      </c>
      <c r="H170" s="41">
        <v>2508.9999999999995</v>
      </c>
      <c r="I170" s="41">
        <v>2494.5499999999993</v>
      </c>
      <c r="J170" s="41">
        <v>2571.25</v>
      </c>
      <c r="K170" s="41">
        <v>2585.6999999999998</v>
      </c>
      <c r="L170" s="41">
        <v>2609.6000000000004</v>
      </c>
      <c r="M170" s="31">
        <v>2561.8000000000002</v>
      </c>
      <c r="N170" s="31">
        <v>2523.4499999999998</v>
      </c>
      <c r="O170" s="42">
        <v>36361500</v>
      </c>
      <c r="P170" s="43">
        <v>-9.7765553301289478E-3</v>
      </c>
    </row>
    <row r="171" spans="1:16" ht="12.75" customHeight="1">
      <c r="A171" s="31">
        <v>161</v>
      </c>
      <c r="B171" s="32" t="s">
        <v>134</v>
      </c>
      <c r="C171" s="33" t="s">
        <v>214</v>
      </c>
      <c r="D171" s="34">
        <v>45106</v>
      </c>
      <c r="E171" s="40">
        <v>85.05</v>
      </c>
      <c r="F171" s="40">
        <v>85.283333333333331</v>
      </c>
      <c r="G171" s="41">
        <v>84.416666666666657</v>
      </c>
      <c r="H171" s="41">
        <v>83.783333333333331</v>
      </c>
      <c r="I171" s="41">
        <v>82.916666666666657</v>
      </c>
      <c r="J171" s="41">
        <v>85.916666666666657</v>
      </c>
      <c r="K171" s="41">
        <v>86.783333333333331</v>
      </c>
      <c r="L171" s="41">
        <v>87.416666666666657</v>
      </c>
      <c r="M171" s="31">
        <v>86.15</v>
      </c>
      <c r="N171" s="31">
        <v>84.65</v>
      </c>
      <c r="O171" s="42">
        <v>108528000</v>
      </c>
      <c r="P171" s="43">
        <v>4.8215113583681038E-2</v>
      </c>
    </row>
    <row r="172" spans="1:16" ht="12.75" customHeight="1">
      <c r="A172" s="31">
        <v>162</v>
      </c>
      <c r="B172" s="32" t="s">
        <v>64</v>
      </c>
      <c r="C172" s="33" t="s">
        <v>215</v>
      </c>
      <c r="D172" s="34">
        <v>45106</v>
      </c>
      <c r="E172" s="40">
        <v>923.7</v>
      </c>
      <c r="F172" s="40">
        <v>925.56666666666661</v>
      </c>
      <c r="G172" s="41">
        <v>918.13333333333321</v>
      </c>
      <c r="H172" s="41">
        <v>912.56666666666661</v>
      </c>
      <c r="I172" s="41">
        <v>905.13333333333321</v>
      </c>
      <c r="J172" s="41">
        <v>931.13333333333321</v>
      </c>
      <c r="K172" s="41">
        <v>938.56666666666661</v>
      </c>
      <c r="L172" s="41">
        <v>944.13333333333321</v>
      </c>
      <c r="M172" s="31">
        <v>933</v>
      </c>
      <c r="N172" s="31">
        <v>920</v>
      </c>
      <c r="O172" s="42">
        <v>8265600</v>
      </c>
      <c r="P172" s="43">
        <v>3.88651379712398E-3</v>
      </c>
    </row>
    <row r="173" spans="1:16" ht="12.75" customHeight="1">
      <c r="A173" s="31">
        <v>163</v>
      </c>
      <c r="B173" s="32" t="s">
        <v>69</v>
      </c>
      <c r="C173" s="33" t="s">
        <v>216</v>
      </c>
      <c r="D173" s="34">
        <v>45106</v>
      </c>
      <c r="E173" s="40">
        <v>1240.8499999999999</v>
      </c>
      <c r="F173" s="40">
        <v>1240.4333333333332</v>
      </c>
      <c r="G173" s="41">
        <v>1230.7666666666664</v>
      </c>
      <c r="H173" s="41">
        <v>1220.6833333333332</v>
      </c>
      <c r="I173" s="41">
        <v>1211.0166666666664</v>
      </c>
      <c r="J173" s="41">
        <v>1250.5166666666664</v>
      </c>
      <c r="K173" s="41">
        <v>1260.1833333333329</v>
      </c>
      <c r="L173" s="41">
        <v>1270.2666666666664</v>
      </c>
      <c r="M173" s="31">
        <v>1250.0999999999999</v>
      </c>
      <c r="N173" s="31">
        <v>1230.3499999999999</v>
      </c>
      <c r="O173" s="42">
        <v>7344000</v>
      </c>
      <c r="P173" s="43">
        <v>1.4317856412354264E-3</v>
      </c>
    </row>
    <row r="174" spans="1:16" ht="12.75" customHeight="1">
      <c r="A174" s="31">
        <v>164</v>
      </c>
      <c r="B174" s="32" t="s">
        <v>64</v>
      </c>
      <c r="C174" s="33" t="s">
        <v>217</v>
      </c>
      <c r="D174" s="34">
        <v>45106</v>
      </c>
      <c r="E174" s="40">
        <v>579</v>
      </c>
      <c r="F174" s="40">
        <v>579.16666666666663</v>
      </c>
      <c r="G174" s="41">
        <v>577.43333333333328</v>
      </c>
      <c r="H174" s="41">
        <v>575.86666666666667</v>
      </c>
      <c r="I174" s="41">
        <v>574.13333333333333</v>
      </c>
      <c r="J174" s="41">
        <v>580.73333333333323</v>
      </c>
      <c r="K174" s="41">
        <v>582.46666666666658</v>
      </c>
      <c r="L174" s="41">
        <v>584.03333333333319</v>
      </c>
      <c r="M174" s="31">
        <v>580.9</v>
      </c>
      <c r="N174" s="31">
        <v>577.6</v>
      </c>
      <c r="O174" s="42">
        <v>71626500</v>
      </c>
      <c r="P174" s="43">
        <v>1.401541695865452E-2</v>
      </c>
    </row>
    <row r="175" spans="1:16" ht="12.75" customHeight="1">
      <c r="A175" s="31">
        <v>165</v>
      </c>
      <c r="B175" s="32" t="s">
        <v>50</v>
      </c>
      <c r="C175" s="33" t="s">
        <v>218</v>
      </c>
      <c r="D175" s="34">
        <v>45106</v>
      </c>
      <c r="E175" s="40">
        <v>26344.2</v>
      </c>
      <c r="F175" s="40">
        <v>26321.25</v>
      </c>
      <c r="G175" s="41">
        <v>26205.05</v>
      </c>
      <c r="H175" s="41">
        <v>26065.899999999998</v>
      </c>
      <c r="I175" s="41">
        <v>25949.699999999997</v>
      </c>
      <c r="J175" s="41">
        <v>26460.400000000001</v>
      </c>
      <c r="K175" s="41">
        <v>26576.6</v>
      </c>
      <c r="L175" s="41">
        <v>26715.750000000004</v>
      </c>
      <c r="M175" s="31">
        <v>26437.45</v>
      </c>
      <c r="N175" s="31">
        <v>26182.1</v>
      </c>
      <c r="O175" s="42">
        <v>271150</v>
      </c>
      <c r="P175" s="43">
        <v>8.1799591002044997E-3</v>
      </c>
    </row>
    <row r="176" spans="1:16" ht="12.75" customHeight="1">
      <c r="A176" s="31">
        <v>166</v>
      </c>
      <c r="B176" s="32" t="s">
        <v>42</v>
      </c>
      <c r="C176" s="33" t="s">
        <v>219</v>
      </c>
      <c r="D176" s="34">
        <v>45106</v>
      </c>
      <c r="E176" s="40">
        <v>3769.25</v>
      </c>
      <c r="F176" s="40">
        <v>3760.1333333333337</v>
      </c>
      <c r="G176" s="41">
        <v>3744.1666666666674</v>
      </c>
      <c r="H176" s="41">
        <v>3719.0833333333339</v>
      </c>
      <c r="I176" s="41">
        <v>3703.1166666666677</v>
      </c>
      <c r="J176" s="41">
        <v>3785.2166666666672</v>
      </c>
      <c r="K176" s="41">
        <v>3801.1833333333334</v>
      </c>
      <c r="L176" s="41">
        <v>3826.2666666666669</v>
      </c>
      <c r="M176" s="31">
        <v>3776.1</v>
      </c>
      <c r="N176" s="31">
        <v>3735.05</v>
      </c>
      <c r="O176" s="42">
        <v>1712700</v>
      </c>
      <c r="P176" s="43">
        <v>-2.5199561746752232E-2</v>
      </c>
    </row>
    <row r="177" spans="1:16" ht="12.75" customHeight="1">
      <c r="A177" s="31">
        <v>167</v>
      </c>
      <c r="B177" s="32" t="s">
        <v>48</v>
      </c>
      <c r="C177" s="33" t="s">
        <v>220</v>
      </c>
      <c r="D177" s="34">
        <v>45106</v>
      </c>
      <c r="E177" s="40">
        <v>2361.6999999999998</v>
      </c>
      <c r="F177" s="40">
        <v>2364.1333333333332</v>
      </c>
      <c r="G177" s="41">
        <v>2352.5666666666666</v>
      </c>
      <c r="H177" s="41">
        <v>2343.4333333333334</v>
      </c>
      <c r="I177" s="41">
        <v>2331.8666666666668</v>
      </c>
      <c r="J177" s="41">
        <v>2373.2666666666664</v>
      </c>
      <c r="K177" s="41">
        <v>2384.833333333333</v>
      </c>
      <c r="L177" s="41">
        <v>2393.9666666666662</v>
      </c>
      <c r="M177" s="31">
        <v>2375.6999999999998</v>
      </c>
      <c r="N177" s="31">
        <v>2355</v>
      </c>
      <c r="O177" s="42">
        <v>3673125</v>
      </c>
      <c r="P177" s="43">
        <v>1.4920733602735468E-2</v>
      </c>
    </row>
    <row r="178" spans="1:16" ht="12.75" customHeight="1">
      <c r="A178" s="31">
        <v>168</v>
      </c>
      <c r="B178" s="32" t="s">
        <v>69</v>
      </c>
      <c r="C178" s="33" t="s">
        <v>221</v>
      </c>
      <c r="D178" s="34">
        <v>45106</v>
      </c>
      <c r="E178" s="40">
        <v>1393.95</v>
      </c>
      <c r="F178" s="40">
        <v>1405.1333333333332</v>
      </c>
      <c r="G178" s="41">
        <v>1375.7166666666665</v>
      </c>
      <c r="H178" s="41">
        <v>1357.4833333333333</v>
      </c>
      <c r="I178" s="41">
        <v>1328.0666666666666</v>
      </c>
      <c r="J178" s="41">
        <v>1423.3666666666663</v>
      </c>
      <c r="K178" s="41">
        <v>1452.7833333333333</v>
      </c>
      <c r="L178" s="41">
        <v>1471.0166666666662</v>
      </c>
      <c r="M178" s="31">
        <v>1434.55</v>
      </c>
      <c r="N178" s="31">
        <v>1386.9</v>
      </c>
      <c r="O178" s="42">
        <v>4782000</v>
      </c>
      <c r="P178" s="43">
        <v>5.423280423280423E-2</v>
      </c>
    </row>
    <row r="179" spans="1:16" ht="12.75" customHeight="1">
      <c r="A179" s="31">
        <v>169</v>
      </c>
      <c r="B179" s="32" t="s">
        <v>44</v>
      </c>
      <c r="C179" s="33" t="s">
        <v>222</v>
      </c>
      <c r="D179" s="34">
        <v>45106</v>
      </c>
      <c r="E179" s="40">
        <v>991.6</v>
      </c>
      <c r="F179" s="40">
        <v>992.41666666666663</v>
      </c>
      <c r="G179" s="41">
        <v>987.33333333333326</v>
      </c>
      <c r="H179" s="41">
        <v>983.06666666666661</v>
      </c>
      <c r="I179" s="41">
        <v>977.98333333333323</v>
      </c>
      <c r="J179" s="41">
        <v>996.68333333333328</v>
      </c>
      <c r="K179" s="41">
        <v>1001.7666666666665</v>
      </c>
      <c r="L179" s="41">
        <v>1006.0333333333333</v>
      </c>
      <c r="M179" s="31">
        <v>997.5</v>
      </c>
      <c r="N179" s="31">
        <v>988.15</v>
      </c>
      <c r="O179" s="42">
        <v>23935800</v>
      </c>
      <c r="P179" s="43">
        <v>9.0892994156878942E-3</v>
      </c>
    </row>
    <row r="180" spans="1:16" ht="12.75" customHeight="1">
      <c r="A180" s="31">
        <v>170</v>
      </c>
      <c r="B180" s="32" t="s">
        <v>207</v>
      </c>
      <c r="C180" s="33" t="s">
        <v>223</v>
      </c>
      <c r="D180" s="34">
        <v>45106</v>
      </c>
      <c r="E180" s="40">
        <v>449.25</v>
      </c>
      <c r="F180" s="40">
        <v>449.66666666666669</v>
      </c>
      <c r="G180" s="41">
        <v>446.68333333333339</v>
      </c>
      <c r="H180" s="41">
        <v>444.11666666666673</v>
      </c>
      <c r="I180" s="41">
        <v>441.13333333333344</v>
      </c>
      <c r="J180" s="41">
        <v>452.23333333333335</v>
      </c>
      <c r="K180" s="41">
        <v>455.21666666666658</v>
      </c>
      <c r="L180" s="41">
        <v>457.7833333333333</v>
      </c>
      <c r="M180" s="31">
        <v>452.65</v>
      </c>
      <c r="N180" s="31">
        <v>447.1</v>
      </c>
      <c r="O180" s="42">
        <v>8866500</v>
      </c>
      <c r="P180" s="43">
        <v>7.3278800272665303E-3</v>
      </c>
    </row>
    <row r="181" spans="1:16" ht="12.75" customHeight="1">
      <c r="A181" s="31">
        <v>171</v>
      </c>
      <c r="B181" s="32" t="s">
        <v>44</v>
      </c>
      <c r="C181" s="33" t="s">
        <v>224</v>
      </c>
      <c r="D181" s="34">
        <v>45106</v>
      </c>
      <c r="E181" s="40">
        <v>747.25</v>
      </c>
      <c r="F181" s="40">
        <v>745.81666666666661</v>
      </c>
      <c r="G181" s="41">
        <v>743.03333333333319</v>
      </c>
      <c r="H181" s="41">
        <v>738.81666666666661</v>
      </c>
      <c r="I181" s="41">
        <v>736.03333333333319</v>
      </c>
      <c r="J181" s="41">
        <v>750.03333333333319</v>
      </c>
      <c r="K181" s="41">
        <v>752.81666666666649</v>
      </c>
      <c r="L181" s="41">
        <v>757.03333333333319</v>
      </c>
      <c r="M181" s="31">
        <v>748.6</v>
      </c>
      <c r="N181" s="31">
        <v>741.6</v>
      </c>
      <c r="O181" s="42">
        <v>3162000</v>
      </c>
      <c r="P181" s="43">
        <v>1.6066838046272493E-2</v>
      </c>
    </row>
    <row r="182" spans="1:16" ht="12.75" customHeight="1">
      <c r="A182" s="31">
        <v>172</v>
      </c>
      <c r="B182" s="32" t="s">
        <v>40</v>
      </c>
      <c r="C182" s="33" t="s">
        <v>225</v>
      </c>
      <c r="D182" s="34">
        <v>45106</v>
      </c>
      <c r="E182" s="40">
        <v>972.15</v>
      </c>
      <c r="F182" s="40">
        <v>966.84999999999991</v>
      </c>
      <c r="G182" s="41">
        <v>957.89999999999986</v>
      </c>
      <c r="H182" s="41">
        <v>943.65</v>
      </c>
      <c r="I182" s="41">
        <v>934.69999999999993</v>
      </c>
      <c r="J182" s="41">
        <v>981.0999999999998</v>
      </c>
      <c r="K182" s="41">
        <v>990.04999999999984</v>
      </c>
      <c r="L182" s="41">
        <v>1004.2999999999997</v>
      </c>
      <c r="M182" s="31">
        <v>975.8</v>
      </c>
      <c r="N182" s="31">
        <v>952.6</v>
      </c>
      <c r="O182" s="42">
        <v>8300950</v>
      </c>
      <c r="P182" s="43">
        <v>8.6895892527463894E-2</v>
      </c>
    </row>
    <row r="183" spans="1:16" ht="12.75" customHeight="1">
      <c r="A183" s="31">
        <v>173</v>
      </c>
      <c r="B183" s="32" t="s">
        <v>80</v>
      </c>
      <c r="C183" s="33" t="s">
        <v>226</v>
      </c>
      <c r="D183" s="34">
        <v>45106</v>
      </c>
      <c r="E183" s="40">
        <v>1626.4</v>
      </c>
      <c r="F183" s="40">
        <v>1621.8</v>
      </c>
      <c r="G183" s="41">
        <v>1586.25</v>
      </c>
      <c r="H183" s="41">
        <v>1546.1000000000001</v>
      </c>
      <c r="I183" s="41">
        <v>1510.5500000000002</v>
      </c>
      <c r="J183" s="41">
        <v>1661.9499999999998</v>
      </c>
      <c r="K183" s="41">
        <v>1697.4999999999995</v>
      </c>
      <c r="L183" s="41">
        <v>1737.6499999999996</v>
      </c>
      <c r="M183" s="31">
        <v>1657.35</v>
      </c>
      <c r="N183" s="31">
        <v>1581.65</v>
      </c>
      <c r="O183" s="42">
        <v>4376500</v>
      </c>
      <c r="P183" s="43">
        <v>0.11008243500317058</v>
      </c>
    </row>
    <row r="184" spans="1:16" ht="12.75" customHeight="1">
      <c r="A184" s="31">
        <v>174</v>
      </c>
      <c r="B184" s="32" t="s">
        <v>60</v>
      </c>
      <c r="C184" s="33" t="s">
        <v>227</v>
      </c>
      <c r="D184" s="34">
        <v>45106</v>
      </c>
      <c r="E184" s="40">
        <v>866.1</v>
      </c>
      <c r="F184" s="40">
        <v>851.0333333333333</v>
      </c>
      <c r="G184" s="41">
        <v>833.06666666666661</v>
      </c>
      <c r="H184" s="41">
        <v>800.0333333333333</v>
      </c>
      <c r="I184" s="41">
        <v>782.06666666666661</v>
      </c>
      <c r="J184" s="41">
        <v>884.06666666666661</v>
      </c>
      <c r="K184" s="41">
        <v>902.0333333333333</v>
      </c>
      <c r="L184" s="41">
        <v>935.06666666666661</v>
      </c>
      <c r="M184" s="31">
        <v>869</v>
      </c>
      <c r="N184" s="31">
        <v>818</v>
      </c>
      <c r="O184" s="42">
        <v>12063600</v>
      </c>
      <c r="P184" s="43">
        <v>0.12186139939738869</v>
      </c>
    </row>
    <row r="185" spans="1:16" ht="12.75" customHeight="1">
      <c r="A185" s="31">
        <v>175</v>
      </c>
      <c r="B185" s="32" t="s">
        <v>57</v>
      </c>
      <c r="C185" s="33" t="s">
        <v>228</v>
      </c>
      <c r="D185" s="34">
        <v>45106</v>
      </c>
      <c r="E185" s="40">
        <v>571.35</v>
      </c>
      <c r="F185" s="40">
        <v>569.63333333333333</v>
      </c>
      <c r="G185" s="41">
        <v>566.91666666666663</v>
      </c>
      <c r="H185" s="41">
        <v>562.48333333333335</v>
      </c>
      <c r="I185" s="41">
        <v>559.76666666666665</v>
      </c>
      <c r="J185" s="41">
        <v>574.06666666666661</v>
      </c>
      <c r="K185" s="41">
        <v>576.7833333333333</v>
      </c>
      <c r="L185" s="41">
        <v>581.21666666666658</v>
      </c>
      <c r="M185" s="31">
        <v>572.35</v>
      </c>
      <c r="N185" s="31">
        <v>565.20000000000005</v>
      </c>
      <c r="O185" s="42">
        <v>50175675</v>
      </c>
      <c r="P185" s="43">
        <v>-2.4815132799734123E-2</v>
      </c>
    </row>
    <row r="186" spans="1:16" ht="12.75" customHeight="1">
      <c r="A186" s="31">
        <v>176</v>
      </c>
      <c r="B186" s="32" t="s">
        <v>192</v>
      </c>
      <c r="C186" s="33" t="s">
        <v>229</v>
      </c>
      <c r="D186" s="34">
        <v>45106</v>
      </c>
      <c r="E186" s="40">
        <v>224.9</v>
      </c>
      <c r="F186" s="40">
        <v>224.44999999999996</v>
      </c>
      <c r="G186" s="41">
        <v>222.64999999999992</v>
      </c>
      <c r="H186" s="41">
        <v>220.39999999999995</v>
      </c>
      <c r="I186" s="41">
        <v>218.59999999999991</v>
      </c>
      <c r="J186" s="41">
        <v>226.69999999999993</v>
      </c>
      <c r="K186" s="41">
        <v>228.49999999999994</v>
      </c>
      <c r="L186" s="41">
        <v>230.74999999999994</v>
      </c>
      <c r="M186" s="31">
        <v>226.25</v>
      </c>
      <c r="N186" s="31">
        <v>222.2</v>
      </c>
      <c r="O186" s="42">
        <v>86919750</v>
      </c>
      <c r="P186" s="43">
        <v>6.2164892377030074E-4</v>
      </c>
    </row>
    <row r="187" spans="1:16" ht="12.75" customHeight="1">
      <c r="A187" s="31">
        <v>177</v>
      </c>
      <c r="B187" s="32" t="s">
        <v>134</v>
      </c>
      <c r="C187" s="33" t="s">
        <v>230</v>
      </c>
      <c r="D187" s="34">
        <v>45106</v>
      </c>
      <c r="E187" s="40">
        <v>114.1</v>
      </c>
      <c r="F187" s="40">
        <v>113.5</v>
      </c>
      <c r="G187" s="41">
        <v>112.55</v>
      </c>
      <c r="H187" s="41">
        <v>111</v>
      </c>
      <c r="I187" s="41">
        <v>110.05</v>
      </c>
      <c r="J187" s="41">
        <v>115.05</v>
      </c>
      <c r="K187" s="41">
        <v>115.99999999999999</v>
      </c>
      <c r="L187" s="41">
        <v>117.55</v>
      </c>
      <c r="M187" s="31">
        <v>114.45</v>
      </c>
      <c r="N187" s="31">
        <v>111.95</v>
      </c>
      <c r="O187" s="42">
        <v>244634500</v>
      </c>
      <c r="P187" s="43">
        <v>1.1185122877213722E-2</v>
      </c>
    </row>
    <row r="188" spans="1:16" ht="12.75" customHeight="1">
      <c r="A188" s="31">
        <v>178</v>
      </c>
      <c r="B188" s="32" t="s">
        <v>88</v>
      </c>
      <c r="C188" s="33" t="s">
        <v>231</v>
      </c>
      <c r="D188" s="34">
        <v>45106</v>
      </c>
      <c r="E188" s="40">
        <v>3235.15</v>
      </c>
      <c r="F188" s="40">
        <v>3229.1166666666668</v>
      </c>
      <c r="G188" s="41">
        <v>3219.5833333333335</v>
      </c>
      <c r="H188" s="41">
        <v>3204.0166666666669</v>
      </c>
      <c r="I188" s="41">
        <v>3194.4833333333336</v>
      </c>
      <c r="J188" s="41">
        <v>3244.6833333333334</v>
      </c>
      <c r="K188" s="41">
        <v>3254.2166666666662</v>
      </c>
      <c r="L188" s="41">
        <v>3269.7833333333333</v>
      </c>
      <c r="M188" s="31">
        <v>3238.65</v>
      </c>
      <c r="N188" s="31">
        <v>3213.55</v>
      </c>
      <c r="O188" s="42">
        <v>13762000</v>
      </c>
      <c r="P188" s="43">
        <v>-1.0979336712235735E-2</v>
      </c>
    </row>
    <row r="189" spans="1:16" ht="12.75" customHeight="1">
      <c r="A189" s="31">
        <v>179</v>
      </c>
      <c r="B189" s="32" t="s">
        <v>88</v>
      </c>
      <c r="C189" s="33" t="s">
        <v>232</v>
      </c>
      <c r="D189" s="34">
        <v>45106</v>
      </c>
      <c r="E189" s="40">
        <v>1082.0999999999999</v>
      </c>
      <c r="F189" s="40">
        <v>1081.4833333333333</v>
      </c>
      <c r="G189" s="41">
        <v>1076.0166666666667</v>
      </c>
      <c r="H189" s="41">
        <v>1069.9333333333334</v>
      </c>
      <c r="I189" s="41">
        <v>1064.4666666666667</v>
      </c>
      <c r="J189" s="41">
        <v>1087.5666666666666</v>
      </c>
      <c r="K189" s="41">
        <v>1093.0333333333333</v>
      </c>
      <c r="L189" s="41">
        <v>1099.1166666666666</v>
      </c>
      <c r="M189" s="31">
        <v>1086.95</v>
      </c>
      <c r="N189" s="31">
        <v>1075.4000000000001</v>
      </c>
      <c r="O189" s="42">
        <v>13583400</v>
      </c>
      <c r="P189" s="43">
        <v>-5.2977793474901771E-4</v>
      </c>
    </row>
    <row r="190" spans="1:16" ht="12.75" customHeight="1">
      <c r="A190" s="31">
        <v>180</v>
      </c>
      <c r="B190" s="32" t="s">
        <v>60</v>
      </c>
      <c r="C190" s="33" t="s">
        <v>233</v>
      </c>
      <c r="D190" s="34">
        <v>45106</v>
      </c>
      <c r="E190" s="40">
        <v>2920.35</v>
      </c>
      <c r="F190" s="40">
        <v>2921.1333333333337</v>
      </c>
      <c r="G190" s="41">
        <v>2909.2666666666673</v>
      </c>
      <c r="H190" s="41">
        <v>2898.1833333333338</v>
      </c>
      <c r="I190" s="41">
        <v>2886.3166666666675</v>
      </c>
      <c r="J190" s="41">
        <v>2932.2166666666672</v>
      </c>
      <c r="K190" s="41">
        <v>2944.083333333333</v>
      </c>
      <c r="L190" s="41">
        <v>2955.166666666667</v>
      </c>
      <c r="M190" s="31">
        <v>2933</v>
      </c>
      <c r="N190" s="31">
        <v>2910.05</v>
      </c>
      <c r="O190" s="42">
        <v>5626125</v>
      </c>
      <c r="P190" s="43">
        <v>-1.0095011876484561E-2</v>
      </c>
    </row>
    <row r="191" spans="1:16" ht="12.75" customHeight="1">
      <c r="A191" s="31">
        <v>181</v>
      </c>
      <c r="B191" s="32" t="s">
        <v>44</v>
      </c>
      <c r="C191" s="33" t="s">
        <v>234</v>
      </c>
      <c r="D191" s="34">
        <v>45106</v>
      </c>
      <c r="E191" s="40">
        <v>1832.7</v>
      </c>
      <c r="F191" s="40">
        <v>1827.2</v>
      </c>
      <c r="G191" s="41">
        <v>1815.25</v>
      </c>
      <c r="H191" s="41">
        <v>1797.8</v>
      </c>
      <c r="I191" s="41">
        <v>1785.85</v>
      </c>
      <c r="J191" s="41">
        <v>1844.65</v>
      </c>
      <c r="K191" s="41">
        <v>1856.6000000000004</v>
      </c>
      <c r="L191" s="41">
        <v>1874.0500000000002</v>
      </c>
      <c r="M191" s="31">
        <v>1839.15</v>
      </c>
      <c r="N191" s="31">
        <v>1809.75</v>
      </c>
      <c r="O191" s="42">
        <v>1779500</v>
      </c>
      <c r="P191" s="43">
        <v>-1.3580931263858093E-2</v>
      </c>
    </row>
    <row r="192" spans="1:16" ht="12.75" customHeight="1">
      <c r="A192" s="31">
        <v>182</v>
      </c>
      <c r="B192" s="32" t="s">
        <v>46</v>
      </c>
      <c r="C192" s="33" t="s">
        <v>235</v>
      </c>
      <c r="D192" s="34">
        <v>45106</v>
      </c>
      <c r="E192" s="40">
        <v>1716.8</v>
      </c>
      <c r="F192" s="40">
        <v>1711.95</v>
      </c>
      <c r="G192" s="41">
        <v>1688.9</v>
      </c>
      <c r="H192" s="41">
        <v>1661</v>
      </c>
      <c r="I192" s="41">
        <v>1637.95</v>
      </c>
      <c r="J192" s="41">
        <v>1739.8500000000001</v>
      </c>
      <c r="K192" s="41">
        <v>1762.8999999999999</v>
      </c>
      <c r="L192" s="41">
        <v>1790.8000000000002</v>
      </c>
      <c r="M192" s="31">
        <v>1735</v>
      </c>
      <c r="N192" s="31">
        <v>1684.05</v>
      </c>
      <c r="O192" s="42">
        <v>3704800</v>
      </c>
      <c r="P192" s="43">
        <v>2.7740790057700842E-2</v>
      </c>
    </row>
    <row r="193" spans="1:16" ht="12.75" customHeight="1">
      <c r="A193" s="31">
        <v>183</v>
      </c>
      <c r="B193" s="32" t="s">
        <v>57</v>
      </c>
      <c r="C193" s="33" t="s">
        <v>236</v>
      </c>
      <c r="D193" s="34">
        <v>45106</v>
      </c>
      <c r="E193" s="40">
        <v>1344.7</v>
      </c>
      <c r="F193" s="40">
        <v>1341.2833333333335</v>
      </c>
      <c r="G193" s="41">
        <v>1335.4666666666672</v>
      </c>
      <c r="H193" s="41">
        <v>1326.2333333333336</v>
      </c>
      <c r="I193" s="41">
        <v>1320.4166666666672</v>
      </c>
      <c r="J193" s="41">
        <v>1350.5166666666671</v>
      </c>
      <c r="K193" s="41">
        <v>1356.3333333333333</v>
      </c>
      <c r="L193" s="41">
        <v>1365.5666666666671</v>
      </c>
      <c r="M193" s="31">
        <v>1347.1</v>
      </c>
      <c r="N193" s="31">
        <v>1332.05</v>
      </c>
      <c r="O193" s="42">
        <v>8764000</v>
      </c>
      <c r="P193" s="43">
        <v>-1.2462533522637639E-2</v>
      </c>
    </row>
    <row r="194" spans="1:16" ht="12.75" customHeight="1">
      <c r="A194" s="31">
        <v>184</v>
      </c>
      <c r="B194" s="32" t="s">
        <v>60</v>
      </c>
      <c r="C194" s="33" t="s">
        <v>237</v>
      </c>
      <c r="D194" s="34">
        <v>45106</v>
      </c>
      <c r="E194" s="40">
        <v>1491.7</v>
      </c>
      <c r="F194" s="40">
        <v>1489.1833333333334</v>
      </c>
      <c r="G194" s="41">
        <v>1475.4666666666667</v>
      </c>
      <c r="H194" s="41">
        <v>1459.2333333333333</v>
      </c>
      <c r="I194" s="41">
        <v>1445.5166666666667</v>
      </c>
      <c r="J194" s="41">
        <v>1505.4166666666667</v>
      </c>
      <c r="K194" s="41">
        <v>1519.1333333333334</v>
      </c>
      <c r="L194" s="41">
        <v>1535.3666666666668</v>
      </c>
      <c r="M194" s="31">
        <v>1502.9</v>
      </c>
      <c r="N194" s="31">
        <v>1472.95</v>
      </c>
      <c r="O194" s="42">
        <v>2407600</v>
      </c>
      <c r="P194" s="43">
        <v>-1.1982928430728824E-2</v>
      </c>
    </row>
    <row r="195" spans="1:16" ht="12.75" customHeight="1">
      <c r="A195" s="31">
        <v>185</v>
      </c>
      <c r="B195" s="32" t="s">
        <v>50</v>
      </c>
      <c r="C195" s="33" t="s">
        <v>238</v>
      </c>
      <c r="D195" s="34">
        <v>45106</v>
      </c>
      <c r="E195" s="40">
        <v>8370.4500000000007</v>
      </c>
      <c r="F195" s="40">
        <v>8346.8166666666675</v>
      </c>
      <c r="G195" s="41">
        <v>8315.8333333333358</v>
      </c>
      <c r="H195" s="41">
        <v>8261.216666666669</v>
      </c>
      <c r="I195" s="41">
        <v>8230.2333333333372</v>
      </c>
      <c r="J195" s="41">
        <v>8401.4333333333343</v>
      </c>
      <c r="K195" s="41">
        <v>8432.4166666666679</v>
      </c>
      <c r="L195" s="41">
        <v>8487.0333333333328</v>
      </c>
      <c r="M195" s="31">
        <v>8377.7999999999993</v>
      </c>
      <c r="N195" s="31">
        <v>8292.2000000000007</v>
      </c>
      <c r="O195" s="42">
        <v>1978100</v>
      </c>
      <c r="P195" s="43">
        <v>7.6923076923076927E-3</v>
      </c>
    </row>
    <row r="196" spans="1:16" ht="12.75" customHeight="1">
      <c r="A196" s="31">
        <v>186</v>
      </c>
      <c r="B196" s="32" t="s">
        <v>40</v>
      </c>
      <c r="C196" s="33" t="s">
        <v>239</v>
      </c>
      <c r="D196" s="34">
        <v>45106</v>
      </c>
      <c r="E196" s="40">
        <v>686.25</v>
      </c>
      <c r="F196" s="40">
        <v>687.20000000000016</v>
      </c>
      <c r="G196" s="41">
        <v>681.50000000000034</v>
      </c>
      <c r="H196" s="41">
        <v>676.75000000000023</v>
      </c>
      <c r="I196" s="41">
        <v>671.05000000000041</v>
      </c>
      <c r="J196" s="41">
        <v>691.95000000000027</v>
      </c>
      <c r="K196" s="41">
        <v>697.65000000000009</v>
      </c>
      <c r="L196" s="41">
        <v>702.4000000000002</v>
      </c>
      <c r="M196" s="31">
        <v>692.9</v>
      </c>
      <c r="N196" s="31">
        <v>682.45</v>
      </c>
      <c r="O196" s="42">
        <v>21448700</v>
      </c>
      <c r="P196" s="43">
        <v>3.125195324707794E-2</v>
      </c>
    </row>
    <row r="197" spans="1:16" ht="12.75" customHeight="1">
      <c r="A197" s="31">
        <v>187</v>
      </c>
      <c r="B197" s="32" t="s">
        <v>134</v>
      </c>
      <c r="C197" s="33" t="s">
        <v>240</v>
      </c>
      <c r="D197" s="34">
        <v>45106</v>
      </c>
      <c r="E197" s="40">
        <v>281.35000000000002</v>
      </c>
      <c r="F197" s="40">
        <v>281.2</v>
      </c>
      <c r="G197" s="41">
        <v>278.7</v>
      </c>
      <c r="H197" s="41">
        <v>276.05</v>
      </c>
      <c r="I197" s="41">
        <v>273.55</v>
      </c>
      <c r="J197" s="41">
        <v>283.84999999999997</v>
      </c>
      <c r="K197" s="41">
        <v>286.34999999999997</v>
      </c>
      <c r="L197" s="41">
        <v>288.99999999999994</v>
      </c>
      <c r="M197" s="31">
        <v>283.7</v>
      </c>
      <c r="N197" s="31">
        <v>278.55</v>
      </c>
      <c r="O197" s="42">
        <v>54108000</v>
      </c>
      <c r="P197" s="43">
        <v>-3.0982485046026003E-2</v>
      </c>
    </row>
    <row r="198" spans="1:16" ht="12.75" customHeight="1">
      <c r="A198" s="31">
        <v>188</v>
      </c>
      <c r="B198" s="32" t="s">
        <v>42</v>
      </c>
      <c r="C198" s="33" t="s">
        <v>241</v>
      </c>
      <c r="D198" s="34">
        <v>45106</v>
      </c>
      <c r="E198" s="40">
        <v>818.9</v>
      </c>
      <c r="F198" s="40">
        <v>817.95000000000016</v>
      </c>
      <c r="G198" s="41">
        <v>805.15000000000032</v>
      </c>
      <c r="H198" s="41">
        <v>791.4000000000002</v>
      </c>
      <c r="I198" s="41">
        <v>778.60000000000036</v>
      </c>
      <c r="J198" s="41">
        <v>831.70000000000027</v>
      </c>
      <c r="K198" s="41">
        <v>844.50000000000023</v>
      </c>
      <c r="L198" s="41">
        <v>858.25000000000023</v>
      </c>
      <c r="M198" s="31">
        <v>830.75</v>
      </c>
      <c r="N198" s="31">
        <v>804.2</v>
      </c>
      <c r="O198" s="42">
        <v>9123000</v>
      </c>
      <c r="P198" s="43">
        <v>7.7070199050789823E-2</v>
      </c>
    </row>
    <row r="199" spans="1:16" ht="12.75" customHeight="1">
      <c r="A199" s="31">
        <v>189</v>
      </c>
      <c r="B199" s="32" t="s">
        <v>88</v>
      </c>
      <c r="C199" s="33" t="s">
        <v>242</v>
      </c>
      <c r="D199" s="34">
        <v>45106</v>
      </c>
      <c r="E199" s="40">
        <v>391.15</v>
      </c>
      <c r="F199" s="40">
        <v>391.09999999999997</v>
      </c>
      <c r="G199" s="41">
        <v>388.69999999999993</v>
      </c>
      <c r="H199" s="41">
        <v>386.24999999999994</v>
      </c>
      <c r="I199" s="41">
        <v>383.84999999999991</v>
      </c>
      <c r="J199" s="41">
        <v>393.54999999999995</v>
      </c>
      <c r="K199" s="41">
        <v>395.94999999999993</v>
      </c>
      <c r="L199" s="41">
        <v>398.4</v>
      </c>
      <c r="M199" s="31">
        <v>393.5</v>
      </c>
      <c r="N199" s="31">
        <v>388.65</v>
      </c>
      <c r="O199" s="42">
        <v>38803500</v>
      </c>
      <c r="P199" s="43">
        <v>0.102262559120542</v>
      </c>
    </row>
    <row r="200" spans="1:16" ht="12.75" customHeight="1">
      <c r="A200" s="31">
        <v>190</v>
      </c>
      <c r="B200" s="32" t="s">
        <v>207</v>
      </c>
      <c r="C200" s="33" t="s">
        <v>243</v>
      </c>
      <c r="D200" s="34">
        <v>45106</v>
      </c>
      <c r="E200" s="40">
        <v>195.9</v>
      </c>
      <c r="F200" s="40">
        <v>196.9</v>
      </c>
      <c r="G200" s="41">
        <v>194.15</v>
      </c>
      <c r="H200" s="41">
        <v>192.4</v>
      </c>
      <c r="I200" s="41">
        <v>189.65</v>
      </c>
      <c r="J200" s="41">
        <v>198.65</v>
      </c>
      <c r="K200" s="41">
        <v>201.4</v>
      </c>
      <c r="L200" s="41">
        <v>203.15</v>
      </c>
      <c r="M200" s="31">
        <v>199.65</v>
      </c>
      <c r="N200" s="31">
        <v>195.15</v>
      </c>
      <c r="O200" s="42">
        <v>97008000</v>
      </c>
      <c r="P200" s="43">
        <v>1.2239787134136797E-2</v>
      </c>
    </row>
    <row r="201" spans="1:16" ht="12.75" customHeight="1">
      <c r="A201" s="31">
        <v>191</v>
      </c>
      <c r="B201" s="32" t="s">
        <v>44</v>
      </c>
      <c r="C201" s="33" t="s">
        <v>244</v>
      </c>
      <c r="D201" s="34">
        <v>45106</v>
      </c>
      <c r="E201" s="40">
        <v>533.54999999999995</v>
      </c>
      <c r="F201" s="40">
        <v>528.34999999999991</v>
      </c>
      <c r="G201" s="41">
        <v>522.29999999999984</v>
      </c>
      <c r="H201" s="41">
        <v>511.04999999999995</v>
      </c>
      <c r="I201" s="41">
        <v>504.99999999999989</v>
      </c>
      <c r="J201" s="41">
        <v>539.5999999999998</v>
      </c>
      <c r="K201" s="41">
        <v>545.65</v>
      </c>
      <c r="L201" s="41">
        <v>556.89999999999975</v>
      </c>
      <c r="M201" s="31">
        <v>534.4</v>
      </c>
      <c r="N201" s="31">
        <v>517.1</v>
      </c>
      <c r="O201" s="42">
        <v>7626600</v>
      </c>
      <c r="P201" s="43">
        <v>1.8264840182648401E-2</v>
      </c>
    </row>
    <row r="202" spans="1:16" ht="12.75" customHeight="1">
      <c r="A202" s="31">
        <v>192</v>
      </c>
      <c r="B202" s="32"/>
      <c r="C202" s="45"/>
      <c r="D202" s="47"/>
      <c r="E202" s="48"/>
      <c r="F202" s="48"/>
      <c r="G202" s="49"/>
      <c r="H202" s="49"/>
      <c r="I202" s="49"/>
      <c r="J202" s="49"/>
      <c r="K202" s="49"/>
      <c r="L202" s="49"/>
      <c r="M202" s="45"/>
      <c r="N202" s="45"/>
      <c r="O202" s="50"/>
      <c r="P202" s="51"/>
    </row>
    <row r="203" spans="1:16" ht="12.75" customHeight="1">
      <c r="A203" s="31">
        <v>193</v>
      </c>
      <c r="B203" s="32"/>
      <c r="C203" s="45"/>
      <c r="D203" s="47"/>
      <c r="E203" s="48"/>
      <c r="F203" s="48"/>
      <c r="G203" s="49"/>
      <c r="H203" s="49"/>
      <c r="I203" s="49"/>
      <c r="J203" s="49"/>
      <c r="K203" s="49"/>
      <c r="L203" s="49"/>
      <c r="M203" s="45"/>
      <c r="N203" s="45"/>
      <c r="O203" s="50"/>
      <c r="P203" s="51"/>
    </row>
    <row r="204" spans="1:16" ht="12.75" customHeight="1">
      <c r="A204" s="31">
        <v>194</v>
      </c>
      <c r="B204" s="52"/>
      <c r="C204" s="45"/>
      <c r="D204" s="47"/>
      <c r="E204" s="48"/>
      <c r="F204" s="48"/>
      <c r="G204" s="49"/>
      <c r="H204" s="49"/>
      <c r="I204" s="49"/>
      <c r="J204" s="49"/>
      <c r="K204" s="49"/>
      <c r="L204" s="1"/>
      <c r="M204" s="1"/>
      <c r="N204" s="1"/>
      <c r="O204" s="1"/>
      <c r="P204" s="1"/>
    </row>
    <row r="205" spans="1:16" ht="12.75" customHeight="1">
      <c r="A205" s="31"/>
      <c r="B205" s="5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5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5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5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5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5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53" t="s">
        <v>245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53" t="s">
        <v>246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53" t="s">
        <v>247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53" t="s">
        <v>248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53" t="s">
        <v>249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250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4" t="s">
        <v>251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4" t="s">
        <v>252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4" t="s">
        <v>253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4" t="s">
        <v>254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4" t="s">
        <v>255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4" t="s">
        <v>256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4" t="s">
        <v>257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4" t="s">
        <v>258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4" t="s">
        <v>259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6"/>
  <sheetViews>
    <sheetView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5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6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6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6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5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45092</v>
      </c>
      <c r="L6" s="55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5"/>
      <c r="M7" s="1"/>
      <c r="N7" s="1"/>
      <c r="O7" s="1"/>
    </row>
    <row r="8" spans="1:15" ht="28.5" customHeight="1">
      <c r="A8" s="337" t="s">
        <v>16</v>
      </c>
      <c r="B8" s="339"/>
      <c r="C8" s="343" t="s">
        <v>20</v>
      </c>
      <c r="D8" s="343" t="s">
        <v>21</v>
      </c>
      <c r="E8" s="334" t="s">
        <v>22</v>
      </c>
      <c r="F8" s="335"/>
      <c r="G8" s="336"/>
      <c r="H8" s="334" t="s">
        <v>23</v>
      </c>
      <c r="I8" s="335"/>
      <c r="J8" s="336"/>
      <c r="K8" s="26"/>
      <c r="L8" s="57"/>
      <c r="M8" s="57"/>
      <c r="N8" s="1"/>
      <c r="O8" s="1"/>
    </row>
    <row r="9" spans="1:15" ht="36" customHeight="1">
      <c r="A9" s="341"/>
      <c r="B9" s="342"/>
      <c r="C9" s="342"/>
      <c r="D9" s="34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8" t="s">
        <v>32</v>
      </c>
      <c r="M9" s="59" t="s">
        <v>260</v>
      </c>
      <c r="N9" s="1"/>
      <c r="O9" s="1"/>
    </row>
    <row r="10" spans="1:15" ht="12.75" customHeight="1">
      <c r="A10" s="60">
        <v>1</v>
      </c>
      <c r="B10" s="35" t="s">
        <v>261</v>
      </c>
      <c r="C10" s="35">
        <v>18755.900000000001</v>
      </c>
      <c r="D10" s="35">
        <v>18738.533333333336</v>
      </c>
      <c r="E10" s="35">
        <v>18707.366666666672</v>
      </c>
      <c r="F10" s="35">
        <v>18658.833333333336</v>
      </c>
      <c r="G10" s="35">
        <v>18627.666666666672</v>
      </c>
      <c r="H10" s="35">
        <v>18787.066666666673</v>
      </c>
      <c r="I10" s="35">
        <v>18818.233333333337</v>
      </c>
      <c r="J10" s="35">
        <v>18866.766666666674</v>
      </c>
      <c r="K10" s="35">
        <v>18769.7</v>
      </c>
      <c r="L10" s="35">
        <v>18690</v>
      </c>
      <c r="M10" s="61"/>
      <c r="N10" s="1"/>
      <c r="O10" s="1"/>
    </row>
    <row r="11" spans="1:15" ht="12.75" customHeight="1">
      <c r="A11" s="60">
        <v>2</v>
      </c>
      <c r="B11" s="37" t="s">
        <v>262</v>
      </c>
      <c r="C11" s="35">
        <v>43988</v>
      </c>
      <c r="D11" s="35">
        <v>44052.166666666664</v>
      </c>
      <c r="E11" s="35">
        <v>43891.98333333333</v>
      </c>
      <c r="F11" s="35">
        <v>43795.966666666667</v>
      </c>
      <c r="G11" s="35">
        <v>43635.783333333333</v>
      </c>
      <c r="H11" s="35">
        <v>44148.183333333327</v>
      </c>
      <c r="I11" s="35">
        <v>44308.366666666661</v>
      </c>
      <c r="J11" s="35">
        <v>44404.383333333324</v>
      </c>
      <c r="K11" s="35">
        <v>44212.35</v>
      </c>
      <c r="L11" s="35">
        <v>43956.15</v>
      </c>
      <c r="M11" s="61"/>
      <c r="N11" s="1"/>
      <c r="O11" s="1"/>
    </row>
    <row r="12" spans="1:15" ht="12.75" customHeight="1">
      <c r="A12" s="60">
        <v>3</v>
      </c>
      <c r="B12" s="31" t="s">
        <v>263</v>
      </c>
      <c r="C12" s="40">
        <v>3198.3</v>
      </c>
      <c r="D12" s="40">
        <v>3194.9166666666665</v>
      </c>
      <c r="E12" s="40">
        <v>3185.7833333333328</v>
      </c>
      <c r="F12" s="40">
        <v>3173.2666666666664</v>
      </c>
      <c r="G12" s="40">
        <v>3164.1333333333328</v>
      </c>
      <c r="H12" s="40">
        <v>3207.4333333333329</v>
      </c>
      <c r="I12" s="40">
        <v>3216.5666666666671</v>
      </c>
      <c r="J12" s="40">
        <v>3229.083333333333</v>
      </c>
      <c r="K12" s="40">
        <v>3204.05</v>
      </c>
      <c r="L12" s="40">
        <v>3182.4</v>
      </c>
      <c r="M12" s="61"/>
      <c r="N12" s="1"/>
      <c r="O12" s="1"/>
    </row>
    <row r="13" spans="1:15" ht="12.75" customHeight="1">
      <c r="A13" s="60">
        <v>4</v>
      </c>
      <c r="B13" s="31" t="s">
        <v>264</v>
      </c>
      <c r="C13" s="40">
        <v>5662.65</v>
      </c>
      <c r="D13" s="40">
        <v>5650.3666666666659</v>
      </c>
      <c r="E13" s="40">
        <v>5634.5833333333321</v>
      </c>
      <c r="F13" s="40">
        <v>5606.5166666666664</v>
      </c>
      <c r="G13" s="40">
        <v>5590.7333333333327</v>
      </c>
      <c r="H13" s="40">
        <v>5678.4333333333316</v>
      </c>
      <c r="I13" s="40">
        <v>5694.2166666666662</v>
      </c>
      <c r="J13" s="40">
        <v>5722.283333333331</v>
      </c>
      <c r="K13" s="40">
        <v>5666.15</v>
      </c>
      <c r="L13" s="40">
        <v>5622.3</v>
      </c>
      <c r="M13" s="61"/>
      <c r="N13" s="1"/>
      <c r="O13" s="1"/>
    </row>
    <row r="14" spans="1:15" ht="12.75" customHeight="1">
      <c r="A14" s="60">
        <v>5</v>
      </c>
      <c r="B14" s="31" t="s">
        <v>265</v>
      </c>
      <c r="C14" s="40">
        <v>28855.05</v>
      </c>
      <c r="D14" s="40">
        <v>28816.866666666669</v>
      </c>
      <c r="E14" s="40">
        <v>28705.083333333336</v>
      </c>
      <c r="F14" s="40">
        <v>28555.116666666669</v>
      </c>
      <c r="G14" s="40">
        <v>28443.333333333336</v>
      </c>
      <c r="H14" s="40">
        <v>28966.833333333336</v>
      </c>
      <c r="I14" s="40">
        <v>29078.616666666669</v>
      </c>
      <c r="J14" s="40">
        <v>29228.583333333336</v>
      </c>
      <c r="K14" s="40">
        <v>28928.65</v>
      </c>
      <c r="L14" s="40">
        <v>28666.9</v>
      </c>
      <c r="M14" s="61"/>
      <c r="N14" s="1"/>
      <c r="O14" s="1"/>
    </row>
    <row r="15" spans="1:15" ht="12.75" customHeight="1">
      <c r="A15" s="60">
        <v>6</v>
      </c>
      <c r="B15" s="31" t="s">
        <v>266</v>
      </c>
      <c r="C15" s="40">
        <v>5006.8999999999996</v>
      </c>
      <c r="D15" s="40">
        <v>5002.75</v>
      </c>
      <c r="E15" s="40">
        <v>4989.1000000000004</v>
      </c>
      <c r="F15" s="40">
        <v>4971.3</v>
      </c>
      <c r="G15" s="40">
        <v>4957.6500000000005</v>
      </c>
      <c r="H15" s="40">
        <v>5020.55</v>
      </c>
      <c r="I15" s="40">
        <v>5034.2</v>
      </c>
      <c r="J15" s="40">
        <v>5052</v>
      </c>
      <c r="K15" s="40">
        <v>5016.3999999999996</v>
      </c>
      <c r="L15" s="40">
        <v>4984.95</v>
      </c>
      <c r="M15" s="61"/>
      <c r="N15" s="1"/>
      <c r="O15" s="1"/>
    </row>
    <row r="16" spans="1:15" ht="12.75" customHeight="1">
      <c r="A16" s="60">
        <v>7</v>
      </c>
      <c r="B16" s="31" t="s">
        <v>267</v>
      </c>
      <c r="C16" s="40">
        <v>9819.65</v>
      </c>
      <c r="D16" s="40">
        <v>9815.35</v>
      </c>
      <c r="E16" s="40">
        <v>9797.7000000000007</v>
      </c>
      <c r="F16" s="40">
        <v>9775.75</v>
      </c>
      <c r="G16" s="40">
        <v>9758.1</v>
      </c>
      <c r="H16" s="40">
        <v>9837.3000000000011</v>
      </c>
      <c r="I16" s="40">
        <v>9854.9499999999989</v>
      </c>
      <c r="J16" s="40">
        <v>9876.9000000000015</v>
      </c>
      <c r="K16" s="40">
        <v>9833</v>
      </c>
      <c r="L16" s="40">
        <v>9793.4</v>
      </c>
      <c r="M16" s="61"/>
      <c r="N16" s="1"/>
      <c r="O16" s="1"/>
    </row>
    <row r="17" spans="1:15" ht="12.75" customHeight="1">
      <c r="A17" s="60">
        <v>8</v>
      </c>
      <c r="B17" s="62" t="s">
        <v>43</v>
      </c>
      <c r="C17" s="31">
        <v>4349.8500000000004</v>
      </c>
      <c r="D17" s="40">
        <v>4335.916666666667</v>
      </c>
      <c r="E17" s="40">
        <v>4302.4833333333336</v>
      </c>
      <c r="F17" s="40">
        <v>4255.1166666666668</v>
      </c>
      <c r="G17" s="40">
        <v>4221.6833333333334</v>
      </c>
      <c r="H17" s="40">
        <v>4383.2833333333338</v>
      </c>
      <c r="I17" s="40">
        <v>4416.7166666666662</v>
      </c>
      <c r="J17" s="40">
        <v>4464.0833333333339</v>
      </c>
      <c r="K17" s="31">
        <v>4369.3500000000004</v>
      </c>
      <c r="L17" s="31">
        <v>4288.55</v>
      </c>
      <c r="M17" s="31">
        <v>2.8269600000000001</v>
      </c>
      <c r="N17" s="1"/>
      <c r="O17" s="1"/>
    </row>
    <row r="18" spans="1:15" ht="12.75" customHeight="1">
      <c r="A18" s="60">
        <v>9</v>
      </c>
      <c r="B18" s="62" t="s">
        <v>51</v>
      </c>
      <c r="C18" s="31">
        <v>1854.85</v>
      </c>
      <c r="D18" s="40">
        <v>1852.4166666666667</v>
      </c>
      <c r="E18" s="40">
        <v>1844.9333333333334</v>
      </c>
      <c r="F18" s="40">
        <v>1835.0166666666667</v>
      </c>
      <c r="G18" s="40">
        <v>1827.5333333333333</v>
      </c>
      <c r="H18" s="40">
        <v>1862.3333333333335</v>
      </c>
      <c r="I18" s="40">
        <v>1869.8166666666666</v>
      </c>
      <c r="J18" s="40">
        <v>1879.7333333333336</v>
      </c>
      <c r="K18" s="31">
        <v>1859.9</v>
      </c>
      <c r="L18" s="31">
        <v>1842.5</v>
      </c>
      <c r="M18" s="31">
        <v>2.5004599999999999</v>
      </c>
      <c r="N18" s="1"/>
      <c r="O18" s="1"/>
    </row>
    <row r="19" spans="1:15" ht="12.75" customHeight="1">
      <c r="A19" s="60">
        <v>10</v>
      </c>
      <c r="B19" s="62" t="s">
        <v>65</v>
      </c>
      <c r="C19" s="31">
        <v>772.2</v>
      </c>
      <c r="D19" s="40">
        <v>770.43333333333339</v>
      </c>
      <c r="E19" s="40">
        <v>765.86666666666679</v>
      </c>
      <c r="F19" s="40">
        <v>759.53333333333342</v>
      </c>
      <c r="G19" s="40">
        <v>754.96666666666681</v>
      </c>
      <c r="H19" s="40">
        <v>776.76666666666677</v>
      </c>
      <c r="I19" s="40">
        <v>781.33333333333337</v>
      </c>
      <c r="J19" s="40">
        <v>787.66666666666674</v>
      </c>
      <c r="K19" s="31">
        <v>775</v>
      </c>
      <c r="L19" s="31">
        <v>764.1</v>
      </c>
      <c r="M19" s="31">
        <v>16.91498</v>
      </c>
      <c r="N19" s="1"/>
      <c r="O19" s="1"/>
    </row>
    <row r="20" spans="1:15" ht="12.75" customHeight="1">
      <c r="A20" s="60">
        <v>11</v>
      </c>
      <c r="B20" s="62" t="s">
        <v>45</v>
      </c>
      <c r="C20" s="31">
        <v>22038.7</v>
      </c>
      <c r="D20" s="40">
        <v>22099.633333333335</v>
      </c>
      <c r="E20" s="40">
        <v>21858.616666666669</v>
      </c>
      <c r="F20" s="40">
        <v>21678.533333333333</v>
      </c>
      <c r="G20" s="40">
        <v>21437.516666666666</v>
      </c>
      <c r="H20" s="40">
        <v>22279.716666666671</v>
      </c>
      <c r="I20" s="40">
        <v>22520.733333333341</v>
      </c>
      <c r="J20" s="40">
        <v>22700.816666666673</v>
      </c>
      <c r="K20" s="31">
        <v>22340.65</v>
      </c>
      <c r="L20" s="31">
        <v>21919.55</v>
      </c>
      <c r="M20" s="31">
        <v>7.374E-2</v>
      </c>
      <c r="N20" s="1"/>
      <c r="O20" s="1"/>
    </row>
    <row r="21" spans="1:15" ht="12.75" customHeight="1">
      <c r="A21" s="60">
        <v>12</v>
      </c>
      <c r="B21" s="62" t="s">
        <v>52</v>
      </c>
      <c r="C21" s="31">
        <v>2457.15</v>
      </c>
      <c r="D21" s="40">
        <v>2464.7666666666669</v>
      </c>
      <c r="E21" s="40">
        <v>2444.7333333333336</v>
      </c>
      <c r="F21" s="40">
        <v>2432.3166666666666</v>
      </c>
      <c r="G21" s="40">
        <v>2412.2833333333333</v>
      </c>
      <c r="H21" s="40">
        <v>2477.1833333333338</v>
      </c>
      <c r="I21" s="40">
        <v>2497.2166666666676</v>
      </c>
      <c r="J21" s="40">
        <v>2509.6333333333341</v>
      </c>
      <c r="K21" s="31">
        <v>2484.8000000000002</v>
      </c>
      <c r="L21" s="31">
        <v>2452.35</v>
      </c>
      <c r="M21" s="31">
        <v>13.644030000000001</v>
      </c>
      <c r="N21" s="1"/>
      <c r="O21" s="1"/>
    </row>
    <row r="22" spans="1:15" ht="12.75" customHeight="1">
      <c r="A22" s="60">
        <v>13</v>
      </c>
      <c r="B22" s="62" t="s">
        <v>268</v>
      </c>
      <c r="C22" s="31">
        <v>957.65</v>
      </c>
      <c r="D22" s="40">
        <v>955.58333333333337</v>
      </c>
      <c r="E22" s="40">
        <v>950.16666666666674</v>
      </c>
      <c r="F22" s="40">
        <v>942.68333333333339</v>
      </c>
      <c r="G22" s="40">
        <v>937.26666666666677</v>
      </c>
      <c r="H22" s="40">
        <v>963.06666666666672</v>
      </c>
      <c r="I22" s="40">
        <v>968.48333333333346</v>
      </c>
      <c r="J22" s="40">
        <v>975.9666666666667</v>
      </c>
      <c r="K22" s="31">
        <v>961</v>
      </c>
      <c r="L22" s="31">
        <v>948.1</v>
      </c>
      <c r="M22" s="31">
        <v>3.8184399999999998</v>
      </c>
      <c r="N22" s="1"/>
      <c r="O22" s="1"/>
    </row>
    <row r="23" spans="1:15" ht="12.75" customHeight="1">
      <c r="A23" s="60">
        <v>14</v>
      </c>
      <c r="B23" s="62" t="s">
        <v>53</v>
      </c>
      <c r="C23" s="31">
        <v>739.35</v>
      </c>
      <c r="D23" s="40">
        <v>739.29999999999984</v>
      </c>
      <c r="E23" s="40">
        <v>735.84999999999968</v>
      </c>
      <c r="F23" s="40">
        <v>732.3499999999998</v>
      </c>
      <c r="G23" s="40">
        <v>728.89999999999964</v>
      </c>
      <c r="H23" s="40">
        <v>742.79999999999973</v>
      </c>
      <c r="I23" s="40">
        <v>746.24999999999977</v>
      </c>
      <c r="J23" s="40">
        <v>749.74999999999977</v>
      </c>
      <c r="K23" s="31">
        <v>742.75</v>
      </c>
      <c r="L23" s="31">
        <v>735.8</v>
      </c>
      <c r="M23" s="31">
        <v>39.009450000000001</v>
      </c>
      <c r="N23" s="1"/>
      <c r="O23" s="1"/>
    </row>
    <row r="24" spans="1:15" ht="12.75" customHeight="1">
      <c r="A24" s="60">
        <v>15</v>
      </c>
      <c r="B24" s="62" t="s">
        <v>269</v>
      </c>
      <c r="C24" s="31">
        <v>654.35</v>
      </c>
      <c r="D24" s="40">
        <v>657.81666666666661</v>
      </c>
      <c r="E24" s="40">
        <v>649.63333333333321</v>
      </c>
      <c r="F24" s="40">
        <v>644.91666666666663</v>
      </c>
      <c r="G24" s="40">
        <v>636.73333333333323</v>
      </c>
      <c r="H24" s="40">
        <v>662.53333333333319</v>
      </c>
      <c r="I24" s="40">
        <v>670.71666666666658</v>
      </c>
      <c r="J24" s="40">
        <v>675.43333333333317</v>
      </c>
      <c r="K24" s="31">
        <v>666</v>
      </c>
      <c r="L24" s="31">
        <v>653.1</v>
      </c>
      <c r="M24" s="31">
        <v>10.480740000000001</v>
      </c>
      <c r="N24" s="1"/>
      <c r="O24" s="1"/>
    </row>
    <row r="25" spans="1:15" ht="12.75" customHeight="1">
      <c r="A25" s="60">
        <v>16</v>
      </c>
      <c r="B25" s="62" t="s">
        <v>270</v>
      </c>
      <c r="C25" s="31">
        <v>808.55</v>
      </c>
      <c r="D25" s="40">
        <v>814.35</v>
      </c>
      <c r="E25" s="40">
        <v>800.2</v>
      </c>
      <c r="F25" s="40">
        <v>791.85</v>
      </c>
      <c r="G25" s="40">
        <v>777.7</v>
      </c>
      <c r="H25" s="40">
        <v>822.7</v>
      </c>
      <c r="I25" s="40">
        <v>836.84999999999991</v>
      </c>
      <c r="J25" s="40">
        <v>845.2</v>
      </c>
      <c r="K25" s="31">
        <v>828.5</v>
      </c>
      <c r="L25" s="31">
        <v>806</v>
      </c>
      <c r="M25" s="31">
        <v>7.4874599999999996</v>
      </c>
      <c r="N25" s="1"/>
      <c r="O25" s="1"/>
    </row>
    <row r="26" spans="1:15" ht="12.75" customHeight="1">
      <c r="A26" s="60">
        <v>17</v>
      </c>
      <c r="B26" s="62" t="s">
        <v>271</v>
      </c>
      <c r="C26" s="31">
        <v>418.5</v>
      </c>
      <c r="D26" s="40">
        <v>420.16666666666669</v>
      </c>
      <c r="E26" s="40">
        <v>416.33333333333337</v>
      </c>
      <c r="F26" s="40">
        <v>414.16666666666669</v>
      </c>
      <c r="G26" s="40">
        <v>410.33333333333337</v>
      </c>
      <c r="H26" s="40">
        <v>422.33333333333337</v>
      </c>
      <c r="I26" s="40">
        <v>426.16666666666674</v>
      </c>
      <c r="J26" s="40">
        <v>428.33333333333337</v>
      </c>
      <c r="K26" s="31">
        <v>424</v>
      </c>
      <c r="L26" s="31">
        <v>418</v>
      </c>
      <c r="M26" s="31">
        <v>9.2299299999999995</v>
      </c>
      <c r="N26" s="1"/>
      <c r="O26" s="1"/>
    </row>
    <row r="27" spans="1:15" ht="12.75" customHeight="1">
      <c r="A27" s="60">
        <v>18</v>
      </c>
      <c r="B27" s="62" t="s">
        <v>47</v>
      </c>
      <c r="C27" s="31">
        <v>175.55</v>
      </c>
      <c r="D27" s="40">
        <v>176.18333333333331</v>
      </c>
      <c r="E27" s="40">
        <v>173.66666666666663</v>
      </c>
      <c r="F27" s="40">
        <v>171.78333333333333</v>
      </c>
      <c r="G27" s="40">
        <v>169.26666666666665</v>
      </c>
      <c r="H27" s="40">
        <v>178.06666666666661</v>
      </c>
      <c r="I27" s="40">
        <v>180.58333333333331</v>
      </c>
      <c r="J27" s="40">
        <v>182.46666666666658</v>
      </c>
      <c r="K27" s="31">
        <v>178.7</v>
      </c>
      <c r="L27" s="31">
        <v>174.3</v>
      </c>
      <c r="M27" s="31">
        <v>30.704460000000001</v>
      </c>
      <c r="N27" s="1"/>
      <c r="O27" s="1"/>
    </row>
    <row r="28" spans="1:15" ht="12.75" customHeight="1">
      <c r="A28" s="60">
        <v>19</v>
      </c>
      <c r="B28" s="62" t="s">
        <v>49</v>
      </c>
      <c r="C28" s="31">
        <v>212.5</v>
      </c>
      <c r="D28" s="40">
        <v>213.01666666666665</v>
      </c>
      <c r="E28" s="40">
        <v>210.2833333333333</v>
      </c>
      <c r="F28" s="40">
        <v>208.06666666666666</v>
      </c>
      <c r="G28" s="40">
        <v>205.33333333333331</v>
      </c>
      <c r="H28" s="40">
        <v>215.23333333333329</v>
      </c>
      <c r="I28" s="40">
        <v>217.96666666666664</v>
      </c>
      <c r="J28" s="40">
        <v>220.18333333333328</v>
      </c>
      <c r="K28" s="31">
        <v>215.75</v>
      </c>
      <c r="L28" s="31">
        <v>210.8</v>
      </c>
      <c r="M28" s="31">
        <v>90.653469999999999</v>
      </c>
      <c r="N28" s="1"/>
      <c r="O28" s="1"/>
    </row>
    <row r="29" spans="1:15" ht="12.75" customHeight="1">
      <c r="A29" s="60">
        <v>20</v>
      </c>
      <c r="B29" s="62" t="s">
        <v>54</v>
      </c>
      <c r="C29" s="31">
        <v>3372.85</v>
      </c>
      <c r="D29" s="40">
        <v>3385.2833333333333</v>
      </c>
      <c r="E29" s="40">
        <v>3350.5666666666666</v>
      </c>
      <c r="F29" s="40">
        <v>3328.2833333333333</v>
      </c>
      <c r="G29" s="40">
        <v>3293.5666666666666</v>
      </c>
      <c r="H29" s="40">
        <v>3407.5666666666666</v>
      </c>
      <c r="I29" s="40">
        <v>3442.2833333333328</v>
      </c>
      <c r="J29" s="40">
        <v>3464.5666666666666</v>
      </c>
      <c r="K29" s="31">
        <v>3420</v>
      </c>
      <c r="L29" s="31">
        <v>3363</v>
      </c>
      <c r="M29" s="31">
        <v>1.2353700000000001</v>
      </c>
      <c r="N29" s="1"/>
      <c r="O29" s="1"/>
    </row>
    <row r="30" spans="1:15" ht="12.75" customHeight="1">
      <c r="A30" s="60">
        <v>21</v>
      </c>
      <c r="B30" s="62" t="s">
        <v>55</v>
      </c>
      <c r="C30" s="31">
        <v>464.6</v>
      </c>
      <c r="D30" s="40">
        <v>463.16666666666669</v>
      </c>
      <c r="E30" s="40">
        <v>460.83333333333337</v>
      </c>
      <c r="F30" s="40">
        <v>457.06666666666666</v>
      </c>
      <c r="G30" s="40">
        <v>454.73333333333335</v>
      </c>
      <c r="H30" s="40">
        <v>466.93333333333339</v>
      </c>
      <c r="I30" s="40">
        <v>469.26666666666677</v>
      </c>
      <c r="J30" s="40">
        <v>473.03333333333342</v>
      </c>
      <c r="K30" s="31">
        <v>465.5</v>
      </c>
      <c r="L30" s="31">
        <v>459.4</v>
      </c>
      <c r="M30" s="31">
        <v>42.605310000000003</v>
      </c>
      <c r="N30" s="1"/>
      <c r="O30" s="1"/>
    </row>
    <row r="31" spans="1:15" ht="12.75" customHeight="1">
      <c r="A31" s="60">
        <v>22</v>
      </c>
      <c r="B31" s="62" t="s">
        <v>56</v>
      </c>
      <c r="C31" s="31">
        <v>5009</v>
      </c>
      <c r="D31" s="40">
        <v>4994.2</v>
      </c>
      <c r="E31" s="40">
        <v>4965.8499999999995</v>
      </c>
      <c r="F31" s="40">
        <v>4922.7</v>
      </c>
      <c r="G31" s="40">
        <v>4894.3499999999995</v>
      </c>
      <c r="H31" s="40">
        <v>5037.3499999999995</v>
      </c>
      <c r="I31" s="40">
        <v>5065.7</v>
      </c>
      <c r="J31" s="40">
        <v>5108.8499999999995</v>
      </c>
      <c r="K31" s="31">
        <v>5022.55</v>
      </c>
      <c r="L31" s="31">
        <v>4951.05</v>
      </c>
      <c r="M31" s="31">
        <v>3.6015600000000001</v>
      </c>
      <c r="N31" s="1"/>
      <c r="O31" s="1"/>
    </row>
    <row r="32" spans="1:15" ht="12.75" customHeight="1">
      <c r="A32" s="60">
        <v>23</v>
      </c>
      <c r="B32" s="62" t="s">
        <v>59</v>
      </c>
      <c r="C32" s="31">
        <v>156.35</v>
      </c>
      <c r="D32" s="40">
        <v>155.78333333333333</v>
      </c>
      <c r="E32" s="40">
        <v>154.81666666666666</v>
      </c>
      <c r="F32" s="40">
        <v>153.28333333333333</v>
      </c>
      <c r="G32" s="40">
        <v>152.31666666666666</v>
      </c>
      <c r="H32" s="40">
        <v>157.31666666666666</v>
      </c>
      <c r="I32" s="40">
        <v>158.2833333333333</v>
      </c>
      <c r="J32" s="40">
        <v>159.81666666666666</v>
      </c>
      <c r="K32" s="31">
        <v>156.75</v>
      </c>
      <c r="L32" s="31">
        <v>154.25</v>
      </c>
      <c r="M32" s="31">
        <v>78.949669999999998</v>
      </c>
      <c r="N32" s="1"/>
      <c r="O32" s="1"/>
    </row>
    <row r="33" spans="1:15" ht="12.75" customHeight="1">
      <c r="A33" s="60">
        <v>24</v>
      </c>
      <c r="B33" s="62" t="s">
        <v>61</v>
      </c>
      <c r="C33" s="31">
        <v>3270.2</v>
      </c>
      <c r="D33" s="40">
        <v>3271.0333333333333</v>
      </c>
      <c r="E33" s="40">
        <v>3252.1666666666665</v>
      </c>
      <c r="F33" s="40">
        <v>3234.1333333333332</v>
      </c>
      <c r="G33" s="40">
        <v>3215.2666666666664</v>
      </c>
      <c r="H33" s="40">
        <v>3289.0666666666666</v>
      </c>
      <c r="I33" s="40">
        <v>3307.9333333333334</v>
      </c>
      <c r="J33" s="40">
        <v>3325.9666666666667</v>
      </c>
      <c r="K33" s="31">
        <v>3289.9</v>
      </c>
      <c r="L33" s="31">
        <v>3253</v>
      </c>
      <c r="M33" s="31">
        <v>7.41615</v>
      </c>
      <c r="N33" s="1"/>
      <c r="O33" s="1"/>
    </row>
    <row r="34" spans="1:15" ht="12.75" customHeight="1">
      <c r="A34" s="60">
        <v>25</v>
      </c>
      <c r="B34" s="62" t="s">
        <v>62</v>
      </c>
      <c r="C34" s="31">
        <v>1968.65</v>
      </c>
      <c r="D34" s="40">
        <v>1985.6666666666667</v>
      </c>
      <c r="E34" s="40">
        <v>1947.2833333333335</v>
      </c>
      <c r="F34" s="40">
        <v>1925.9166666666667</v>
      </c>
      <c r="G34" s="40">
        <v>1887.5333333333335</v>
      </c>
      <c r="H34" s="40">
        <v>2007.0333333333335</v>
      </c>
      <c r="I34" s="40">
        <v>2045.4166666666667</v>
      </c>
      <c r="J34" s="40">
        <v>2066.7833333333338</v>
      </c>
      <c r="K34" s="31">
        <v>2024.05</v>
      </c>
      <c r="L34" s="31">
        <v>1964.3</v>
      </c>
      <c r="M34" s="31">
        <v>7.01708</v>
      </c>
      <c r="N34" s="1"/>
      <c r="O34" s="1"/>
    </row>
    <row r="35" spans="1:15" ht="12.75" customHeight="1">
      <c r="A35" s="60">
        <v>26</v>
      </c>
      <c r="B35" s="62" t="s">
        <v>66</v>
      </c>
      <c r="C35" s="31">
        <v>669.75</v>
      </c>
      <c r="D35" s="40">
        <v>673.7166666666667</v>
      </c>
      <c r="E35" s="40">
        <v>664.03333333333342</v>
      </c>
      <c r="F35" s="40">
        <v>658.31666666666672</v>
      </c>
      <c r="G35" s="40">
        <v>648.63333333333344</v>
      </c>
      <c r="H35" s="40">
        <v>679.43333333333339</v>
      </c>
      <c r="I35" s="40">
        <v>689.11666666666679</v>
      </c>
      <c r="J35" s="40">
        <v>694.83333333333337</v>
      </c>
      <c r="K35" s="31">
        <v>683.4</v>
      </c>
      <c r="L35" s="31">
        <v>668</v>
      </c>
      <c r="M35" s="31">
        <v>9.1838899999999999</v>
      </c>
      <c r="N35" s="1"/>
      <c r="O35" s="1"/>
    </row>
    <row r="36" spans="1:15" ht="12.75" customHeight="1">
      <c r="A36" s="60">
        <v>27</v>
      </c>
      <c r="B36" s="62" t="s">
        <v>272</v>
      </c>
      <c r="C36" s="31">
        <v>3704.85</v>
      </c>
      <c r="D36" s="40">
        <v>3702.2833333333333</v>
      </c>
      <c r="E36" s="40">
        <v>3664.5666666666666</v>
      </c>
      <c r="F36" s="40">
        <v>3624.2833333333333</v>
      </c>
      <c r="G36" s="40">
        <v>3586.5666666666666</v>
      </c>
      <c r="H36" s="40">
        <v>3742.5666666666666</v>
      </c>
      <c r="I36" s="40">
        <v>3780.2833333333328</v>
      </c>
      <c r="J36" s="40">
        <v>3820.5666666666666</v>
      </c>
      <c r="K36" s="31">
        <v>3740</v>
      </c>
      <c r="L36" s="31">
        <v>3662</v>
      </c>
      <c r="M36" s="31">
        <v>3.7619600000000002</v>
      </c>
      <c r="N36" s="1"/>
      <c r="O36" s="1"/>
    </row>
    <row r="37" spans="1:15" ht="12.75" customHeight="1">
      <c r="A37" s="60">
        <v>28</v>
      </c>
      <c r="B37" s="62" t="s">
        <v>67</v>
      </c>
      <c r="C37" s="31">
        <v>977.7</v>
      </c>
      <c r="D37" s="40">
        <v>980.63333333333333</v>
      </c>
      <c r="E37" s="40">
        <v>973.06666666666661</v>
      </c>
      <c r="F37" s="40">
        <v>968.43333333333328</v>
      </c>
      <c r="G37" s="40">
        <v>960.86666666666656</v>
      </c>
      <c r="H37" s="40">
        <v>985.26666666666665</v>
      </c>
      <c r="I37" s="40">
        <v>992.83333333333348</v>
      </c>
      <c r="J37" s="40">
        <v>997.4666666666667</v>
      </c>
      <c r="K37" s="31">
        <v>988.2</v>
      </c>
      <c r="L37" s="31">
        <v>976</v>
      </c>
      <c r="M37" s="31">
        <v>86.444230000000005</v>
      </c>
      <c r="N37" s="1"/>
      <c r="O37" s="1"/>
    </row>
    <row r="38" spans="1:15" ht="12.75" customHeight="1">
      <c r="A38" s="60">
        <v>29</v>
      </c>
      <c r="B38" s="62" t="s">
        <v>68</v>
      </c>
      <c r="C38" s="31">
        <v>4730.2</v>
      </c>
      <c r="D38" s="40">
        <v>4736.8833333333332</v>
      </c>
      <c r="E38" s="40">
        <v>4705.3166666666666</v>
      </c>
      <c r="F38" s="40">
        <v>4680.4333333333334</v>
      </c>
      <c r="G38" s="40">
        <v>4648.8666666666668</v>
      </c>
      <c r="H38" s="40">
        <v>4761.7666666666664</v>
      </c>
      <c r="I38" s="40">
        <v>4793.3333333333321</v>
      </c>
      <c r="J38" s="40">
        <v>4818.2166666666662</v>
      </c>
      <c r="K38" s="31">
        <v>4768.45</v>
      </c>
      <c r="L38" s="31">
        <v>4712</v>
      </c>
      <c r="M38" s="31">
        <v>1.91238</v>
      </c>
      <c r="N38" s="1"/>
      <c r="O38" s="1"/>
    </row>
    <row r="39" spans="1:15" ht="12.75" customHeight="1">
      <c r="A39" s="60">
        <v>30</v>
      </c>
      <c r="B39" s="62" t="s">
        <v>71</v>
      </c>
      <c r="C39" s="31">
        <v>7096.85</v>
      </c>
      <c r="D39" s="40">
        <v>7120.3</v>
      </c>
      <c r="E39" s="40">
        <v>7058.6</v>
      </c>
      <c r="F39" s="40">
        <v>7020.35</v>
      </c>
      <c r="G39" s="40">
        <v>6958.6500000000005</v>
      </c>
      <c r="H39" s="40">
        <v>7158.55</v>
      </c>
      <c r="I39" s="40">
        <v>7220.2499999999991</v>
      </c>
      <c r="J39" s="40">
        <v>7258.5</v>
      </c>
      <c r="K39" s="31">
        <v>7182</v>
      </c>
      <c r="L39" s="31">
        <v>7082.05</v>
      </c>
      <c r="M39" s="31">
        <v>4.0152000000000001</v>
      </c>
      <c r="N39" s="1"/>
      <c r="O39" s="1"/>
    </row>
    <row r="40" spans="1:15" ht="12.75" customHeight="1">
      <c r="A40" s="60">
        <v>31</v>
      </c>
      <c r="B40" s="62" t="s">
        <v>70</v>
      </c>
      <c r="C40" s="31">
        <v>1480.4</v>
      </c>
      <c r="D40" s="40">
        <v>1480.4333333333334</v>
      </c>
      <c r="E40" s="40">
        <v>1468.9666666666667</v>
      </c>
      <c r="F40" s="40">
        <v>1457.5333333333333</v>
      </c>
      <c r="G40" s="40">
        <v>1446.0666666666666</v>
      </c>
      <c r="H40" s="40">
        <v>1491.8666666666668</v>
      </c>
      <c r="I40" s="40">
        <v>1503.3333333333335</v>
      </c>
      <c r="J40" s="40">
        <v>1514.7666666666669</v>
      </c>
      <c r="K40" s="31">
        <v>1491.9</v>
      </c>
      <c r="L40" s="31">
        <v>1469</v>
      </c>
      <c r="M40" s="31">
        <v>7.6376200000000001</v>
      </c>
      <c r="N40" s="1"/>
      <c r="O40" s="1"/>
    </row>
    <row r="41" spans="1:15" ht="12.75" customHeight="1">
      <c r="A41" s="60">
        <v>32</v>
      </c>
      <c r="B41" s="62" t="s">
        <v>273</v>
      </c>
      <c r="C41" s="31">
        <v>6991.7</v>
      </c>
      <c r="D41" s="40">
        <v>6993.0333333333328</v>
      </c>
      <c r="E41" s="40">
        <v>6956.0666666666657</v>
      </c>
      <c r="F41" s="40">
        <v>6920.4333333333325</v>
      </c>
      <c r="G41" s="40">
        <v>6883.4666666666653</v>
      </c>
      <c r="H41" s="40">
        <v>7028.6666666666661</v>
      </c>
      <c r="I41" s="40">
        <v>7065.6333333333332</v>
      </c>
      <c r="J41" s="40">
        <v>7101.2666666666664</v>
      </c>
      <c r="K41" s="31">
        <v>7030</v>
      </c>
      <c r="L41" s="31">
        <v>6957.4</v>
      </c>
      <c r="M41" s="31">
        <v>0.20169999999999999</v>
      </c>
      <c r="N41" s="1"/>
      <c r="O41" s="1"/>
    </row>
    <row r="42" spans="1:15" ht="12.75" customHeight="1">
      <c r="A42" s="60">
        <v>33</v>
      </c>
      <c r="B42" s="62" t="s">
        <v>72</v>
      </c>
      <c r="C42" s="31">
        <v>2322.9499999999998</v>
      </c>
      <c r="D42" s="40">
        <v>2324.8999999999996</v>
      </c>
      <c r="E42" s="40">
        <v>2307.1999999999994</v>
      </c>
      <c r="F42" s="40">
        <v>2291.4499999999998</v>
      </c>
      <c r="G42" s="40">
        <v>2273.7499999999995</v>
      </c>
      <c r="H42" s="40">
        <v>2340.6499999999992</v>
      </c>
      <c r="I42" s="40">
        <v>2358.35</v>
      </c>
      <c r="J42" s="40">
        <v>2374.099999999999</v>
      </c>
      <c r="K42" s="31">
        <v>2342.6</v>
      </c>
      <c r="L42" s="31">
        <v>2309.15</v>
      </c>
      <c r="M42" s="31">
        <v>1.84903</v>
      </c>
      <c r="N42" s="1"/>
      <c r="O42" s="1"/>
    </row>
    <row r="43" spans="1:15" ht="12.75" customHeight="1">
      <c r="A43" s="60">
        <v>34</v>
      </c>
      <c r="B43" s="62" t="s">
        <v>74</v>
      </c>
      <c r="C43" s="31">
        <v>252.55</v>
      </c>
      <c r="D43" s="40">
        <v>255.55000000000004</v>
      </c>
      <c r="E43" s="40">
        <v>249.00000000000006</v>
      </c>
      <c r="F43" s="40">
        <v>245.45000000000002</v>
      </c>
      <c r="G43" s="40">
        <v>238.90000000000003</v>
      </c>
      <c r="H43" s="40">
        <v>259.10000000000008</v>
      </c>
      <c r="I43" s="40">
        <v>265.65000000000009</v>
      </c>
      <c r="J43" s="40">
        <v>269.2000000000001</v>
      </c>
      <c r="K43" s="31">
        <v>262.10000000000002</v>
      </c>
      <c r="L43" s="31">
        <v>252</v>
      </c>
      <c r="M43" s="31">
        <v>85.555760000000006</v>
      </c>
      <c r="N43" s="1"/>
      <c r="O43" s="1"/>
    </row>
    <row r="44" spans="1:15" ht="12.75" customHeight="1">
      <c r="A44" s="60">
        <v>35</v>
      </c>
      <c r="B44" s="62" t="s">
        <v>75</v>
      </c>
      <c r="C44" s="31">
        <v>187.45</v>
      </c>
      <c r="D44" s="40">
        <v>187.41666666666666</v>
      </c>
      <c r="E44" s="40">
        <v>186.43333333333331</v>
      </c>
      <c r="F44" s="40">
        <v>185.41666666666666</v>
      </c>
      <c r="G44" s="40">
        <v>184.43333333333331</v>
      </c>
      <c r="H44" s="40">
        <v>188.43333333333331</v>
      </c>
      <c r="I44" s="40">
        <v>189.41666666666666</v>
      </c>
      <c r="J44" s="40">
        <v>190.43333333333331</v>
      </c>
      <c r="K44" s="31">
        <v>188.4</v>
      </c>
      <c r="L44" s="31">
        <v>186.4</v>
      </c>
      <c r="M44" s="31">
        <v>124.64767999999999</v>
      </c>
      <c r="N44" s="1"/>
      <c r="O44" s="1"/>
    </row>
    <row r="45" spans="1:15" ht="12.75" customHeight="1">
      <c r="A45" s="60">
        <v>36</v>
      </c>
      <c r="B45" s="62" t="s">
        <v>274</v>
      </c>
      <c r="C45" s="31">
        <v>74.2</v>
      </c>
      <c r="D45" s="40">
        <v>74.166666666666671</v>
      </c>
      <c r="E45" s="40">
        <v>73.833333333333343</v>
      </c>
      <c r="F45" s="40">
        <v>73.466666666666669</v>
      </c>
      <c r="G45" s="40">
        <v>73.13333333333334</v>
      </c>
      <c r="H45" s="40">
        <v>74.533333333333346</v>
      </c>
      <c r="I45" s="40">
        <v>74.866666666666688</v>
      </c>
      <c r="J45" s="40">
        <v>75.233333333333348</v>
      </c>
      <c r="K45" s="31">
        <v>74.5</v>
      </c>
      <c r="L45" s="31">
        <v>73.8</v>
      </c>
      <c r="M45" s="31">
        <v>35.686790000000002</v>
      </c>
      <c r="N45" s="1"/>
      <c r="O45" s="1"/>
    </row>
    <row r="46" spans="1:15" ht="12.75" customHeight="1">
      <c r="A46" s="60">
        <v>37</v>
      </c>
      <c r="B46" s="62" t="s">
        <v>76</v>
      </c>
      <c r="C46" s="31">
        <v>1603.2</v>
      </c>
      <c r="D46" s="40">
        <v>1604.2666666666667</v>
      </c>
      <c r="E46" s="40">
        <v>1592.5833333333333</v>
      </c>
      <c r="F46" s="40">
        <v>1581.9666666666667</v>
      </c>
      <c r="G46" s="40">
        <v>1570.2833333333333</v>
      </c>
      <c r="H46" s="40">
        <v>1614.8833333333332</v>
      </c>
      <c r="I46" s="40">
        <v>1626.5666666666666</v>
      </c>
      <c r="J46" s="40">
        <v>1637.1833333333332</v>
      </c>
      <c r="K46" s="31">
        <v>1615.95</v>
      </c>
      <c r="L46" s="31">
        <v>1593.65</v>
      </c>
      <c r="M46" s="31">
        <v>5.3783200000000004</v>
      </c>
      <c r="N46" s="1"/>
      <c r="O46" s="1"/>
    </row>
    <row r="47" spans="1:15" ht="12.75" customHeight="1">
      <c r="A47" s="60">
        <v>38</v>
      </c>
      <c r="B47" s="62" t="s">
        <v>78</v>
      </c>
      <c r="C47" s="31">
        <v>670.3</v>
      </c>
      <c r="D47" s="40">
        <v>670.11666666666667</v>
      </c>
      <c r="E47" s="40">
        <v>665.73333333333335</v>
      </c>
      <c r="F47" s="40">
        <v>661.16666666666663</v>
      </c>
      <c r="G47" s="40">
        <v>656.7833333333333</v>
      </c>
      <c r="H47" s="40">
        <v>674.68333333333339</v>
      </c>
      <c r="I47" s="40">
        <v>679.06666666666683</v>
      </c>
      <c r="J47" s="40">
        <v>683.63333333333344</v>
      </c>
      <c r="K47" s="31">
        <v>674.5</v>
      </c>
      <c r="L47" s="31">
        <v>665.55</v>
      </c>
      <c r="M47" s="31">
        <v>8.6046399999999998</v>
      </c>
      <c r="N47" s="1"/>
      <c r="O47" s="1"/>
    </row>
    <row r="48" spans="1:15" ht="12.75" customHeight="1">
      <c r="A48" s="60">
        <v>39</v>
      </c>
      <c r="B48" s="62" t="s">
        <v>77</v>
      </c>
      <c r="C48" s="31">
        <v>121.4</v>
      </c>
      <c r="D48" s="40">
        <v>121.88333333333333</v>
      </c>
      <c r="E48" s="40">
        <v>120.61666666666665</v>
      </c>
      <c r="F48" s="40">
        <v>119.83333333333331</v>
      </c>
      <c r="G48" s="40">
        <v>118.56666666666663</v>
      </c>
      <c r="H48" s="40">
        <v>122.66666666666666</v>
      </c>
      <c r="I48" s="40">
        <v>123.93333333333334</v>
      </c>
      <c r="J48" s="40">
        <v>124.71666666666667</v>
      </c>
      <c r="K48" s="31">
        <v>123.15</v>
      </c>
      <c r="L48" s="31">
        <v>121.1</v>
      </c>
      <c r="M48" s="31">
        <v>86.600800000000007</v>
      </c>
      <c r="N48" s="1"/>
      <c r="O48" s="1"/>
    </row>
    <row r="49" spans="1:15" ht="12.75" customHeight="1">
      <c r="A49" s="60">
        <v>40</v>
      </c>
      <c r="B49" s="62" t="s">
        <v>79</v>
      </c>
      <c r="C49" s="31">
        <v>828</v>
      </c>
      <c r="D49" s="40">
        <v>827.35</v>
      </c>
      <c r="E49" s="40">
        <v>822.80000000000007</v>
      </c>
      <c r="F49" s="40">
        <v>817.6</v>
      </c>
      <c r="G49" s="40">
        <v>813.05000000000007</v>
      </c>
      <c r="H49" s="40">
        <v>832.55000000000007</v>
      </c>
      <c r="I49" s="40">
        <v>837.1</v>
      </c>
      <c r="J49" s="40">
        <v>842.30000000000007</v>
      </c>
      <c r="K49" s="31">
        <v>831.9</v>
      </c>
      <c r="L49" s="31">
        <v>822.15</v>
      </c>
      <c r="M49" s="31">
        <v>3.46936</v>
      </c>
      <c r="N49" s="1"/>
      <c r="O49" s="1"/>
    </row>
    <row r="50" spans="1:15" ht="12.75" customHeight="1">
      <c r="A50" s="60">
        <v>41</v>
      </c>
      <c r="B50" s="62" t="s">
        <v>82</v>
      </c>
      <c r="C50" s="31">
        <v>83.85</v>
      </c>
      <c r="D50" s="40">
        <v>84.166666666666657</v>
      </c>
      <c r="E50" s="40">
        <v>83.033333333333317</v>
      </c>
      <c r="F50" s="40">
        <v>82.216666666666654</v>
      </c>
      <c r="G50" s="40">
        <v>81.083333333333314</v>
      </c>
      <c r="H50" s="40">
        <v>84.98333333333332</v>
      </c>
      <c r="I50" s="40">
        <v>86.116666666666646</v>
      </c>
      <c r="J50" s="40">
        <v>86.933333333333323</v>
      </c>
      <c r="K50" s="31">
        <v>85.3</v>
      </c>
      <c r="L50" s="31">
        <v>83.35</v>
      </c>
      <c r="M50" s="31">
        <v>124.06707</v>
      </c>
      <c r="N50" s="1"/>
      <c r="O50" s="1"/>
    </row>
    <row r="51" spans="1:15" ht="12.75" customHeight="1">
      <c r="A51" s="60">
        <v>42</v>
      </c>
      <c r="B51" s="62" t="s">
        <v>86</v>
      </c>
      <c r="C51" s="31">
        <v>373.55</v>
      </c>
      <c r="D51" s="40">
        <v>374.31666666666661</v>
      </c>
      <c r="E51" s="40">
        <v>370.13333333333321</v>
      </c>
      <c r="F51" s="40">
        <v>366.71666666666658</v>
      </c>
      <c r="G51" s="40">
        <v>362.53333333333319</v>
      </c>
      <c r="H51" s="40">
        <v>377.73333333333323</v>
      </c>
      <c r="I51" s="40">
        <v>381.91666666666663</v>
      </c>
      <c r="J51" s="40">
        <v>385.33333333333326</v>
      </c>
      <c r="K51" s="31">
        <v>378.5</v>
      </c>
      <c r="L51" s="31">
        <v>370.9</v>
      </c>
      <c r="M51" s="31">
        <v>33.571840000000002</v>
      </c>
      <c r="N51" s="1"/>
      <c r="O51" s="1"/>
    </row>
    <row r="52" spans="1:15" ht="12.75" customHeight="1">
      <c r="A52" s="60">
        <v>43</v>
      </c>
      <c r="B52" s="62" t="s">
        <v>81</v>
      </c>
      <c r="C52" s="31">
        <v>827.95</v>
      </c>
      <c r="D52" s="40">
        <v>826.9666666666667</v>
      </c>
      <c r="E52" s="40">
        <v>819.98333333333335</v>
      </c>
      <c r="F52" s="40">
        <v>812.01666666666665</v>
      </c>
      <c r="G52" s="40">
        <v>805.0333333333333</v>
      </c>
      <c r="H52" s="40">
        <v>834.93333333333339</v>
      </c>
      <c r="I52" s="40">
        <v>841.91666666666674</v>
      </c>
      <c r="J52" s="40">
        <v>849.88333333333344</v>
      </c>
      <c r="K52" s="31">
        <v>833.95</v>
      </c>
      <c r="L52" s="31">
        <v>819</v>
      </c>
      <c r="M52" s="31">
        <v>51.087200000000003</v>
      </c>
      <c r="N52" s="1"/>
      <c r="O52" s="1"/>
    </row>
    <row r="53" spans="1:15" ht="12.75" customHeight="1">
      <c r="A53" s="60">
        <v>44</v>
      </c>
      <c r="B53" s="62" t="s">
        <v>83</v>
      </c>
      <c r="C53" s="31">
        <v>239.35</v>
      </c>
      <c r="D53" s="40">
        <v>239.38333333333335</v>
      </c>
      <c r="E53" s="40">
        <v>238.26666666666671</v>
      </c>
      <c r="F53" s="40">
        <v>237.18333333333337</v>
      </c>
      <c r="G53" s="40">
        <v>236.06666666666672</v>
      </c>
      <c r="H53" s="40">
        <v>240.4666666666667</v>
      </c>
      <c r="I53" s="40">
        <v>241.58333333333331</v>
      </c>
      <c r="J53" s="40">
        <v>242.66666666666669</v>
      </c>
      <c r="K53" s="31">
        <v>240.5</v>
      </c>
      <c r="L53" s="31">
        <v>238.3</v>
      </c>
      <c r="M53" s="31">
        <v>19.760549999999999</v>
      </c>
      <c r="N53" s="1"/>
      <c r="O53" s="1"/>
    </row>
    <row r="54" spans="1:15" ht="12.75" customHeight="1">
      <c r="A54" s="60">
        <v>45</v>
      </c>
      <c r="B54" s="62" t="s">
        <v>84</v>
      </c>
      <c r="C54" s="31">
        <v>19072.3</v>
      </c>
      <c r="D54" s="40">
        <v>19147.933333333334</v>
      </c>
      <c r="E54" s="40">
        <v>18947.866666666669</v>
      </c>
      <c r="F54" s="40">
        <v>18823.433333333334</v>
      </c>
      <c r="G54" s="40">
        <v>18623.366666666669</v>
      </c>
      <c r="H54" s="40">
        <v>19272.366666666669</v>
      </c>
      <c r="I54" s="40">
        <v>19472.433333333334</v>
      </c>
      <c r="J54" s="40">
        <v>19596.866666666669</v>
      </c>
      <c r="K54" s="31">
        <v>19348</v>
      </c>
      <c r="L54" s="31">
        <v>19023.5</v>
      </c>
      <c r="M54" s="31">
        <v>9.7549999999999998E-2</v>
      </c>
      <c r="N54" s="1"/>
      <c r="O54" s="1"/>
    </row>
    <row r="55" spans="1:15" ht="12.75" customHeight="1">
      <c r="A55" s="60">
        <v>46</v>
      </c>
      <c r="B55" s="62" t="s">
        <v>87</v>
      </c>
      <c r="C55" s="31">
        <v>4941.6499999999996</v>
      </c>
      <c r="D55" s="40">
        <v>4946.8833333333332</v>
      </c>
      <c r="E55" s="40">
        <v>4916.7666666666664</v>
      </c>
      <c r="F55" s="40">
        <v>4891.8833333333332</v>
      </c>
      <c r="G55" s="40">
        <v>4861.7666666666664</v>
      </c>
      <c r="H55" s="40">
        <v>4971.7666666666664</v>
      </c>
      <c r="I55" s="40">
        <v>5001.8833333333332</v>
      </c>
      <c r="J55" s="40">
        <v>5026.7666666666664</v>
      </c>
      <c r="K55" s="31">
        <v>4977</v>
      </c>
      <c r="L55" s="31">
        <v>4922</v>
      </c>
      <c r="M55" s="31">
        <v>2.3417400000000002</v>
      </c>
      <c r="N55" s="1"/>
      <c r="O55" s="1"/>
    </row>
    <row r="56" spans="1:15" ht="12.75" customHeight="1">
      <c r="A56" s="60">
        <v>47</v>
      </c>
      <c r="B56" s="62" t="s">
        <v>90</v>
      </c>
      <c r="C56" s="31">
        <v>304.45</v>
      </c>
      <c r="D56" s="40">
        <v>304.86666666666662</v>
      </c>
      <c r="E56" s="40">
        <v>302.58333333333326</v>
      </c>
      <c r="F56" s="40">
        <v>300.71666666666664</v>
      </c>
      <c r="G56" s="40">
        <v>298.43333333333328</v>
      </c>
      <c r="H56" s="40">
        <v>306.73333333333323</v>
      </c>
      <c r="I56" s="40">
        <v>309.01666666666665</v>
      </c>
      <c r="J56" s="40">
        <v>310.88333333333321</v>
      </c>
      <c r="K56" s="31">
        <v>307.14999999999998</v>
      </c>
      <c r="L56" s="31">
        <v>303</v>
      </c>
      <c r="M56" s="31">
        <v>60.794089999999997</v>
      </c>
      <c r="N56" s="1"/>
      <c r="O56" s="1"/>
    </row>
    <row r="57" spans="1:15" ht="12.75" customHeight="1">
      <c r="A57" s="60">
        <v>48</v>
      </c>
      <c r="B57" s="62" t="s">
        <v>93</v>
      </c>
      <c r="C57" s="31">
        <v>1099.3</v>
      </c>
      <c r="D57" s="40">
        <v>1095.4833333333333</v>
      </c>
      <c r="E57" s="40">
        <v>1087.9666666666667</v>
      </c>
      <c r="F57" s="40">
        <v>1076.6333333333334</v>
      </c>
      <c r="G57" s="40">
        <v>1069.1166666666668</v>
      </c>
      <c r="H57" s="40">
        <v>1106.8166666666666</v>
      </c>
      <c r="I57" s="40">
        <v>1114.3333333333335</v>
      </c>
      <c r="J57" s="40">
        <v>1125.6666666666665</v>
      </c>
      <c r="K57" s="31">
        <v>1103</v>
      </c>
      <c r="L57" s="31">
        <v>1084.1500000000001</v>
      </c>
      <c r="M57" s="31">
        <v>22.296610000000001</v>
      </c>
      <c r="N57" s="1"/>
      <c r="O57" s="1"/>
    </row>
    <row r="58" spans="1:15" ht="12.75" customHeight="1">
      <c r="A58" s="60">
        <v>49</v>
      </c>
      <c r="B58" s="62" t="s">
        <v>94</v>
      </c>
      <c r="C58" s="31">
        <v>978.7</v>
      </c>
      <c r="D58" s="40">
        <v>977.73333333333323</v>
      </c>
      <c r="E58" s="40">
        <v>973.56666666666649</v>
      </c>
      <c r="F58" s="40">
        <v>968.43333333333328</v>
      </c>
      <c r="G58" s="40">
        <v>964.26666666666654</v>
      </c>
      <c r="H58" s="40">
        <v>982.86666666666645</v>
      </c>
      <c r="I58" s="40">
        <v>987.03333333333319</v>
      </c>
      <c r="J58" s="40">
        <v>992.1666666666664</v>
      </c>
      <c r="K58" s="31">
        <v>981.9</v>
      </c>
      <c r="L58" s="31">
        <v>972.6</v>
      </c>
      <c r="M58" s="31">
        <v>18.31109</v>
      </c>
      <c r="N58" s="1"/>
      <c r="O58" s="1"/>
    </row>
    <row r="59" spans="1:15" ht="12.75" customHeight="1">
      <c r="A59" s="60">
        <v>50</v>
      </c>
      <c r="B59" s="62" t="s">
        <v>275</v>
      </c>
      <c r="C59" s="31">
        <v>1368.45</v>
      </c>
      <c r="D59" s="40">
        <v>1362.25</v>
      </c>
      <c r="E59" s="40">
        <v>1352.2</v>
      </c>
      <c r="F59" s="40">
        <v>1335.95</v>
      </c>
      <c r="G59" s="40">
        <v>1325.9</v>
      </c>
      <c r="H59" s="40">
        <v>1378.5</v>
      </c>
      <c r="I59" s="40">
        <v>1388.5500000000002</v>
      </c>
      <c r="J59" s="40">
        <v>1404.8</v>
      </c>
      <c r="K59" s="31">
        <v>1372.3</v>
      </c>
      <c r="L59" s="31">
        <v>1346</v>
      </c>
      <c r="M59" s="31">
        <v>1.4736499999999999</v>
      </c>
      <c r="N59" s="1"/>
      <c r="O59" s="1"/>
    </row>
    <row r="60" spans="1:15" ht="12.75" customHeight="1">
      <c r="A60" s="60">
        <v>51</v>
      </c>
      <c r="B60" s="62" t="s">
        <v>95</v>
      </c>
      <c r="C60" s="31">
        <v>228.95</v>
      </c>
      <c r="D60" s="40">
        <v>228.80000000000004</v>
      </c>
      <c r="E60" s="40">
        <v>227.70000000000007</v>
      </c>
      <c r="F60" s="40">
        <v>226.45000000000005</v>
      </c>
      <c r="G60" s="40">
        <v>225.35000000000008</v>
      </c>
      <c r="H60" s="40">
        <v>230.05000000000007</v>
      </c>
      <c r="I60" s="40">
        <v>231.15000000000003</v>
      </c>
      <c r="J60" s="40">
        <v>232.40000000000006</v>
      </c>
      <c r="K60" s="31">
        <v>229.9</v>
      </c>
      <c r="L60" s="31">
        <v>227.55</v>
      </c>
      <c r="M60" s="31">
        <v>70.344679999999997</v>
      </c>
      <c r="N60" s="1"/>
      <c r="O60" s="1"/>
    </row>
    <row r="61" spans="1:15" ht="12.75" customHeight="1">
      <c r="A61" s="60">
        <v>52</v>
      </c>
      <c r="B61" s="62" t="s">
        <v>96</v>
      </c>
      <c r="C61" s="31">
        <v>4619.6000000000004</v>
      </c>
      <c r="D61" s="40">
        <v>4591.9333333333334</v>
      </c>
      <c r="E61" s="40">
        <v>4532.666666666667</v>
      </c>
      <c r="F61" s="40">
        <v>4445.7333333333336</v>
      </c>
      <c r="G61" s="40">
        <v>4386.4666666666672</v>
      </c>
      <c r="H61" s="40">
        <v>4678.8666666666668</v>
      </c>
      <c r="I61" s="40">
        <v>4738.1333333333332</v>
      </c>
      <c r="J61" s="40">
        <v>4825.0666666666666</v>
      </c>
      <c r="K61" s="31">
        <v>4651.2</v>
      </c>
      <c r="L61" s="31">
        <v>4505</v>
      </c>
      <c r="M61" s="31">
        <v>3.9872999999999998</v>
      </c>
      <c r="N61" s="1"/>
      <c r="O61" s="1"/>
    </row>
    <row r="62" spans="1:15" ht="12.75" customHeight="1">
      <c r="A62" s="60">
        <v>53</v>
      </c>
      <c r="B62" s="62" t="s">
        <v>97</v>
      </c>
      <c r="C62" s="31">
        <v>1646.9</v>
      </c>
      <c r="D62" s="40">
        <v>1648.8</v>
      </c>
      <c r="E62" s="40">
        <v>1635.6</v>
      </c>
      <c r="F62" s="40">
        <v>1624.3</v>
      </c>
      <c r="G62" s="40">
        <v>1611.1</v>
      </c>
      <c r="H62" s="40">
        <v>1660.1</v>
      </c>
      <c r="I62" s="40">
        <v>1673.3000000000002</v>
      </c>
      <c r="J62" s="40">
        <v>1684.6</v>
      </c>
      <c r="K62" s="31">
        <v>1662</v>
      </c>
      <c r="L62" s="31">
        <v>1637.5</v>
      </c>
      <c r="M62" s="31">
        <v>2.94476</v>
      </c>
      <c r="N62" s="1"/>
      <c r="O62" s="1"/>
    </row>
    <row r="63" spans="1:15" ht="12.75" customHeight="1">
      <c r="A63" s="60">
        <v>54</v>
      </c>
      <c r="B63" s="62" t="s">
        <v>98</v>
      </c>
      <c r="C63" s="31">
        <v>662.3</v>
      </c>
      <c r="D63" s="40">
        <v>659.71666666666658</v>
      </c>
      <c r="E63" s="40">
        <v>653.88333333333321</v>
      </c>
      <c r="F63" s="40">
        <v>645.46666666666658</v>
      </c>
      <c r="G63" s="40">
        <v>639.63333333333321</v>
      </c>
      <c r="H63" s="40">
        <v>668.13333333333321</v>
      </c>
      <c r="I63" s="40">
        <v>673.96666666666647</v>
      </c>
      <c r="J63" s="40">
        <v>682.38333333333321</v>
      </c>
      <c r="K63" s="31">
        <v>665.55</v>
      </c>
      <c r="L63" s="31">
        <v>651.29999999999995</v>
      </c>
      <c r="M63" s="31">
        <v>19.138459999999998</v>
      </c>
      <c r="N63" s="1"/>
      <c r="O63" s="1"/>
    </row>
    <row r="64" spans="1:15" ht="12.75" customHeight="1">
      <c r="A64" s="60">
        <v>55</v>
      </c>
      <c r="B64" s="62" t="s">
        <v>99</v>
      </c>
      <c r="C64" s="31">
        <v>946.25</v>
      </c>
      <c r="D64" s="40">
        <v>945.6</v>
      </c>
      <c r="E64" s="40">
        <v>935.30000000000007</v>
      </c>
      <c r="F64" s="40">
        <v>924.35</v>
      </c>
      <c r="G64" s="40">
        <v>914.05000000000007</v>
      </c>
      <c r="H64" s="40">
        <v>956.55000000000007</v>
      </c>
      <c r="I64" s="40">
        <v>966.85</v>
      </c>
      <c r="J64" s="40">
        <v>977.80000000000007</v>
      </c>
      <c r="K64" s="31">
        <v>955.9</v>
      </c>
      <c r="L64" s="31">
        <v>934.65</v>
      </c>
      <c r="M64" s="31">
        <v>4.50746</v>
      </c>
      <c r="N64" s="1"/>
      <c r="O64" s="1"/>
    </row>
    <row r="65" spans="1:15" ht="12.75" customHeight="1">
      <c r="A65" s="60">
        <v>56</v>
      </c>
      <c r="B65" s="62" t="s">
        <v>100</v>
      </c>
      <c r="C65" s="31">
        <v>287.75</v>
      </c>
      <c r="D65" s="40">
        <v>287.35000000000002</v>
      </c>
      <c r="E65" s="40">
        <v>285.00000000000006</v>
      </c>
      <c r="F65" s="40">
        <v>282.25000000000006</v>
      </c>
      <c r="G65" s="40">
        <v>279.90000000000009</v>
      </c>
      <c r="H65" s="40">
        <v>290.10000000000002</v>
      </c>
      <c r="I65" s="40">
        <v>292.44999999999993</v>
      </c>
      <c r="J65" s="40">
        <v>295.2</v>
      </c>
      <c r="K65" s="31">
        <v>289.7</v>
      </c>
      <c r="L65" s="31">
        <v>284.60000000000002</v>
      </c>
      <c r="M65" s="31">
        <v>28.18553</v>
      </c>
      <c r="N65" s="1"/>
      <c r="O65" s="1"/>
    </row>
    <row r="66" spans="1:15" ht="12.75" customHeight="1">
      <c r="A66" s="60">
        <v>57</v>
      </c>
      <c r="B66" s="62" t="s">
        <v>102</v>
      </c>
      <c r="C66" s="31">
        <v>1855.35</v>
      </c>
      <c r="D66" s="40">
        <v>1853.9666666666665</v>
      </c>
      <c r="E66" s="40">
        <v>1840.9333333333329</v>
      </c>
      <c r="F66" s="40">
        <v>1826.5166666666664</v>
      </c>
      <c r="G66" s="40">
        <v>1813.4833333333329</v>
      </c>
      <c r="H66" s="40">
        <v>1868.383333333333</v>
      </c>
      <c r="I66" s="40">
        <v>1881.4166666666663</v>
      </c>
      <c r="J66" s="40">
        <v>1895.833333333333</v>
      </c>
      <c r="K66" s="31">
        <v>1867</v>
      </c>
      <c r="L66" s="31">
        <v>1839.55</v>
      </c>
      <c r="M66" s="31">
        <v>6.9038300000000001</v>
      </c>
      <c r="N66" s="1"/>
      <c r="O66" s="1"/>
    </row>
    <row r="67" spans="1:15" ht="12.75" customHeight="1">
      <c r="A67" s="60">
        <v>58</v>
      </c>
      <c r="B67" s="62" t="s">
        <v>110</v>
      </c>
      <c r="C67" s="31">
        <v>503.7</v>
      </c>
      <c r="D67" s="40">
        <v>503.43333333333339</v>
      </c>
      <c r="E67" s="40">
        <v>499.86666666666679</v>
      </c>
      <c r="F67" s="40">
        <v>496.03333333333342</v>
      </c>
      <c r="G67" s="40">
        <v>492.46666666666681</v>
      </c>
      <c r="H67" s="40">
        <v>507.26666666666677</v>
      </c>
      <c r="I67" s="40">
        <v>510.83333333333337</v>
      </c>
      <c r="J67" s="40">
        <v>514.66666666666674</v>
      </c>
      <c r="K67" s="31">
        <v>507</v>
      </c>
      <c r="L67" s="31">
        <v>499.6</v>
      </c>
      <c r="M67" s="31">
        <v>68.930409999999995</v>
      </c>
      <c r="N67" s="1"/>
      <c r="O67" s="1"/>
    </row>
    <row r="68" spans="1:15" ht="12.75" customHeight="1">
      <c r="A68" s="60">
        <v>59</v>
      </c>
      <c r="B68" s="62" t="s">
        <v>103</v>
      </c>
      <c r="C68" s="31">
        <v>562.35</v>
      </c>
      <c r="D68" s="40">
        <v>561.19999999999993</v>
      </c>
      <c r="E68" s="40">
        <v>558.89999999999986</v>
      </c>
      <c r="F68" s="40">
        <v>555.44999999999993</v>
      </c>
      <c r="G68" s="40">
        <v>553.14999999999986</v>
      </c>
      <c r="H68" s="40">
        <v>564.64999999999986</v>
      </c>
      <c r="I68" s="40">
        <v>566.94999999999982</v>
      </c>
      <c r="J68" s="40">
        <v>570.39999999999986</v>
      </c>
      <c r="K68" s="31">
        <v>563.5</v>
      </c>
      <c r="L68" s="31">
        <v>557.75</v>
      </c>
      <c r="M68" s="31">
        <v>15.778460000000001</v>
      </c>
      <c r="N68" s="1"/>
      <c r="O68" s="1"/>
    </row>
    <row r="69" spans="1:15" ht="12.75" customHeight="1">
      <c r="A69" s="60">
        <v>60</v>
      </c>
      <c r="B69" s="62" t="s">
        <v>104</v>
      </c>
      <c r="C69" s="31">
        <v>2196.6</v>
      </c>
      <c r="D69" s="40">
        <v>2187.4</v>
      </c>
      <c r="E69" s="40">
        <v>2161.8000000000002</v>
      </c>
      <c r="F69" s="40">
        <v>2127</v>
      </c>
      <c r="G69" s="40">
        <v>2101.4</v>
      </c>
      <c r="H69" s="40">
        <v>2222.2000000000003</v>
      </c>
      <c r="I69" s="40">
        <v>2247.7999999999997</v>
      </c>
      <c r="J69" s="40">
        <v>2282.6000000000004</v>
      </c>
      <c r="K69" s="31">
        <v>2213</v>
      </c>
      <c r="L69" s="31">
        <v>2152.6</v>
      </c>
      <c r="M69" s="31">
        <v>3.9586800000000002</v>
      </c>
      <c r="N69" s="1"/>
      <c r="O69" s="1"/>
    </row>
    <row r="70" spans="1:15" ht="12.75" customHeight="1">
      <c r="A70" s="60">
        <v>61</v>
      </c>
      <c r="B70" s="62" t="s">
        <v>105</v>
      </c>
      <c r="C70" s="31">
        <v>2114.6</v>
      </c>
      <c r="D70" s="40">
        <v>2105.4833333333331</v>
      </c>
      <c r="E70" s="40">
        <v>2070.4166666666661</v>
      </c>
      <c r="F70" s="40">
        <v>2026.2333333333331</v>
      </c>
      <c r="G70" s="40">
        <v>1991.1666666666661</v>
      </c>
      <c r="H70" s="40">
        <v>2149.6666666666661</v>
      </c>
      <c r="I70" s="40">
        <v>2184.7333333333327</v>
      </c>
      <c r="J70" s="40">
        <v>2228.9166666666661</v>
      </c>
      <c r="K70" s="31">
        <v>2140.5500000000002</v>
      </c>
      <c r="L70" s="31">
        <v>2061.3000000000002</v>
      </c>
      <c r="M70" s="31">
        <v>8.0522100000000005</v>
      </c>
      <c r="N70" s="1"/>
      <c r="O70" s="1"/>
    </row>
    <row r="71" spans="1:15" ht="12.75" customHeight="1">
      <c r="A71" s="60">
        <v>62</v>
      </c>
      <c r="B71" s="62" t="s">
        <v>276</v>
      </c>
      <c r="C71" s="31">
        <v>383.7</v>
      </c>
      <c r="D71" s="40">
        <v>385.3</v>
      </c>
      <c r="E71" s="40">
        <v>377.6</v>
      </c>
      <c r="F71" s="40">
        <v>371.5</v>
      </c>
      <c r="G71" s="40">
        <v>363.8</v>
      </c>
      <c r="H71" s="40">
        <v>391.40000000000003</v>
      </c>
      <c r="I71" s="40">
        <v>399.09999999999997</v>
      </c>
      <c r="J71" s="40">
        <v>405.20000000000005</v>
      </c>
      <c r="K71" s="31">
        <v>393</v>
      </c>
      <c r="L71" s="31">
        <v>379.2</v>
      </c>
      <c r="M71" s="31">
        <v>15.69908</v>
      </c>
      <c r="N71" s="1"/>
      <c r="O71" s="1"/>
    </row>
    <row r="72" spans="1:15" ht="12.75" customHeight="1">
      <c r="A72" s="60">
        <v>63</v>
      </c>
      <c r="B72" s="62" t="s">
        <v>107</v>
      </c>
      <c r="C72" s="31">
        <v>3485.95</v>
      </c>
      <c r="D72" s="40">
        <v>3485.1333333333337</v>
      </c>
      <c r="E72" s="40">
        <v>3462.8666666666672</v>
      </c>
      <c r="F72" s="40">
        <v>3439.7833333333338</v>
      </c>
      <c r="G72" s="40">
        <v>3417.5166666666673</v>
      </c>
      <c r="H72" s="40">
        <v>3508.2166666666672</v>
      </c>
      <c r="I72" s="40">
        <v>3530.4833333333336</v>
      </c>
      <c r="J72" s="40">
        <v>3553.5666666666671</v>
      </c>
      <c r="K72" s="31">
        <v>3507.4</v>
      </c>
      <c r="L72" s="31">
        <v>3462.05</v>
      </c>
      <c r="M72" s="31">
        <v>2.08081</v>
      </c>
      <c r="N72" s="1"/>
      <c r="O72" s="1"/>
    </row>
    <row r="73" spans="1:15" ht="12.75" customHeight="1">
      <c r="A73" s="60">
        <v>64</v>
      </c>
      <c r="B73" s="62" t="s">
        <v>108</v>
      </c>
      <c r="C73" s="31">
        <v>4373.1000000000004</v>
      </c>
      <c r="D73" s="40">
        <v>4371.6166666666659</v>
      </c>
      <c r="E73" s="40">
        <v>4322.5333333333319</v>
      </c>
      <c r="F73" s="40">
        <v>4271.9666666666662</v>
      </c>
      <c r="G73" s="40">
        <v>4222.8833333333323</v>
      </c>
      <c r="H73" s="40">
        <v>4422.1833333333316</v>
      </c>
      <c r="I73" s="40">
        <v>4471.2666666666655</v>
      </c>
      <c r="J73" s="40">
        <v>4521.8333333333312</v>
      </c>
      <c r="K73" s="31">
        <v>4420.7</v>
      </c>
      <c r="L73" s="31">
        <v>4321.05</v>
      </c>
      <c r="M73" s="31">
        <v>8.4591600000000007</v>
      </c>
      <c r="N73" s="1"/>
      <c r="O73" s="1"/>
    </row>
    <row r="74" spans="1:15" ht="12.75" customHeight="1">
      <c r="A74" s="60">
        <v>65</v>
      </c>
      <c r="B74" s="62" t="s">
        <v>166</v>
      </c>
      <c r="C74" s="31">
        <v>1997.3</v>
      </c>
      <c r="D74" s="40">
        <v>1993.0166666666667</v>
      </c>
      <c r="E74" s="40">
        <v>1977.2833333333333</v>
      </c>
      <c r="F74" s="40">
        <v>1957.2666666666667</v>
      </c>
      <c r="G74" s="40">
        <v>1941.5333333333333</v>
      </c>
      <c r="H74" s="40">
        <v>2013.0333333333333</v>
      </c>
      <c r="I74" s="40">
        <v>2028.7666666666664</v>
      </c>
      <c r="J74" s="40">
        <v>2048.7833333333333</v>
      </c>
      <c r="K74" s="31">
        <v>2008.75</v>
      </c>
      <c r="L74" s="31">
        <v>1973</v>
      </c>
      <c r="M74" s="31">
        <v>4.1104099999999999</v>
      </c>
      <c r="N74" s="1"/>
      <c r="O74" s="1"/>
    </row>
    <row r="75" spans="1:15" ht="12.75" customHeight="1">
      <c r="A75" s="60">
        <v>66</v>
      </c>
      <c r="B75" s="62" t="s">
        <v>111</v>
      </c>
      <c r="C75" s="31">
        <v>4699</v>
      </c>
      <c r="D75" s="40">
        <v>4704.5166666666664</v>
      </c>
      <c r="E75" s="40">
        <v>4679.4833333333327</v>
      </c>
      <c r="F75" s="40">
        <v>4659.9666666666662</v>
      </c>
      <c r="G75" s="40">
        <v>4634.9333333333325</v>
      </c>
      <c r="H75" s="40">
        <v>4724.0333333333328</v>
      </c>
      <c r="I75" s="40">
        <v>4749.0666666666657</v>
      </c>
      <c r="J75" s="40">
        <v>4768.583333333333</v>
      </c>
      <c r="K75" s="31">
        <v>4729.55</v>
      </c>
      <c r="L75" s="31">
        <v>4685</v>
      </c>
      <c r="M75" s="31">
        <v>1.8025100000000001</v>
      </c>
      <c r="N75" s="1"/>
      <c r="O75" s="1"/>
    </row>
    <row r="76" spans="1:15" ht="12.75" customHeight="1">
      <c r="A76" s="60">
        <v>67</v>
      </c>
      <c r="B76" s="62" t="s">
        <v>112</v>
      </c>
      <c r="C76" s="31">
        <v>3572.05</v>
      </c>
      <c r="D76" s="40">
        <v>3592.5</v>
      </c>
      <c r="E76" s="40">
        <v>3542.7</v>
      </c>
      <c r="F76" s="40">
        <v>3513.35</v>
      </c>
      <c r="G76" s="40">
        <v>3463.5499999999997</v>
      </c>
      <c r="H76" s="40">
        <v>3621.85</v>
      </c>
      <c r="I76" s="40">
        <v>3671.65</v>
      </c>
      <c r="J76" s="40">
        <v>3701</v>
      </c>
      <c r="K76" s="31">
        <v>3642.3</v>
      </c>
      <c r="L76" s="31">
        <v>3563.15</v>
      </c>
      <c r="M76" s="31">
        <v>4.5660299999999996</v>
      </c>
      <c r="N76" s="1"/>
      <c r="O76" s="1"/>
    </row>
    <row r="77" spans="1:15" ht="12.75" customHeight="1">
      <c r="A77" s="60">
        <v>68</v>
      </c>
      <c r="B77" s="62" t="s">
        <v>277</v>
      </c>
      <c r="C77" s="31">
        <v>379.5</v>
      </c>
      <c r="D77" s="40">
        <v>379.56666666666666</v>
      </c>
      <c r="E77" s="40">
        <v>376.48333333333335</v>
      </c>
      <c r="F77" s="40">
        <v>373.4666666666667</v>
      </c>
      <c r="G77" s="40">
        <v>370.38333333333338</v>
      </c>
      <c r="H77" s="40">
        <v>382.58333333333331</v>
      </c>
      <c r="I77" s="40">
        <v>385.66666666666669</v>
      </c>
      <c r="J77" s="40">
        <v>388.68333333333328</v>
      </c>
      <c r="K77" s="31">
        <v>382.65</v>
      </c>
      <c r="L77" s="31">
        <v>376.55</v>
      </c>
      <c r="M77" s="31">
        <v>7.2602799999999998</v>
      </c>
      <c r="N77" s="1"/>
      <c r="O77" s="1"/>
    </row>
    <row r="78" spans="1:15" ht="12.75" customHeight="1">
      <c r="A78" s="60">
        <v>69</v>
      </c>
      <c r="B78" s="62" t="s">
        <v>113</v>
      </c>
      <c r="C78" s="31">
        <v>2184.8000000000002</v>
      </c>
      <c r="D78" s="40">
        <v>2182.2666666666669</v>
      </c>
      <c r="E78" s="40">
        <v>2168.5333333333338</v>
      </c>
      <c r="F78" s="40">
        <v>2152.2666666666669</v>
      </c>
      <c r="G78" s="40">
        <v>2138.5333333333338</v>
      </c>
      <c r="H78" s="40">
        <v>2198.5333333333338</v>
      </c>
      <c r="I78" s="40">
        <v>2212.2666666666664</v>
      </c>
      <c r="J78" s="40">
        <v>2228.5333333333338</v>
      </c>
      <c r="K78" s="31">
        <v>2196</v>
      </c>
      <c r="L78" s="31">
        <v>2166</v>
      </c>
      <c r="M78" s="31">
        <v>1.70641</v>
      </c>
      <c r="N78" s="1"/>
      <c r="O78" s="1"/>
    </row>
    <row r="79" spans="1:15" ht="12.75" customHeight="1">
      <c r="A79" s="60">
        <v>70</v>
      </c>
      <c r="B79" s="62" t="s">
        <v>278</v>
      </c>
      <c r="C79" s="31">
        <v>141.1</v>
      </c>
      <c r="D79" s="40">
        <v>141.83333333333334</v>
      </c>
      <c r="E79" s="40">
        <v>139.76666666666668</v>
      </c>
      <c r="F79" s="40">
        <v>138.43333333333334</v>
      </c>
      <c r="G79" s="40">
        <v>136.36666666666667</v>
      </c>
      <c r="H79" s="40">
        <v>143.16666666666669</v>
      </c>
      <c r="I79" s="40">
        <v>145.23333333333335</v>
      </c>
      <c r="J79" s="40">
        <v>146.56666666666669</v>
      </c>
      <c r="K79" s="31">
        <v>143.9</v>
      </c>
      <c r="L79" s="31">
        <v>140.5</v>
      </c>
      <c r="M79" s="31">
        <v>48.541379999999997</v>
      </c>
      <c r="N79" s="1"/>
      <c r="O79" s="1"/>
    </row>
    <row r="80" spans="1:15" ht="12.75" customHeight="1">
      <c r="A80" s="60">
        <v>71</v>
      </c>
      <c r="B80" s="62" t="s">
        <v>115</v>
      </c>
      <c r="C80" s="31">
        <v>124.4</v>
      </c>
      <c r="D80" s="40">
        <v>124.36666666666667</v>
      </c>
      <c r="E80" s="40">
        <v>123.53333333333335</v>
      </c>
      <c r="F80" s="40">
        <v>122.66666666666667</v>
      </c>
      <c r="G80" s="40">
        <v>121.83333333333334</v>
      </c>
      <c r="H80" s="40">
        <v>125.23333333333335</v>
      </c>
      <c r="I80" s="40">
        <v>126.06666666666666</v>
      </c>
      <c r="J80" s="40">
        <v>126.93333333333335</v>
      </c>
      <c r="K80" s="31">
        <v>125.2</v>
      </c>
      <c r="L80" s="31">
        <v>123.5</v>
      </c>
      <c r="M80" s="31">
        <v>150.51657</v>
      </c>
      <c r="N80" s="1"/>
      <c r="O80" s="1"/>
    </row>
    <row r="81" spans="1:15" ht="12.75" customHeight="1">
      <c r="A81" s="60">
        <v>72</v>
      </c>
      <c r="B81" s="62" t="s">
        <v>279</v>
      </c>
      <c r="C81" s="31">
        <v>293.45</v>
      </c>
      <c r="D81" s="40">
        <v>290.63333333333327</v>
      </c>
      <c r="E81" s="40">
        <v>287.11666666666656</v>
      </c>
      <c r="F81" s="40">
        <v>280.7833333333333</v>
      </c>
      <c r="G81" s="40">
        <v>277.26666666666659</v>
      </c>
      <c r="H81" s="40">
        <v>296.96666666666653</v>
      </c>
      <c r="I81" s="40">
        <v>300.48333333333329</v>
      </c>
      <c r="J81" s="40">
        <v>306.81666666666649</v>
      </c>
      <c r="K81" s="31">
        <v>294.14999999999998</v>
      </c>
      <c r="L81" s="31">
        <v>284.3</v>
      </c>
      <c r="M81" s="31">
        <v>21.972950000000001</v>
      </c>
      <c r="N81" s="1"/>
      <c r="O81" s="1"/>
    </row>
    <row r="82" spans="1:15" ht="12.75" customHeight="1">
      <c r="A82" s="60">
        <v>73</v>
      </c>
      <c r="B82" s="62" t="s">
        <v>116</v>
      </c>
      <c r="C82" s="31">
        <v>107.2</v>
      </c>
      <c r="D82" s="40">
        <v>107.39999999999999</v>
      </c>
      <c r="E82" s="40">
        <v>106.79999999999998</v>
      </c>
      <c r="F82" s="40">
        <v>106.39999999999999</v>
      </c>
      <c r="G82" s="40">
        <v>105.79999999999998</v>
      </c>
      <c r="H82" s="40">
        <v>107.79999999999998</v>
      </c>
      <c r="I82" s="40">
        <v>108.39999999999998</v>
      </c>
      <c r="J82" s="40">
        <v>108.79999999999998</v>
      </c>
      <c r="K82" s="31">
        <v>108</v>
      </c>
      <c r="L82" s="31">
        <v>107</v>
      </c>
      <c r="M82" s="31">
        <v>69.306650000000005</v>
      </c>
      <c r="N82" s="1"/>
      <c r="O82" s="1"/>
    </row>
    <row r="83" spans="1:15" ht="12.75" customHeight="1">
      <c r="A83" s="60">
        <v>74</v>
      </c>
      <c r="B83" s="62" t="s">
        <v>280</v>
      </c>
      <c r="C83" s="31">
        <v>1001.1</v>
      </c>
      <c r="D83" s="40">
        <v>1020.3666666666667</v>
      </c>
      <c r="E83" s="40">
        <v>975.73333333333335</v>
      </c>
      <c r="F83" s="40">
        <v>950.36666666666667</v>
      </c>
      <c r="G83" s="40">
        <v>905.73333333333335</v>
      </c>
      <c r="H83" s="40">
        <v>1045.7333333333333</v>
      </c>
      <c r="I83" s="40">
        <v>1090.3666666666668</v>
      </c>
      <c r="J83" s="40">
        <v>1115.7333333333333</v>
      </c>
      <c r="K83" s="31">
        <v>1065</v>
      </c>
      <c r="L83" s="31">
        <v>995</v>
      </c>
      <c r="M83" s="31">
        <v>45.070740000000001</v>
      </c>
      <c r="N83" s="1"/>
      <c r="O83" s="1"/>
    </row>
    <row r="84" spans="1:15" ht="12.75" customHeight="1">
      <c r="A84" s="60">
        <v>75</v>
      </c>
      <c r="B84" s="62" t="s">
        <v>121</v>
      </c>
      <c r="C84" s="31">
        <v>1069.5</v>
      </c>
      <c r="D84" s="40">
        <v>1063.6500000000001</v>
      </c>
      <c r="E84" s="40">
        <v>1054.0000000000002</v>
      </c>
      <c r="F84" s="40">
        <v>1038.5000000000002</v>
      </c>
      <c r="G84" s="40">
        <v>1028.8500000000004</v>
      </c>
      <c r="H84" s="40">
        <v>1079.1500000000001</v>
      </c>
      <c r="I84" s="40">
        <v>1088.7999999999997</v>
      </c>
      <c r="J84" s="40">
        <v>1104.3</v>
      </c>
      <c r="K84" s="31">
        <v>1073.3</v>
      </c>
      <c r="L84" s="31">
        <v>1048.1500000000001</v>
      </c>
      <c r="M84" s="31">
        <v>9.2259499999999992</v>
      </c>
      <c r="N84" s="1"/>
      <c r="O84" s="1"/>
    </row>
    <row r="85" spans="1:15" ht="12.75" customHeight="1">
      <c r="A85" s="60">
        <v>76</v>
      </c>
      <c r="B85" s="62" t="s">
        <v>122</v>
      </c>
      <c r="C85" s="31">
        <v>1506.55</v>
      </c>
      <c r="D85" s="40">
        <v>1495.8166666666668</v>
      </c>
      <c r="E85" s="40">
        <v>1479.6333333333337</v>
      </c>
      <c r="F85" s="40">
        <v>1452.7166666666669</v>
      </c>
      <c r="G85" s="40">
        <v>1436.5333333333338</v>
      </c>
      <c r="H85" s="40">
        <v>1522.7333333333336</v>
      </c>
      <c r="I85" s="40">
        <v>1538.9166666666665</v>
      </c>
      <c r="J85" s="40">
        <v>1565.8333333333335</v>
      </c>
      <c r="K85" s="31">
        <v>1512</v>
      </c>
      <c r="L85" s="31">
        <v>1468.9</v>
      </c>
      <c r="M85" s="31">
        <v>13.69369</v>
      </c>
      <c r="N85" s="1"/>
      <c r="O85" s="1"/>
    </row>
    <row r="86" spans="1:15" ht="12.75" customHeight="1">
      <c r="A86" s="60">
        <v>77</v>
      </c>
      <c r="B86" s="62" t="s">
        <v>124</v>
      </c>
      <c r="C86" s="31">
        <v>1779.35</v>
      </c>
      <c r="D86" s="40">
        <v>1767.05</v>
      </c>
      <c r="E86" s="40">
        <v>1749.3</v>
      </c>
      <c r="F86" s="40">
        <v>1719.25</v>
      </c>
      <c r="G86" s="40">
        <v>1701.5</v>
      </c>
      <c r="H86" s="40">
        <v>1797.1</v>
      </c>
      <c r="I86" s="40">
        <v>1814.85</v>
      </c>
      <c r="J86" s="40">
        <v>1844.8999999999999</v>
      </c>
      <c r="K86" s="31">
        <v>1784.8</v>
      </c>
      <c r="L86" s="31">
        <v>1737</v>
      </c>
      <c r="M86" s="31">
        <v>8.1112000000000002</v>
      </c>
      <c r="N86" s="1"/>
      <c r="O86" s="1"/>
    </row>
    <row r="87" spans="1:15" ht="12.75" customHeight="1">
      <c r="A87" s="60">
        <v>78</v>
      </c>
      <c r="B87" s="62" t="s">
        <v>125</v>
      </c>
      <c r="C87" s="31">
        <v>484.95</v>
      </c>
      <c r="D87" s="40">
        <v>484.26666666666665</v>
      </c>
      <c r="E87" s="40">
        <v>481.73333333333329</v>
      </c>
      <c r="F87" s="40">
        <v>478.51666666666665</v>
      </c>
      <c r="G87" s="40">
        <v>475.98333333333329</v>
      </c>
      <c r="H87" s="40">
        <v>487.48333333333329</v>
      </c>
      <c r="I87" s="40">
        <v>490.01666666666659</v>
      </c>
      <c r="J87" s="40">
        <v>493.23333333333329</v>
      </c>
      <c r="K87" s="31">
        <v>486.8</v>
      </c>
      <c r="L87" s="31">
        <v>481.05</v>
      </c>
      <c r="M87" s="31">
        <v>5.98386</v>
      </c>
      <c r="N87" s="1"/>
      <c r="O87" s="1"/>
    </row>
    <row r="88" spans="1:15" ht="12.75" customHeight="1">
      <c r="A88" s="60">
        <v>79</v>
      </c>
      <c r="B88" s="62" t="s">
        <v>281</v>
      </c>
      <c r="C88" s="31">
        <v>296.55</v>
      </c>
      <c r="D88" s="40">
        <v>295.2833333333333</v>
      </c>
      <c r="E88" s="40">
        <v>292.81666666666661</v>
      </c>
      <c r="F88" s="40">
        <v>289.08333333333331</v>
      </c>
      <c r="G88" s="40">
        <v>286.61666666666662</v>
      </c>
      <c r="H88" s="40">
        <v>299.01666666666659</v>
      </c>
      <c r="I88" s="40">
        <v>301.48333333333329</v>
      </c>
      <c r="J88" s="40">
        <v>305.21666666666658</v>
      </c>
      <c r="K88" s="31">
        <v>297.75</v>
      </c>
      <c r="L88" s="31">
        <v>291.55</v>
      </c>
      <c r="M88" s="31">
        <v>3.7287599999999999</v>
      </c>
      <c r="N88" s="1"/>
      <c r="O88" s="1"/>
    </row>
    <row r="89" spans="1:15" ht="12.75" customHeight="1">
      <c r="A89" s="60">
        <v>80</v>
      </c>
      <c r="B89" s="62" t="s">
        <v>128</v>
      </c>
      <c r="C89" s="31">
        <v>1135.8499999999999</v>
      </c>
      <c r="D89" s="40">
        <v>1133.4333333333334</v>
      </c>
      <c r="E89" s="40">
        <v>1128.4666666666667</v>
      </c>
      <c r="F89" s="40">
        <v>1121.0833333333333</v>
      </c>
      <c r="G89" s="40">
        <v>1116.1166666666666</v>
      </c>
      <c r="H89" s="40">
        <v>1140.8166666666668</v>
      </c>
      <c r="I89" s="40">
        <v>1145.7833333333335</v>
      </c>
      <c r="J89" s="40">
        <v>1153.166666666667</v>
      </c>
      <c r="K89" s="31">
        <v>1138.4000000000001</v>
      </c>
      <c r="L89" s="31">
        <v>1126.05</v>
      </c>
      <c r="M89" s="31">
        <v>8.3696400000000004</v>
      </c>
      <c r="N89" s="1"/>
      <c r="O89" s="1"/>
    </row>
    <row r="90" spans="1:15" ht="12.75" customHeight="1">
      <c r="A90" s="60">
        <v>81</v>
      </c>
      <c r="B90" s="62" t="s">
        <v>130</v>
      </c>
      <c r="C90" s="31">
        <v>1933.85</v>
      </c>
      <c r="D90" s="40">
        <v>1941.9333333333334</v>
      </c>
      <c r="E90" s="40">
        <v>1894.9666666666667</v>
      </c>
      <c r="F90" s="40">
        <v>1856.0833333333333</v>
      </c>
      <c r="G90" s="40">
        <v>1809.1166666666666</v>
      </c>
      <c r="H90" s="40">
        <v>1980.8166666666668</v>
      </c>
      <c r="I90" s="40">
        <v>2027.7833333333335</v>
      </c>
      <c r="J90" s="40">
        <v>2066.666666666667</v>
      </c>
      <c r="K90" s="31">
        <v>1988.9</v>
      </c>
      <c r="L90" s="31">
        <v>1903.05</v>
      </c>
      <c r="M90" s="31">
        <v>10.61838</v>
      </c>
      <c r="N90" s="1"/>
      <c r="O90" s="1"/>
    </row>
    <row r="91" spans="1:15" ht="12.75" customHeight="1">
      <c r="A91" s="60">
        <v>82</v>
      </c>
      <c r="B91" s="62" t="s">
        <v>131</v>
      </c>
      <c r="C91" s="31">
        <v>1601.75</v>
      </c>
      <c r="D91" s="40">
        <v>1604.6499999999999</v>
      </c>
      <c r="E91" s="40">
        <v>1597.2999999999997</v>
      </c>
      <c r="F91" s="40">
        <v>1592.85</v>
      </c>
      <c r="G91" s="40">
        <v>1585.4999999999998</v>
      </c>
      <c r="H91" s="40">
        <v>1609.0999999999997</v>
      </c>
      <c r="I91" s="40">
        <v>1616.4499999999996</v>
      </c>
      <c r="J91" s="40">
        <v>1620.8999999999996</v>
      </c>
      <c r="K91" s="31">
        <v>1612</v>
      </c>
      <c r="L91" s="31">
        <v>1600.2</v>
      </c>
      <c r="M91" s="31">
        <v>100.56984</v>
      </c>
      <c r="N91" s="1"/>
      <c r="O91" s="1"/>
    </row>
    <row r="92" spans="1:15" ht="12.75" customHeight="1">
      <c r="A92" s="60">
        <v>83</v>
      </c>
      <c r="B92" s="62" t="s">
        <v>132</v>
      </c>
      <c r="C92" s="31">
        <v>585.04999999999995</v>
      </c>
      <c r="D92" s="40">
        <v>585.43333333333328</v>
      </c>
      <c r="E92" s="40">
        <v>581.41666666666652</v>
      </c>
      <c r="F92" s="40">
        <v>577.78333333333319</v>
      </c>
      <c r="G92" s="40">
        <v>573.76666666666642</v>
      </c>
      <c r="H92" s="40">
        <v>589.06666666666661</v>
      </c>
      <c r="I92" s="40">
        <v>593.08333333333326</v>
      </c>
      <c r="J92" s="40">
        <v>596.7166666666667</v>
      </c>
      <c r="K92" s="31">
        <v>589.45000000000005</v>
      </c>
      <c r="L92" s="31">
        <v>581.79999999999995</v>
      </c>
      <c r="M92" s="31">
        <v>53.440730000000002</v>
      </c>
      <c r="N92" s="1"/>
      <c r="O92" s="1"/>
    </row>
    <row r="93" spans="1:15" ht="12.75" customHeight="1">
      <c r="A93" s="60">
        <v>84</v>
      </c>
      <c r="B93" s="62" t="s">
        <v>127</v>
      </c>
      <c r="C93" s="31">
        <v>1360.95</v>
      </c>
      <c r="D93" s="40">
        <v>1357.5</v>
      </c>
      <c r="E93" s="40">
        <v>1348.45</v>
      </c>
      <c r="F93" s="40">
        <v>1335.95</v>
      </c>
      <c r="G93" s="40">
        <v>1326.9</v>
      </c>
      <c r="H93" s="40">
        <v>1370</v>
      </c>
      <c r="I93" s="40">
        <v>1379.0500000000002</v>
      </c>
      <c r="J93" s="40">
        <v>1391.55</v>
      </c>
      <c r="K93" s="31">
        <v>1366.55</v>
      </c>
      <c r="L93" s="31">
        <v>1345</v>
      </c>
      <c r="M93" s="31">
        <v>6.4383499999999998</v>
      </c>
      <c r="N93" s="1"/>
      <c r="O93" s="1"/>
    </row>
    <row r="94" spans="1:15" ht="12.75" customHeight="1">
      <c r="A94" s="60">
        <v>85</v>
      </c>
      <c r="B94" s="62" t="s">
        <v>133</v>
      </c>
      <c r="C94" s="31">
        <v>2931.6</v>
      </c>
      <c r="D94" s="40">
        <v>2940.9333333333329</v>
      </c>
      <c r="E94" s="40">
        <v>2914.3166666666657</v>
      </c>
      <c r="F94" s="40">
        <v>2897.0333333333328</v>
      </c>
      <c r="G94" s="40">
        <v>2870.4166666666656</v>
      </c>
      <c r="H94" s="40">
        <v>2958.2166666666658</v>
      </c>
      <c r="I94" s="40">
        <v>2984.8333333333335</v>
      </c>
      <c r="J94" s="40">
        <v>3002.1166666666659</v>
      </c>
      <c r="K94" s="31">
        <v>2967.55</v>
      </c>
      <c r="L94" s="31">
        <v>2923.65</v>
      </c>
      <c r="M94" s="31">
        <v>3.04861</v>
      </c>
      <c r="N94" s="1"/>
      <c r="O94" s="1"/>
    </row>
    <row r="95" spans="1:15" ht="12.75" customHeight="1">
      <c r="A95" s="60">
        <v>86</v>
      </c>
      <c r="B95" s="62" t="s">
        <v>135</v>
      </c>
      <c r="C95" s="31">
        <v>425.05</v>
      </c>
      <c r="D95" s="40">
        <v>426.39999999999992</v>
      </c>
      <c r="E95" s="40">
        <v>422.79999999999984</v>
      </c>
      <c r="F95" s="40">
        <v>420.5499999999999</v>
      </c>
      <c r="G95" s="40">
        <v>416.94999999999982</v>
      </c>
      <c r="H95" s="40">
        <v>428.64999999999986</v>
      </c>
      <c r="I95" s="40">
        <v>432.24999999999989</v>
      </c>
      <c r="J95" s="40">
        <v>434.49999999999989</v>
      </c>
      <c r="K95" s="31">
        <v>430</v>
      </c>
      <c r="L95" s="31">
        <v>424.15</v>
      </c>
      <c r="M95" s="31">
        <v>72.131680000000003</v>
      </c>
      <c r="N95" s="1"/>
      <c r="O95" s="1"/>
    </row>
    <row r="96" spans="1:15" ht="12.75" customHeight="1">
      <c r="A96" s="60">
        <v>87</v>
      </c>
      <c r="B96" s="62" t="s">
        <v>126</v>
      </c>
      <c r="C96" s="31">
        <v>3715.6</v>
      </c>
      <c r="D96" s="40">
        <v>3699.9</v>
      </c>
      <c r="E96" s="40">
        <v>3660.8</v>
      </c>
      <c r="F96" s="40">
        <v>3606</v>
      </c>
      <c r="G96" s="40">
        <v>3566.9</v>
      </c>
      <c r="H96" s="40">
        <v>3754.7000000000003</v>
      </c>
      <c r="I96" s="40">
        <v>3793.7999999999997</v>
      </c>
      <c r="J96" s="40">
        <v>3848.6000000000004</v>
      </c>
      <c r="K96" s="31">
        <v>3739</v>
      </c>
      <c r="L96" s="31">
        <v>3645.1</v>
      </c>
      <c r="M96" s="31">
        <v>19.129339999999999</v>
      </c>
      <c r="N96" s="1"/>
      <c r="O96" s="1"/>
    </row>
    <row r="97" spans="1:15" ht="12.75" customHeight="1">
      <c r="A97" s="60">
        <v>88</v>
      </c>
      <c r="B97" s="62" t="s">
        <v>137</v>
      </c>
      <c r="C97" s="31">
        <v>275.89999999999998</v>
      </c>
      <c r="D97" s="40">
        <v>276.3</v>
      </c>
      <c r="E97" s="40">
        <v>273.10000000000002</v>
      </c>
      <c r="F97" s="40">
        <v>270.3</v>
      </c>
      <c r="G97" s="40">
        <v>267.10000000000002</v>
      </c>
      <c r="H97" s="40">
        <v>279.10000000000002</v>
      </c>
      <c r="I97" s="40">
        <v>282.29999999999995</v>
      </c>
      <c r="J97" s="40">
        <v>285.10000000000002</v>
      </c>
      <c r="K97" s="31">
        <v>279.5</v>
      </c>
      <c r="L97" s="31">
        <v>273.5</v>
      </c>
      <c r="M97" s="31">
        <v>41.26144</v>
      </c>
      <c r="N97" s="1"/>
      <c r="O97" s="1"/>
    </row>
    <row r="98" spans="1:15" ht="12.75" customHeight="1">
      <c r="A98" s="60">
        <v>89</v>
      </c>
      <c r="B98" s="62" t="s">
        <v>138</v>
      </c>
      <c r="C98" s="31">
        <v>2698.75</v>
      </c>
      <c r="D98" s="40">
        <v>2684.2833333333333</v>
      </c>
      <c r="E98" s="40">
        <v>2666.4666666666667</v>
      </c>
      <c r="F98" s="40">
        <v>2634.1833333333334</v>
      </c>
      <c r="G98" s="40">
        <v>2616.3666666666668</v>
      </c>
      <c r="H98" s="40">
        <v>2716.5666666666666</v>
      </c>
      <c r="I98" s="40">
        <v>2734.3833333333332</v>
      </c>
      <c r="J98" s="40">
        <v>2766.6666666666665</v>
      </c>
      <c r="K98" s="31">
        <v>2702.1</v>
      </c>
      <c r="L98" s="31">
        <v>2652</v>
      </c>
      <c r="M98" s="31">
        <v>15.36248</v>
      </c>
      <c r="N98" s="1"/>
      <c r="O98" s="1"/>
    </row>
    <row r="99" spans="1:15" ht="12.75" customHeight="1">
      <c r="A99" s="60">
        <v>90</v>
      </c>
      <c r="B99" s="62" t="s">
        <v>282</v>
      </c>
      <c r="C99" s="31">
        <v>302.14999999999998</v>
      </c>
      <c r="D99" s="40">
        <v>303.01666666666665</v>
      </c>
      <c r="E99" s="40">
        <v>300.13333333333333</v>
      </c>
      <c r="F99" s="40">
        <v>298.11666666666667</v>
      </c>
      <c r="G99" s="40">
        <v>295.23333333333335</v>
      </c>
      <c r="H99" s="40">
        <v>305.0333333333333</v>
      </c>
      <c r="I99" s="40">
        <v>307.91666666666663</v>
      </c>
      <c r="J99" s="40">
        <v>309.93333333333328</v>
      </c>
      <c r="K99" s="31">
        <v>305.89999999999998</v>
      </c>
      <c r="L99" s="31">
        <v>301</v>
      </c>
      <c r="M99" s="31">
        <v>7.9004599999999998</v>
      </c>
      <c r="N99" s="1"/>
      <c r="O99" s="1"/>
    </row>
    <row r="100" spans="1:15" ht="12.75" customHeight="1">
      <c r="A100" s="60">
        <v>91</v>
      </c>
      <c r="B100" s="62" t="s">
        <v>283</v>
      </c>
      <c r="C100" s="31">
        <v>41902.15</v>
      </c>
      <c r="D100" s="40">
        <v>41742.383333333331</v>
      </c>
      <c r="E100" s="40">
        <v>41459.766666666663</v>
      </c>
      <c r="F100" s="40">
        <v>41017.383333333331</v>
      </c>
      <c r="G100" s="40">
        <v>40734.766666666663</v>
      </c>
      <c r="H100" s="40">
        <v>42184.766666666663</v>
      </c>
      <c r="I100" s="40">
        <v>42467.383333333331</v>
      </c>
      <c r="J100" s="40">
        <v>42909.766666666663</v>
      </c>
      <c r="K100" s="31">
        <v>42025</v>
      </c>
      <c r="L100" s="31">
        <v>41300</v>
      </c>
      <c r="M100" s="31">
        <v>8.5379999999999998E-2</v>
      </c>
      <c r="N100" s="1"/>
      <c r="O100" s="1"/>
    </row>
    <row r="101" spans="1:15" ht="12.75" customHeight="1">
      <c r="A101" s="60">
        <v>92</v>
      </c>
      <c r="B101" s="62" t="s">
        <v>129</v>
      </c>
      <c r="C101" s="31">
        <v>2645.85</v>
      </c>
      <c r="D101" s="40">
        <v>2647.55</v>
      </c>
      <c r="E101" s="40">
        <v>2639.1000000000004</v>
      </c>
      <c r="F101" s="40">
        <v>2632.3500000000004</v>
      </c>
      <c r="G101" s="40">
        <v>2623.9000000000005</v>
      </c>
      <c r="H101" s="40">
        <v>2654.3</v>
      </c>
      <c r="I101" s="40">
        <v>2662.75</v>
      </c>
      <c r="J101" s="40">
        <v>2669.5</v>
      </c>
      <c r="K101" s="31">
        <v>2656</v>
      </c>
      <c r="L101" s="31">
        <v>2640.8</v>
      </c>
      <c r="M101" s="31">
        <v>46.816180000000003</v>
      </c>
      <c r="N101" s="1"/>
      <c r="O101" s="1"/>
    </row>
    <row r="102" spans="1:15" ht="12.75" customHeight="1">
      <c r="A102" s="60">
        <v>93</v>
      </c>
      <c r="B102" s="62" t="s">
        <v>140</v>
      </c>
      <c r="C102" s="31">
        <v>939.8</v>
      </c>
      <c r="D102" s="40">
        <v>941</v>
      </c>
      <c r="E102" s="40">
        <v>935.05</v>
      </c>
      <c r="F102" s="40">
        <v>930.3</v>
      </c>
      <c r="G102" s="40">
        <v>924.34999999999991</v>
      </c>
      <c r="H102" s="40">
        <v>945.75</v>
      </c>
      <c r="I102" s="40">
        <v>951.7</v>
      </c>
      <c r="J102" s="40">
        <v>956.45</v>
      </c>
      <c r="K102" s="31">
        <v>946.95</v>
      </c>
      <c r="L102" s="31">
        <v>936.25</v>
      </c>
      <c r="M102" s="31">
        <v>134.89261999999999</v>
      </c>
      <c r="N102" s="1"/>
      <c r="O102" s="1"/>
    </row>
    <row r="103" spans="1:15" ht="12.75" customHeight="1">
      <c r="A103" s="60">
        <v>94</v>
      </c>
      <c r="B103" s="62" t="s">
        <v>141</v>
      </c>
      <c r="C103" s="31">
        <v>1212.05</v>
      </c>
      <c r="D103" s="40">
        <v>1211.7</v>
      </c>
      <c r="E103" s="40">
        <v>1205.6500000000001</v>
      </c>
      <c r="F103" s="40">
        <v>1199.25</v>
      </c>
      <c r="G103" s="40">
        <v>1193.2</v>
      </c>
      <c r="H103" s="40">
        <v>1218.1000000000001</v>
      </c>
      <c r="I103" s="40">
        <v>1224.1499999999999</v>
      </c>
      <c r="J103" s="40">
        <v>1230.5500000000002</v>
      </c>
      <c r="K103" s="31">
        <v>1217.75</v>
      </c>
      <c r="L103" s="31">
        <v>1205.3</v>
      </c>
      <c r="M103" s="31">
        <v>5.2363499999999998</v>
      </c>
      <c r="N103" s="1"/>
      <c r="O103" s="1"/>
    </row>
    <row r="104" spans="1:15" ht="12.75" customHeight="1">
      <c r="A104" s="60">
        <v>95</v>
      </c>
      <c r="B104" s="62" t="s">
        <v>142</v>
      </c>
      <c r="C104" s="31">
        <v>517</v>
      </c>
      <c r="D104" s="40">
        <v>516.05000000000007</v>
      </c>
      <c r="E104" s="40">
        <v>509.30000000000018</v>
      </c>
      <c r="F104" s="40">
        <v>501.60000000000014</v>
      </c>
      <c r="G104" s="40">
        <v>494.85000000000025</v>
      </c>
      <c r="H104" s="40">
        <v>523.75000000000011</v>
      </c>
      <c r="I104" s="40">
        <v>530.49999999999989</v>
      </c>
      <c r="J104" s="40">
        <v>538.20000000000005</v>
      </c>
      <c r="K104" s="31">
        <v>522.79999999999995</v>
      </c>
      <c r="L104" s="31">
        <v>508.35</v>
      </c>
      <c r="M104" s="31">
        <v>27.515260000000001</v>
      </c>
      <c r="N104" s="1"/>
      <c r="O104" s="1"/>
    </row>
    <row r="105" spans="1:15" ht="12.75" customHeight="1">
      <c r="A105" s="60">
        <v>96</v>
      </c>
      <c r="B105" s="62" t="s">
        <v>284</v>
      </c>
      <c r="C105" s="31">
        <v>518.45000000000005</v>
      </c>
      <c r="D105" s="40">
        <v>519.1</v>
      </c>
      <c r="E105" s="40">
        <v>515.90000000000009</v>
      </c>
      <c r="F105" s="40">
        <v>513.35</v>
      </c>
      <c r="G105" s="40">
        <v>510.15000000000009</v>
      </c>
      <c r="H105" s="40">
        <v>521.65000000000009</v>
      </c>
      <c r="I105" s="40">
        <v>524.85000000000014</v>
      </c>
      <c r="J105" s="40">
        <v>527.40000000000009</v>
      </c>
      <c r="K105" s="31">
        <v>522.29999999999995</v>
      </c>
      <c r="L105" s="31">
        <v>516.54999999999995</v>
      </c>
      <c r="M105" s="31">
        <v>0.85106999999999999</v>
      </c>
      <c r="N105" s="1"/>
      <c r="O105" s="1"/>
    </row>
    <row r="106" spans="1:15" ht="12.75" customHeight="1">
      <c r="A106" s="60">
        <v>97</v>
      </c>
      <c r="B106" s="62" t="s">
        <v>145</v>
      </c>
      <c r="C106" s="31">
        <v>76.75</v>
      </c>
      <c r="D106" s="40">
        <v>76.2</v>
      </c>
      <c r="E106" s="40">
        <v>75.5</v>
      </c>
      <c r="F106" s="40">
        <v>74.25</v>
      </c>
      <c r="G106" s="40">
        <v>73.55</v>
      </c>
      <c r="H106" s="40">
        <v>77.45</v>
      </c>
      <c r="I106" s="40">
        <v>78.15000000000002</v>
      </c>
      <c r="J106" s="40">
        <v>79.400000000000006</v>
      </c>
      <c r="K106" s="31">
        <v>76.900000000000006</v>
      </c>
      <c r="L106" s="31">
        <v>74.95</v>
      </c>
      <c r="M106" s="31">
        <v>509.22815000000003</v>
      </c>
      <c r="N106" s="1"/>
      <c r="O106" s="1"/>
    </row>
    <row r="107" spans="1:15" ht="12.75" customHeight="1">
      <c r="A107" s="60">
        <v>98</v>
      </c>
      <c r="B107" s="62" t="s">
        <v>159</v>
      </c>
      <c r="C107" s="31">
        <v>444.5</v>
      </c>
      <c r="D107" s="40">
        <v>445.33333333333331</v>
      </c>
      <c r="E107" s="40">
        <v>442.91666666666663</v>
      </c>
      <c r="F107" s="40">
        <v>441.33333333333331</v>
      </c>
      <c r="G107" s="40">
        <v>438.91666666666663</v>
      </c>
      <c r="H107" s="40">
        <v>446.91666666666663</v>
      </c>
      <c r="I107" s="40">
        <v>449.33333333333326</v>
      </c>
      <c r="J107" s="40">
        <v>450.91666666666663</v>
      </c>
      <c r="K107" s="31">
        <v>447.75</v>
      </c>
      <c r="L107" s="31">
        <v>443.75</v>
      </c>
      <c r="M107" s="31">
        <v>87.041780000000003</v>
      </c>
      <c r="N107" s="1"/>
      <c r="O107" s="1"/>
    </row>
    <row r="108" spans="1:15" ht="12.75" customHeight="1">
      <c r="A108" s="60">
        <v>99</v>
      </c>
      <c r="B108" s="62" t="s">
        <v>150</v>
      </c>
      <c r="C108" s="31">
        <v>5810.75</v>
      </c>
      <c r="D108" s="40">
        <v>5790.9333333333334</v>
      </c>
      <c r="E108" s="40">
        <v>5743.8666666666668</v>
      </c>
      <c r="F108" s="40">
        <v>5676.9833333333336</v>
      </c>
      <c r="G108" s="40">
        <v>5629.916666666667</v>
      </c>
      <c r="H108" s="40">
        <v>5857.8166666666666</v>
      </c>
      <c r="I108" s="40">
        <v>5904.8833333333341</v>
      </c>
      <c r="J108" s="40">
        <v>5971.7666666666664</v>
      </c>
      <c r="K108" s="31">
        <v>5838</v>
      </c>
      <c r="L108" s="31">
        <v>5724.05</v>
      </c>
      <c r="M108" s="31">
        <v>0.96160000000000001</v>
      </c>
      <c r="N108" s="1"/>
      <c r="O108" s="1"/>
    </row>
    <row r="109" spans="1:15" ht="12.75" customHeight="1">
      <c r="A109" s="60">
        <v>100</v>
      </c>
      <c r="B109" s="62" t="s">
        <v>285</v>
      </c>
      <c r="C109" s="31">
        <v>281.75</v>
      </c>
      <c r="D109" s="40">
        <v>281.88333333333333</v>
      </c>
      <c r="E109" s="40">
        <v>280.86666666666667</v>
      </c>
      <c r="F109" s="40">
        <v>279.98333333333335</v>
      </c>
      <c r="G109" s="40">
        <v>278.9666666666667</v>
      </c>
      <c r="H109" s="40">
        <v>282.76666666666665</v>
      </c>
      <c r="I109" s="40">
        <v>283.7833333333333</v>
      </c>
      <c r="J109" s="40">
        <v>284.66666666666663</v>
      </c>
      <c r="K109" s="31">
        <v>282.89999999999998</v>
      </c>
      <c r="L109" s="31">
        <v>281</v>
      </c>
      <c r="M109" s="31">
        <v>4.4283200000000003</v>
      </c>
      <c r="N109" s="1"/>
      <c r="O109" s="1"/>
    </row>
    <row r="110" spans="1:15" ht="12.75" customHeight="1">
      <c r="A110" s="60">
        <v>101</v>
      </c>
      <c r="B110" s="62" t="s">
        <v>146</v>
      </c>
      <c r="C110" s="31">
        <v>123.35</v>
      </c>
      <c r="D110" s="40">
        <v>124.06666666666666</v>
      </c>
      <c r="E110" s="40">
        <v>122.38333333333333</v>
      </c>
      <c r="F110" s="40">
        <v>121.41666666666666</v>
      </c>
      <c r="G110" s="40">
        <v>119.73333333333332</v>
      </c>
      <c r="H110" s="40">
        <v>125.03333333333333</v>
      </c>
      <c r="I110" s="40">
        <v>126.71666666666667</v>
      </c>
      <c r="J110" s="40">
        <v>127.68333333333334</v>
      </c>
      <c r="K110" s="31">
        <v>125.75</v>
      </c>
      <c r="L110" s="31">
        <v>123.1</v>
      </c>
      <c r="M110" s="31">
        <v>113.55031</v>
      </c>
      <c r="N110" s="1"/>
      <c r="O110" s="1"/>
    </row>
    <row r="111" spans="1:15" ht="12.75" customHeight="1">
      <c r="A111" s="60">
        <v>102</v>
      </c>
      <c r="B111" s="62" t="s">
        <v>148</v>
      </c>
      <c r="C111" s="31">
        <v>391.3</v>
      </c>
      <c r="D111" s="40">
        <v>392.81666666666661</v>
      </c>
      <c r="E111" s="40">
        <v>388.38333333333321</v>
      </c>
      <c r="F111" s="40">
        <v>385.46666666666658</v>
      </c>
      <c r="G111" s="40">
        <v>381.03333333333319</v>
      </c>
      <c r="H111" s="40">
        <v>395.73333333333323</v>
      </c>
      <c r="I111" s="40">
        <v>400.16666666666663</v>
      </c>
      <c r="J111" s="40">
        <v>403.08333333333326</v>
      </c>
      <c r="K111" s="31">
        <v>397.25</v>
      </c>
      <c r="L111" s="31">
        <v>389.9</v>
      </c>
      <c r="M111" s="31">
        <v>28.811779999999999</v>
      </c>
      <c r="N111" s="1"/>
      <c r="O111" s="1"/>
    </row>
    <row r="112" spans="1:15" ht="12.75" customHeight="1">
      <c r="A112" s="60">
        <v>103</v>
      </c>
      <c r="B112" s="62" t="s">
        <v>156</v>
      </c>
      <c r="C112" s="31">
        <v>93.15</v>
      </c>
      <c r="D112" s="40">
        <v>92.883333333333326</v>
      </c>
      <c r="E112" s="40">
        <v>92.266666666666652</v>
      </c>
      <c r="F112" s="40">
        <v>91.383333333333326</v>
      </c>
      <c r="G112" s="40">
        <v>90.766666666666652</v>
      </c>
      <c r="H112" s="40">
        <v>93.766666666666652</v>
      </c>
      <c r="I112" s="40">
        <v>94.383333333333326</v>
      </c>
      <c r="J112" s="40">
        <v>95.266666666666652</v>
      </c>
      <c r="K112" s="31">
        <v>93.5</v>
      </c>
      <c r="L112" s="31">
        <v>92</v>
      </c>
      <c r="M112" s="31">
        <v>192.46844999999999</v>
      </c>
      <c r="N112" s="1"/>
      <c r="O112" s="1"/>
    </row>
    <row r="113" spans="1:15" ht="12.75" customHeight="1">
      <c r="A113" s="60">
        <v>104</v>
      </c>
      <c r="B113" s="62" t="s">
        <v>158</v>
      </c>
      <c r="C113" s="31">
        <v>643.5</v>
      </c>
      <c r="D113" s="40">
        <v>645.1</v>
      </c>
      <c r="E113" s="40">
        <v>640.45000000000005</v>
      </c>
      <c r="F113" s="40">
        <v>637.4</v>
      </c>
      <c r="G113" s="40">
        <v>632.75</v>
      </c>
      <c r="H113" s="40">
        <v>648.15000000000009</v>
      </c>
      <c r="I113" s="40">
        <v>652.79999999999995</v>
      </c>
      <c r="J113" s="40">
        <v>655.85000000000014</v>
      </c>
      <c r="K113" s="31">
        <v>649.75</v>
      </c>
      <c r="L113" s="31">
        <v>642.04999999999995</v>
      </c>
      <c r="M113" s="31">
        <v>7.8549499999999997</v>
      </c>
      <c r="N113" s="1"/>
      <c r="O113" s="1"/>
    </row>
    <row r="114" spans="1:15" ht="12.75" customHeight="1">
      <c r="A114" s="60">
        <v>105</v>
      </c>
      <c r="B114" s="62" t="s">
        <v>147</v>
      </c>
      <c r="C114" s="31">
        <v>469.45</v>
      </c>
      <c r="D114" s="40">
        <v>467.33333333333331</v>
      </c>
      <c r="E114" s="40">
        <v>464.31666666666661</v>
      </c>
      <c r="F114" s="40">
        <v>459.18333333333328</v>
      </c>
      <c r="G114" s="40">
        <v>456.16666666666657</v>
      </c>
      <c r="H114" s="40">
        <v>472.46666666666664</v>
      </c>
      <c r="I114" s="40">
        <v>475.48333333333341</v>
      </c>
      <c r="J114" s="40">
        <v>480.61666666666667</v>
      </c>
      <c r="K114" s="31">
        <v>470.35</v>
      </c>
      <c r="L114" s="31">
        <v>462.2</v>
      </c>
      <c r="M114" s="31">
        <v>10.993130000000001</v>
      </c>
      <c r="N114" s="1"/>
      <c r="O114" s="1"/>
    </row>
    <row r="115" spans="1:15" ht="12.75" customHeight="1">
      <c r="A115" s="60">
        <v>106</v>
      </c>
      <c r="B115" s="62" t="s">
        <v>153</v>
      </c>
      <c r="C115" s="31">
        <v>166.75</v>
      </c>
      <c r="D115" s="40">
        <v>168.65</v>
      </c>
      <c r="E115" s="40">
        <v>164.35000000000002</v>
      </c>
      <c r="F115" s="40">
        <v>161.95000000000002</v>
      </c>
      <c r="G115" s="40">
        <v>157.65000000000003</v>
      </c>
      <c r="H115" s="40">
        <v>171.05</v>
      </c>
      <c r="I115" s="40">
        <v>175.35000000000002</v>
      </c>
      <c r="J115" s="40">
        <v>177.75</v>
      </c>
      <c r="K115" s="31">
        <v>172.95</v>
      </c>
      <c r="L115" s="31">
        <v>166.25</v>
      </c>
      <c r="M115" s="31">
        <v>234.32402999999999</v>
      </c>
      <c r="N115" s="1"/>
      <c r="O115" s="1"/>
    </row>
    <row r="116" spans="1:15" ht="12.75" customHeight="1">
      <c r="A116" s="60">
        <v>107</v>
      </c>
      <c r="B116" s="62" t="s">
        <v>152</v>
      </c>
      <c r="C116" s="31">
        <v>1323.25</v>
      </c>
      <c r="D116" s="40">
        <v>1325.8999999999999</v>
      </c>
      <c r="E116" s="40">
        <v>1315.5499999999997</v>
      </c>
      <c r="F116" s="40">
        <v>1307.8499999999999</v>
      </c>
      <c r="G116" s="40">
        <v>1297.4999999999998</v>
      </c>
      <c r="H116" s="40">
        <v>1333.5999999999997</v>
      </c>
      <c r="I116" s="40">
        <v>1343.9499999999996</v>
      </c>
      <c r="J116" s="40">
        <v>1351.6499999999996</v>
      </c>
      <c r="K116" s="31">
        <v>1336.25</v>
      </c>
      <c r="L116" s="31">
        <v>1318.2</v>
      </c>
      <c r="M116" s="31">
        <v>28.584530000000001</v>
      </c>
      <c r="N116" s="1"/>
      <c r="O116" s="1"/>
    </row>
    <row r="117" spans="1:15" ht="12.75" customHeight="1">
      <c r="A117" s="60">
        <v>108</v>
      </c>
      <c r="B117" s="62" t="s">
        <v>188</v>
      </c>
      <c r="C117" s="31">
        <v>4309.8</v>
      </c>
      <c r="D117" s="40">
        <v>4321.7833333333338</v>
      </c>
      <c r="E117" s="40">
        <v>4278.8666666666677</v>
      </c>
      <c r="F117" s="40">
        <v>4247.9333333333343</v>
      </c>
      <c r="G117" s="40">
        <v>4205.0166666666682</v>
      </c>
      <c r="H117" s="40">
        <v>4352.7166666666672</v>
      </c>
      <c r="I117" s="40">
        <v>4395.6333333333332</v>
      </c>
      <c r="J117" s="40">
        <v>4426.5666666666666</v>
      </c>
      <c r="K117" s="31">
        <v>4364.7</v>
      </c>
      <c r="L117" s="31">
        <v>4290.8500000000004</v>
      </c>
      <c r="M117" s="31">
        <v>2.9515600000000002</v>
      </c>
      <c r="N117" s="1"/>
      <c r="O117" s="1"/>
    </row>
    <row r="118" spans="1:15" ht="12.75" customHeight="1">
      <c r="A118" s="60">
        <v>109</v>
      </c>
      <c r="B118" s="62" t="s">
        <v>154</v>
      </c>
      <c r="C118" s="31">
        <v>1300.4000000000001</v>
      </c>
      <c r="D118" s="40">
        <v>1300.1000000000001</v>
      </c>
      <c r="E118" s="40">
        <v>1293.5000000000002</v>
      </c>
      <c r="F118" s="40">
        <v>1286.6000000000001</v>
      </c>
      <c r="G118" s="40">
        <v>1280.0000000000002</v>
      </c>
      <c r="H118" s="40">
        <v>1307.0000000000002</v>
      </c>
      <c r="I118" s="40">
        <v>1313.6000000000001</v>
      </c>
      <c r="J118" s="40">
        <v>1320.5000000000002</v>
      </c>
      <c r="K118" s="31">
        <v>1306.7</v>
      </c>
      <c r="L118" s="31">
        <v>1293.2</v>
      </c>
      <c r="M118" s="31">
        <v>34.579810000000002</v>
      </c>
      <c r="N118" s="1"/>
      <c r="O118" s="1"/>
    </row>
    <row r="119" spans="1:15" ht="12.75" customHeight="1">
      <c r="A119" s="60">
        <v>110</v>
      </c>
      <c r="B119" s="62" t="s">
        <v>151</v>
      </c>
      <c r="C119" s="31">
        <v>2356</v>
      </c>
      <c r="D119" s="40">
        <v>2356.9833333333336</v>
      </c>
      <c r="E119" s="40">
        <v>2345.1166666666672</v>
      </c>
      <c r="F119" s="40">
        <v>2334.2333333333336</v>
      </c>
      <c r="G119" s="40">
        <v>2322.3666666666672</v>
      </c>
      <c r="H119" s="40">
        <v>2367.8666666666672</v>
      </c>
      <c r="I119" s="40">
        <v>2379.733333333334</v>
      </c>
      <c r="J119" s="40">
        <v>2390.6166666666672</v>
      </c>
      <c r="K119" s="31">
        <v>2368.85</v>
      </c>
      <c r="L119" s="31">
        <v>2346.1</v>
      </c>
      <c r="M119" s="31">
        <v>7.3718000000000004</v>
      </c>
      <c r="N119" s="1"/>
      <c r="O119" s="1"/>
    </row>
    <row r="120" spans="1:15" ht="12.75" customHeight="1">
      <c r="A120" s="60">
        <v>111</v>
      </c>
      <c r="B120" s="62" t="s">
        <v>157</v>
      </c>
      <c r="C120" s="31">
        <v>716.85</v>
      </c>
      <c r="D120" s="40">
        <v>723.25</v>
      </c>
      <c r="E120" s="40">
        <v>706</v>
      </c>
      <c r="F120" s="40">
        <v>695.15</v>
      </c>
      <c r="G120" s="40">
        <v>677.9</v>
      </c>
      <c r="H120" s="40">
        <v>734.1</v>
      </c>
      <c r="I120" s="40">
        <v>751.35</v>
      </c>
      <c r="J120" s="40">
        <v>762.2</v>
      </c>
      <c r="K120" s="31">
        <v>740.5</v>
      </c>
      <c r="L120" s="31">
        <v>712.4</v>
      </c>
      <c r="M120" s="31">
        <v>17.695139999999999</v>
      </c>
      <c r="N120" s="1"/>
      <c r="O120" s="1"/>
    </row>
    <row r="121" spans="1:15" ht="12.75" customHeight="1">
      <c r="A121" s="60">
        <v>112</v>
      </c>
      <c r="B121" s="62" t="s">
        <v>286</v>
      </c>
      <c r="C121" s="31">
        <v>265.8</v>
      </c>
      <c r="D121" s="40">
        <v>265.61666666666662</v>
      </c>
      <c r="E121" s="40">
        <v>262.23333333333323</v>
      </c>
      <c r="F121" s="40">
        <v>258.66666666666663</v>
      </c>
      <c r="G121" s="40">
        <v>255.28333333333325</v>
      </c>
      <c r="H121" s="40">
        <v>269.18333333333322</v>
      </c>
      <c r="I121" s="40">
        <v>272.56666666666655</v>
      </c>
      <c r="J121" s="40">
        <v>276.13333333333321</v>
      </c>
      <c r="K121" s="31">
        <v>269</v>
      </c>
      <c r="L121" s="31">
        <v>262.05</v>
      </c>
      <c r="M121" s="31">
        <v>19.541540000000001</v>
      </c>
      <c r="N121" s="1"/>
      <c r="O121" s="1"/>
    </row>
    <row r="122" spans="1:15" ht="12.75" customHeight="1">
      <c r="A122" s="60">
        <v>113</v>
      </c>
      <c r="B122" s="62" t="s">
        <v>162</v>
      </c>
      <c r="C122" s="31">
        <v>772.85</v>
      </c>
      <c r="D122" s="40">
        <v>770.33333333333337</v>
      </c>
      <c r="E122" s="40">
        <v>761.66666666666674</v>
      </c>
      <c r="F122" s="40">
        <v>750.48333333333335</v>
      </c>
      <c r="G122" s="40">
        <v>741.81666666666672</v>
      </c>
      <c r="H122" s="40">
        <v>781.51666666666677</v>
      </c>
      <c r="I122" s="40">
        <v>790.18333333333351</v>
      </c>
      <c r="J122" s="40">
        <v>801.36666666666679</v>
      </c>
      <c r="K122" s="31">
        <v>779</v>
      </c>
      <c r="L122" s="31">
        <v>759.15</v>
      </c>
      <c r="M122" s="31">
        <v>47.582059999999998</v>
      </c>
      <c r="N122" s="1"/>
      <c r="O122" s="1"/>
    </row>
    <row r="123" spans="1:15" ht="12.75" customHeight="1">
      <c r="A123" s="60">
        <v>114</v>
      </c>
      <c r="B123" s="62" t="s">
        <v>160</v>
      </c>
      <c r="C123" s="31">
        <v>540.6</v>
      </c>
      <c r="D123" s="40">
        <v>540.1</v>
      </c>
      <c r="E123" s="40">
        <v>534.75</v>
      </c>
      <c r="F123" s="40">
        <v>528.9</v>
      </c>
      <c r="G123" s="40">
        <v>523.54999999999995</v>
      </c>
      <c r="H123" s="40">
        <v>545.95000000000005</v>
      </c>
      <c r="I123" s="40">
        <v>551.30000000000018</v>
      </c>
      <c r="J123" s="40">
        <v>557.15000000000009</v>
      </c>
      <c r="K123" s="31">
        <v>545.45000000000005</v>
      </c>
      <c r="L123" s="31">
        <v>534.25</v>
      </c>
      <c r="M123" s="31">
        <v>39.252830000000003</v>
      </c>
      <c r="N123" s="1"/>
      <c r="O123" s="1"/>
    </row>
    <row r="124" spans="1:15" ht="12.75" customHeight="1">
      <c r="A124" s="60">
        <v>115</v>
      </c>
      <c r="B124" s="62" t="s">
        <v>163</v>
      </c>
      <c r="C124" s="31">
        <v>494.3</v>
      </c>
      <c r="D124" s="40">
        <v>491.45</v>
      </c>
      <c r="E124" s="40">
        <v>486.9</v>
      </c>
      <c r="F124" s="40">
        <v>479.5</v>
      </c>
      <c r="G124" s="40">
        <v>474.95</v>
      </c>
      <c r="H124" s="40">
        <v>498.84999999999997</v>
      </c>
      <c r="I124" s="40">
        <v>503.40000000000003</v>
      </c>
      <c r="J124" s="40">
        <v>510.79999999999995</v>
      </c>
      <c r="K124" s="31">
        <v>496</v>
      </c>
      <c r="L124" s="31">
        <v>484.05</v>
      </c>
      <c r="M124" s="31">
        <v>13.745189999999999</v>
      </c>
      <c r="N124" s="1"/>
      <c r="O124" s="1"/>
    </row>
    <row r="125" spans="1:15" ht="12.75" customHeight="1">
      <c r="A125" s="60">
        <v>116</v>
      </c>
      <c r="B125" s="62" t="s">
        <v>164</v>
      </c>
      <c r="C125" s="31">
        <v>1864.65</v>
      </c>
      <c r="D125" s="40">
        <v>1859.6666666666667</v>
      </c>
      <c r="E125" s="40">
        <v>1851.3833333333334</v>
      </c>
      <c r="F125" s="40">
        <v>1838.1166666666668</v>
      </c>
      <c r="G125" s="40">
        <v>1829.8333333333335</v>
      </c>
      <c r="H125" s="40">
        <v>1872.9333333333334</v>
      </c>
      <c r="I125" s="40">
        <v>1881.2166666666667</v>
      </c>
      <c r="J125" s="40">
        <v>1894.4833333333333</v>
      </c>
      <c r="K125" s="31">
        <v>1867.95</v>
      </c>
      <c r="L125" s="31">
        <v>1846.4</v>
      </c>
      <c r="M125" s="31">
        <v>55.785429999999998</v>
      </c>
      <c r="N125" s="1"/>
      <c r="O125" s="1"/>
    </row>
    <row r="126" spans="1:15" ht="12.75" customHeight="1">
      <c r="A126" s="60">
        <v>117</v>
      </c>
      <c r="B126" s="62" t="s">
        <v>165</v>
      </c>
      <c r="C126" s="31">
        <v>112.2</v>
      </c>
      <c r="D126" s="40">
        <v>111.16666666666667</v>
      </c>
      <c r="E126" s="40">
        <v>109.58333333333334</v>
      </c>
      <c r="F126" s="40">
        <v>106.96666666666667</v>
      </c>
      <c r="G126" s="40">
        <v>105.38333333333334</v>
      </c>
      <c r="H126" s="40">
        <v>113.78333333333335</v>
      </c>
      <c r="I126" s="40">
        <v>115.36666666666669</v>
      </c>
      <c r="J126" s="40">
        <v>117.98333333333335</v>
      </c>
      <c r="K126" s="31">
        <v>112.75</v>
      </c>
      <c r="L126" s="31">
        <v>108.55</v>
      </c>
      <c r="M126" s="31">
        <v>103.86005</v>
      </c>
      <c r="N126" s="1"/>
      <c r="O126" s="1"/>
    </row>
    <row r="127" spans="1:15" ht="12.75" customHeight="1">
      <c r="A127" s="60">
        <v>118</v>
      </c>
      <c r="B127" s="62" t="s">
        <v>171</v>
      </c>
      <c r="C127" s="31">
        <v>3876.3</v>
      </c>
      <c r="D127" s="40">
        <v>3902.1</v>
      </c>
      <c r="E127" s="40">
        <v>3844.2</v>
      </c>
      <c r="F127" s="40">
        <v>3812.1</v>
      </c>
      <c r="G127" s="40">
        <v>3754.2</v>
      </c>
      <c r="H127" s="40">
        <v>3934.2</v>
      </c>
      <c r="I127" s="40">
        <v>3992.1000000000004</v>
      </c>
      <c r="J127" s="40">
        <v>4024.2</v>
      </c>
      <c r="K127" s="31">
        <v>3960</v>
      </c>
      <c r="L127" s="31">
        <v>3870</v>
      </c>
      <c r="M127" s="31">
        <v>2.58839</v>
      </c>
      <c r="N127" s="1"/>
      <c r="O127" s="1"/>
    </row>
    <row r="128" spans="1:15" ht="12.75" customHeight="1">
      <c r="A128" s="60">
        <v>119</v>
      </c>
      <c r="B128" s="62" t="s">
        <v>168</v>
      </c>
      <c r="C128" s="31">
        <v>372.85</v>
      </c>
      <c r="D128" s="40">
        <v>372.31666666666666</v>
      </c>
      <c r="E128" s="40">
        <v>370.5333333333333</v>
      </c>
      <c r="F128" s="40">
        <v>368.21666666666664</v>
      </c>
      <c r="G128" s="40">
        <v>366.43333333333328</v>
      </c>
      <c r="H128" s="40">
        <v>374.63333333333333</v>
      </c>
      <c r="I128" s="40">
        <v>376.41666666666674</v>
      </c>
      <c r="J128" s="40">
        <v>378.73333333333335</v>
      </c>
      <c r="K128" s="31">
        <v>374.1</v>
      </c>
      <c r="L128" s="31">
        <v>370</v>
      </c>
      <c r="M128" s="31">
        <v>11.19894</v>
      </c>
      <c r="N128" s="1"/>
      <c r="O128" s="1"/>
    </row>
    <row r="129" spans="1:15" ht="12.75" customHeight="1">
      <c r="A129" s="60">
        <v>120</v>
      </c>
      <c r="B129" s="62" t="s">
        <v>170</v>
      </c>
      <c r="C129" s="31">
        <v>4906.7</v>
      </c>
      <c r="D129" s="40">
        <v>4912.1333333333332</v>
      </c>
      <c r="E129" s="40">
        <v>4865.3166666666666</v>
      </c>
      <c r="F129" s="40">
        <v>4823.9333333333334</v>
      </c>
      <c r="G129" s="40">
        <v>4777.1166666666668</v>
      </c>
      <c r="H129" s="40">
        <v>4953.5166666666664</v>
      </c>
      <c r="I129" s="40">
        <v>5000.3333333333321</v>
      </c>
      <c r="J129" s="40">
        <v>5041.7166666666662</v>
      </c>
      <c r="K129" s="31">
        <v>4958.95</v>
      </c>
      <c r="L129" s="31">
        <v>4870.75</v>
      </c>
      <c r="M129" s="31">
        <v>3.6198700000000001</v>
      </c>
      <c r="N129" s="1"/>
      <c r="O129" s="1"/>
    </row>
    <row r="130" spans="1:15" ht="12.75" customHeight="1">
      <c r="A130" s="60">
        <v>121</v>
      </c>
      <c r="B130" s="62" t="s">
        <v>169</v>
      </c>
      <c r="C130" s="31">
        <v>2355.0500000000002</v>
      </c>
      <c r="D130" s="40">
        <v>2351.6833333333334</v>
      </c>
      <c r="E130" s="40">
        <v>2343.3666666666668</v>
      </c>
      <c r="F130" s="40">
        <v>2331.6833333333334</v>
      </c>
      <c r="G130" s="40">
        <v>2323.3666666666668</v>
      </c>
      <c r="H130" s="40">
        <v>2363.3666666666668</v>
      </c>
      <c r="I130" s="40">
        <v>2371.6833333333334</v>
      </c>
      <c r="J130" s="40">
        <v>2383.3666666666668</v>
      </c>
      <c r="K130" s="31">
        <v>2360</v>
      </c>
      <c r="L130" s="31">
        <v>2340</v>
      </c>
      <c r="M130" s="31">
        <v>10.13564</v>
      </c>
      <c r="N130" s="1"/>
      <c r="O130" s="1"/>
    </row>
    <row r="131" spans="1:15" ht="12.75" customHeight="1">
      <c r="A131" s="60">
        <v>122</v>
      </c>
      <c r="B131" s="62" t="s">
        <v>167</v>
      </c>
      <c r="C131" s="31">
        <v>359</v>
      </c>
      <c r="D131" s="40">
        <v>360.08333333333331</v>
      </c>
      <c r="E131" s="40">
        <v>356.06666666666661</v>
      </c>
      <c r="F131" s="40">
        <v>353.13333333333327</v>
      </c>
      <c r="G131" s="40">
        <v>349.11666666666656</v>
      </c>
      <c r="H131" s="40">
        <v>363.01666666666665</v>
      </c>
      <c r="I131" s="40">
        <v>367.03333333333342</v>
      </c>
      <c r="J131" s="40">
        <v>369.9666666666667</v>
      </c>
      <c r="K131" s="31">
        <v>364.1</v>
      </c>
      <c r="L131" s="31">
        <v>357.15</v>
      </c>
      <c r="M131" s="31">
        <v>20.17191</v>
      </c>
      <c r="N131" s="1"/>
      <c r="O131" s="1"/>
    </row>
    <row r="132" spans="1:15" ht="12.75" customHeight="1">
      <c r="A132" s="60">
        <v>123</v>
      </c>
      <c r="B132" s="62" t="s">
        <v>287</v>
      </c>
      <c r="C132" s="31">
        <v>596</v>
      </c>
      <c r="D132" s="40">
        <v>597.7166666666667</v>
      </c>
      <c r="E132" s="40">
        <v>593.53333333333342</v>
      </c>
      <c r="F132" s="40">
        <v>591.06666666666672</v>
      </c>
      <c r="G132" s="40">
        <v>586.88333333333344</v>
      </c>
      <c r="H132" s="40">
        <v>600.18333333333339</v>
      </c>
      <c r="I132" s="40">
        <v>604.36666666666679</v>
      </c>
      <c r="J132" s="40">
        <v>606.83333333333337</v>
      </c>
      <c r="K132" s="31">
        <v>601.9</v>
      </c>
      <c r="L132" s="31">
        <v>595.25</v>
      </c>
      <c r="M132" s="31">
        <v>6.4439900000000003</v>
      </c>
      <c r="N132" s="1"/>
      <c r="O132" s="1"/>
    </row>
    <row r="133" spans="1:15" ht="12.75" customHeight="1">
      <c r="A133" s="60">
        <v>124</v>
      </c>
      <c r="B133" s="62" t="s">
        <v>288</v>
      </c>
      <c r="C133" s="31">
        <v>4589.6000000000004</v>
      </c>
      <c r="D133" s="40">
        <v>4539.9833333333336</v>
      </c>
      <c r="E133" s="40">
        <v>4455.9666666666672</v>
      </c>
      <c r="F133" s="40">
        <v>4322.3333333333339</v>
      </c>
      <c r="G133" s="40">
        <v>4238.3166666666675</v>
      </c>
      <c r="H133" s="40">
        <v>4673.6166666666668</v>
      </c>
      <c r="I133" s="40">
        <v>4757.6333333333332</v>
      </c>
      <c r="J133" s="40">
        <v>4891.2666666666664</v>
      </c>
      <c r="K133" s="31">
        <v>4624</v>
      </c>
      <c r="L133" s="31">
        <v>4406.3500000000004</v>
      </c>
      <c r="M133" s="31">
        <v>2.1973699999999998</v>
      </c>
      <c r="N133" s="1"/>
      <c r="O133" s="1"/>
    </row>
    <row r="134" spans="1:15" ht="12.75" customHeight="1">
      <c r="A134" s="60">
        <v>125</v>
      </c>
      <c r="B134" s="62" t="s">
        <v>172</v>
      </c>
      <c r="C134" s="31">
        <v>818.75</v>
      </c>
      <c r="D134" s="40">
        <v>817.4</v>
      </c>
      <c r="E134" s="40">
        <v>811.3</v>
      </c>
      <c r="F134" s="40">
        <v>803.85</v>
      </c>
      <c r="G134" s="40">
        <v>797.75</v>
      </c>
      <c r="H134" s="40">
        <v>824.84999999999991</v>
      </c>
      <c r="I134" s="40">
        <v>830.95</v>
      </c>
      <c r="J134" s="40">
        <v>838.39999999999986</v>
      </c>
      <c r="K134" s="31">
        <v>823.5</v>
      </c>
      <c r="L134" s="31">
        <v>809.95</v>
      </c>
      <c r="M134" s="31">
        <v>6.7557099999999997</v>
      </c>
      <c r="N134" s="1"/>
      <c r="O134" s="1"/>
    </row>
    <row r="135" spans="1:15" ht="12.75" customHeight="1">
      <c r="A135" s="60">
        <v>126</v>
      </c>
      <c r="B135" s="62" t="s">
        <v>185</v>
      </c>
      <c r="C135" s="31">
        <v>100114.15</v>
      </c>
      <c r="D135" s="40">
        <v>99971.383333333346</v>
      </c>
      <c r="E135" s="40">
        <v>99542.766666666692</v>
      </c>
      <c r="F135" s="40">
        <v>98971.383333333346</v>
      </c>
      <c r="G135" s="40">
        <v>98542.766666666692</v>
      </c>
      <c r="H135" s="40">
        <v>100542.76666666669</v>
      </c>
      <c r="I135" s="40">
        <v>100971.38333333336</v>
      </c>
      <c r="J135" s="40">
        <v>101542.76666666669</v>
      </c>
      <c r="K135" s="31">
        <v>100400</v>
      </c>
      <c r="L135" s="31">
        <v>99400</v>
      </c>
      <c r="M135" s="31">
        <v>9.7860000000000003E-2</v>
      </c>
      <c r="N135" s="1"/>
      <c r="O135" s="1"/>
    </row>
    <row r="136" spans="1:15" ht="12.75" customHeight="1">
      <c r="A136" s="60">
        <v>127</v>
      </c>
      <c r="B136" s="62" t="s">
        <v>174</v>
      </c>
      <c r="C136" s="31">
        <v>295</v>
      </c>
      <c r="D136" s="40">
        <v>295.95</v>
      </c>
      <c r="E136" s="40">
        <v>292.75</v>
      </c>
      <c r="F136" s="40">
        <v>290.5</v>
      </c>
      <c r="G136" s="40">
        <v>287.3</v>
      </c>
      <c r="H136" s="40">
        <v>298.2</v>
      </c>
      <c r="I136" s="40">
        <v>301.39999999999992</v>
      </c>
      <c r="J136" s="40">
        <v>303.64999999999998</v>
      </c>
      <c r="K136" s="31">
        <v>299.14999999999998</v>
      </c>
      <c r="L136" s="31">
        <v>293.7</v>
      </c>
      <c r="M136" s="31">
        <v>11.58372</v>
      </c>
      <c r="N136" s="1"/>
      <c r="O136" s="1"/>
    </row>
    <row r="137" spans="1:15" ht="12.75" customHeight="1">
      <c r="A137" s="60">
        <v>128</v>
      </c>
      <c r="B137" s="62" t="s">
        <v>173</v>
      </c>
      <c r="C137" s="31">
        <v>1378.65</v>
      </c>
      <c r="D137" s="40">
        <v>1375.2166666666665</v>
      </c>
      <c r="E137" s="40">
        <v>1369.4333333333329</v>
      </c>
      <c r="F137" s="40">
        <v>1360.2166666666665</v>
      </c>
      <c r="G137" s="40">
        <v>1354.4333333333329</v>
      </c>
      <c r="H137" s="40">
        <v>1384.4333333333329</v>
      </c>
      <c r="I137" s="40">
        <v>1390.2166666666662</v>
      </c>
      <c r="J137" s="40">
        <v>1399.4333333333329</v>
      </c>
      <c r="K137" s="31">
        <v>1381</v>
      </c>
      <c r="L137" s="31">
        <v>1366</v>
      </c>
      <c r="M137" s="31">
        <v>9.0508600000000001</v>
      </c>
      <c r="N137" s="1"/>
      <c r="O137" s="1"/>
    </row>
    <row r="138" spans="1:15" ht="12.75" customHeight="1">
      <c r="A138" s="60">
        <v>129</v>
      </c>
      <c r="B138" s="62" t="s">
        <v>176</v>
      </c>
      <c r="C138" s="31">
        <v>539.4</v>
      </c>
      <c r="D138" s="40">
        <v>539.15</v>
      </c>
      <c r="E138" s="40">
        <v>534.9</v>
      </c>
      <c r="F138" s="40">
        <v>530.4</v>
      </c>
      <c r="G138" s="40">
        <v>526.15</v>
      </c>
      <c r="H138" s="40">
        <v>543.65</v>
      </c>
      <c r="I138" s="40">
        <v>547.9</v>
      </c>
      <c r="J138" s="40">
        <v>552.4</v>
      </c>
      <c r="K138" s="31">
        <v>543.4</v>
      </c>
      <c r="L138" s="31">
        <v>534.65</v>
      </c>
      <c r="M138" s="31">
        <v>14.44023</v>
      </c>
      <c r="N138" s="1"/>
      <c r="O138" s="1"/>
    </row>
    <row r="139" spans="1:15" ht="12.75" customHeight="1">
      <c r="A139" s="60">
        <v>130</v>
      </c>
      <c r="B139" s="62" t="s">
        <v>177</v>
      </c>
      <c r="C139" s="31">
        <v>9532.5</v>
      </c>
      <c r="D139" s="40">
        <v>9540.6666666666661</v>
      </c>
      <c r="E139" s="40">
        <v>9482.3333333333321</v>
      </c>
      <c r="F139" s="40">
        <v>9432.1666666666661</v>
      </c>
      <c r="G139" s="40">
        <v>9373.8333333333321</v>
      </c>
      <c r="H139" s="40">
        <v>9590.8333333333321</v>
      </c>
      <c r="I139" s="40">
        <v>9649.1666666666642</v>
      </c>
      <c r="J139" s="40">
        <v>9699.3333333333321</v>
      </c>
      <c r="K139" s="31">
        <v>9599</v>
      </c>
      <c r="L139" s="31">
        <v>9490.5</v>
      </c>
      <c r="M139" s="31">
        <v>3.2816700000000001</v>
      </c>
      <c r="N139" s="1"/>
      <c r="O139" s="1"/>
    </row>
    <row r="140" spans="1:15" ht="12.75" customHeight="1">
      <c r="A140" s="60">
        <v>131</v>
      </c>
      <c r="B140" s="62" t="s">
        <v>181</v>
      </c>
      <c r="C140" s="31">
        <v>675.05</v>
      </c>
      <c r="D140" s="40">
        <v>677.13333333333333</v>
      </c>
      <c r="E140" s="40">
        <v>671.2166666666667</v>
      </c>
      <c r="F140" s="40">
        <v>667.38333333333333</v>
      </c>
      <c r="G140" s="40">
        <v>661.4666666666667</v>
      </c>
      <c r="H140" s="40">
        <v>680.9666666666667</v>
      </c>
      <c r="I140" s="40">
        <v>686.88333333333344</v>
      </c>
      <c r="J140" s="40">
        <v>690.7166666666667</v>
      </c>
      <c r="K140" s="31">
        <v>683.05</v>
      </c>
      <c r="L140" s="31">
        <v>673.3</v>
      </c>
      <c r="M140" s="31">
        <v>1.73611</v>
      </c>
      <c r="N140" s="1"/>
      <c r="O140" s="1"/>
    </row>
    <row r="141" spans="1:15" ht="12.75" customHeight="1">
      <c r="A141" s="60">
        <v>132</v>
      </c>
      <c r="B141" s="62" t="s">
        <v>289</v>
      </c>
      <c r="C141" s="31">
        <v>583.4</v>
      </c>
      <c r="D141" s="40">
        <v>580.43333333333328</v>
      </c>
      <c r="E141" s="40">
        <v>576.21666666666658</v>
      </c>
      <c r="F141" s="40">
        <v>569.0333333333333</v>
      </c>
      <c r="G141" s="40">
        <v>564.81666666666661</v>
      </c>
      <c r="H141" s="40">
        <v>587.61666666666656</v>
      </c>
      <c r="I141" s="40">
        <v>591.83333333333326</v>
      </c>
      <c r="J141" s="40">
        <v>599.01666666666654</v>
      </c>
      <c r="K141" s="31">
        <v>584.65</v>
      </c>
      <c r="L141" s="31">
        <v>573.25</v>
      </c>
      <c r="M141" s="31">
        <v>25.977509999999999</v>
      </c>
      <c r="N141" s="1"/>
      <c r="O141" s="1"/>
    </row>
    <row r="142" spans="1:15" ht="12.75" customHeight="1">
      <c r="A142" s="60">
        <v>133</v>
      </c>
      <c r="B142" s="62" t="s">
        <v>290</v>
      </c>
      <c r="C142" s="31">
        <v>57.6</v>
      </c>
      <c r="D142" s="40">
        <v>58.083333333333336</v>
      </c>
      <c r="E142" s="40">
        <v>56.966666666666669</v>
      </c>
      <c r="F142" s="40">
        <v>56.333333333333336</v>
      </c>
      <c r="G142" s="40">
        <v>55.216666666666669</v>
      </c>
      <c r="H142" s="40">
        <v>58.716666666666669</v>
      </c>
      <c r="I142" s="40">
        <v>59.833333333333329</v>
      </c>
      <c r="J142" s="40">
        <v>60.466666666666669</v>
      </c>
      <c r="K142" s="31">
        <v>59.2</v>
      </c>
      <c r="L142" s="31">
        <v>57.45</v>
      </c>
      <c r="M142" s="31">
        <v>52.253819999999997</v>
      </c>
      <c r="N142" s="1"/>
      <c r="O142" s="1"/>
    </row>
    <row r="143" spans="1:15" ht="12.75" customHeight="1">
      <c r="A143" s="60">
        <v>134</v>
      </c>
      <c r="B143" s="62" t="s">
        <v>184</v>
      </c>
      <c r="C143" s="31">
        <v>1877.25</v>
      </c>
      <c r="D143" s="40">
        <v>1882.7166666666665</v>
      </c>
      <c r="E143" s="40">
        <v>1867.2833333333328</v>
      </c>
      <c r="F143" s="40">
        <v>1857.3166666666664</v>
      </c>
      <c r="G143" s="40">
        <v>1841.8833333333328</v>
      </c>
      <c r="H143" s="40">
        <v>1892.6833333333329</v>
      </c>
      <c r="I143" s="40">
        <v>1908.1166666666668</v>
      </c>
      <c r="J143" s="40">
        <v>1918.083333333333</v>
      </c>
      <c r="K143" s="31">
        <v>1898.15</v>
      </c>
      <c r="L143" s="31">
        <v>1872.75</v>
      </c>
      <c r="M143" s="31">
        <v>2.1968700000000001</v>
      </c>
      <c r="N143" s="1"/>
      <c r="O143" s="1"/>
    </row>
    <row r="144" spans="1:15" ht="12.75" customHeight="1">
      <c r="A144" s="60">
        <v>135</v>
      </c>
      <c r="B144" s="62" t="s">
        <v>186</v>
      </c>
      <c r="C144" s="31">
        <v>1153.8499999999999</v>
      </c>
      <c r="D144" s="40">
        <v>1151</v>
      </c>
      <c r="E144" s="40">
        <v>1143.3499999999999</v>
      </c>
      <c r="F144" s="40">
        <v>1132.8499999999999</v>
      </c>
      <c r="G144" s="40">
        <v>1125.1999999999998</v>
      </c>
      <c r="H144" s="40">
        <v>1161.5</v>
      </c>
      <c r="I144" s="40">
        <v>1169.1500000000001</v>
      </c>
      <c r="J144" s="40">
        <v>1179.6500000000001</v>
      </c>
      <c r="K144" s="31">
        <v>1158.6500000000001</v>
      </c>
      <c r="L144" s="31">
        <v>1140.5</v>
      </c>
      <c r="M144" s="31">
        <v>3.9075700000000002</v>
      </c>
      <c r="N144" s="1"/>
      <c r="O144" s="1"/>
    </row>
    <row r="145" spans="1:15" ht="12.75" customHeight="1">
      <c r="A145" s="60">
        <v>136</v>
      </c>
      <c r="B145" s="62" t="s">
        <v>193</v>
      </c>
      <c r="C145" s="31">
        <v>187.2</v>
      </c>
      <c r="D145" s="40">
        <v>186.98333333333335</v>
      </c>
      <c r="E145" s="40">
        <v>185.56666666666669</v>
      </c>
      <c r="F145" s="40">
        <v>183.93333333333334</v>
      </c>
      <c r="G145" s="40">
        <v>182.51666666666668</v>
      </c>
      <c r="H145" s="40">
        <v>188.6166666666667</v>
      </c>
      <c r="I145" s="40">
        <v>190.03333333333333</v>
      </c>
      <c r="J145" s="40">
        <v>191.66666666666671</v>
      </c>
      <c r="K145" s="31">
        <v>188.4</v>
      </c>
      <c r="L145" s="31">
        <v>185.35</v>
      </c>
      <c r="M145" s="31">
        <v>150.61573000000001</v>
      </c>
      <c r="N145" s="1"/>
      <c r="O145" s="1"/>
    </row>
    <row r="146" spans="1:15" ht="12.75" customHeight="1">
      <c r="A146" s="60">
        <v>137</v>
      </c>
      <c r="B146" s="62" t="s">
        <v>187</v>
      </c>
      <c r="C146" s="31">
        <v>85.55</v>
      </c>
      <c r="D146" s="40">
        <v>85.733333333333334</v>
      </c>
      <c r="E146" s="40">
        <v>85.016666666666666</v>
      </c>
      <c r="F146" s="40">
        <v>84.483333333333334</v>
      </c>
      <c r="G146" s="40">
        <v>83.766666666666666</v>
      </c>
      <c r="H146" s="40">
        <v>86.266666666666666</v>
      </c>
      <c r="I146" s="40">
        <v>86.983333333333334</v>
      </c>
      <c r="J146" s="40">
        <v>87.516666666666666</v>
      </c>
      <c r="K146" s="31">
        <v>86.45</v>
      </c>
      <c r="L146" s="31">
        <v>85.2</v>
      </c>
      <c r="M146" s="31">
        <v>64.212209999999999</v>
      </c>
      <c r="N146" s="1"/>
      <c r="O146" s="1"/>
    </row>
    <row r="147" spans="1:15" ht="12.75" customHeight="1">
      <c r="A147" s="60">
        <v>138</v>
      </c>
      <c r="B147" s="62" t="s">
        <v>189</v>
      </c>
      <c r="C147" s="31">
        <v>4627.8999999999996</v>
      </c>
      <c r="D147" s="40">
        <v>4611.9666666666662</v>
      </c>
      <c r="E147" s="40">
        <v>4559.5333333333328</v>
      </c>
      <c r="F147" s="40">
        <v>4491.166666666667</v>
      </c>
      <c r="G147" s="40">
        <v>4438.7333333333336</v>
      </c>
      <c r="H147" s="40">
        <v>4680.3333333333321</v>
      </c>
      <c r="I147" s="40">
        <v>4732.7666666666646</v>
      </c>
      <c r="J147" s="40">
        <v>4801.1333333333314</v>
      </c>
      <c r="K147" s="31">
        <v>4664.3999999999996</v>
      </c>
      <c r="L147" s="31">
        <v>4543.6000000000004</v>
      </c>
      <c r="M147" s="31">
        <v>1.3649100000000001</v>
      </c>
      <c r="N147" s="1"/>
      <c r="O147" s="1"/>
    </row>
    <row r="148" spans="1:15" ht="12.75" customHeight="1">
      <c r="A148" s="60">
        <v>139</v>
      </c>
      <c r="B148" s="62" t="s">
        <v>190</v>
      </c>
      <c r="C148" s="31">
        <v>22728.75</v>
      </c>
      <c r="D148" s="40">
        <v>22659.916666666668</v>
      </c>
      <c r="E148" s="40">
        <v>22568.833333333336</v>
      </c>
      <c r="F148" s="40">
        <v>22408.916666666668</v>
      </c>
      <c r="G148" s="40">
        <v>22317.833333333336</v>
      </c>
      <c r="H148" s="40">
        <v>22819.833333333336</v>
      </c>
      <c r="I148" s="40">
        <v>22910.916666666672</v>
      </c>
      <c r="J148" s="40">
        <v>23070.833333333336</v>
      </c>
      <c r="K148" s="31">
        <v>22751</v>
      </c>
      <c r="L148" s="31">
        <v>22500</v>
      </c>
      <c r="M148" s="31">
        <v>0.72377000000000002</v>
      </c>
      <c r="N148" s="1"/>
      <c r="O148" s="1"/>
    </row>
    <row r="149" spans="1:15" ht="12.75" customHeight="1">
      <c r="A149" s="60">
        <v>140</v>
      </c>
      <c r="B149" s="62" t="s">
        <v>291</v>
      </c>
      <c r="C149" s="31">
        <v>244.1</v>
      </c>
      <c r="D149" s="40">
        <v>244.66666666666666</v>
      </c>
      <c r="E149" s="40">
        <v>242.43333333333331</v>
      </c>
      <c r="F149" s="40">
        <v>240.76666666666665</v>
      </c>
      <c r="G149" s="40">
        <v>238.5333333333333</v>
      </c>
      <c r="H149" s="40">
        <v>246.33333333333331</v>
      </c>
      <c r="I149" s="40">
        <v>248.56666666666666</v>
      </c>
      <c r="J149" s="40">
        <v>250.23333333333332</v>
      </c>
      <c r="K149" s="31">
        <v>246.9</v>
      </c>
      <c r="L149" s="31">
        <v>243</v>
      </c>
      <c r="M149" s="31">
        <v>2.3948999999999998</v>
      </c>
      <c r="N149" s="1"/>
      <c r="O149" s="1"/>
    </row>
    <row r="150" spans="1:15" ht="12.75" customHeight="1">
      <c r="A150" s="60">
        <v>141</v>
      </c>
      <c r="B150" s="62" t="s">
        <v>194</v>
      </c>
      <c r="C150" s="31">
        <v>1019.05</v>
      </c>
      <c r="D150" s="40">
        <v>1007.3166666666666</v>
      </c>
      <c r="E150" s="40">
        <v>988.98333333333312</v>
      </c>
      <c r="F150" s="40">
        <v>958.91666666666652</v>
      </c>
      <c r="G150" s="40">
        <v>940.58333333333303</v>
      </c>
      <c r="H150" s="40">
        <v>1037.3833333333332</v>
      </c>
      <c r="I150" s="40">
        <v>1055.7166666666667</v>
      </c>
      <c r="J150" s="40">
        <v>1085.7833333333333</v>
      </c>
      <c r="K150" s="31">
        <v>1025.6500000000001</v>
      </c>
      <c r="L150" s="31">
        <v>977.25</v>
      </c>
      <c r="M150" s="31">
        <v>13.67277</v>
      </c>
      <c r="N150" s="1"/>
      <c r="O150" s="1"/>
    </row>
    <row r="151" spans="1:15" ht="12.75" customHeight="1">
      <c r="A151" s="60">
        <v>142</v>
      </c>
      <c r="B151" s="62" t="s">
        <v>196</v>
      </c>
      <c r="C151" s="31">
        <v>157.85</v>
      </c>
      <c r="D151" s="40">
        <v>157.36666666666667</v>
      </c>
      <c r="E151" s="40">
        <v>156.33333333333334</v>
      </c>
      <c r="F151" s="40">
        <v>154.81666666666666</v>
      </c>
      <c r="G151" s="40">
        <v>153.78333333333333</v>
      </c>
      <c r="H151" s="40">
        <v>158.88333333333335</v>
      </c>
      <c r="I151" s="40">
        <v>159.91666666666666</v>
      </c>
      <c r="J151" s="40">
        <v>161.43333333333337</v>
      </c>
      <c r="K151" s="31">
        <v>158.4</v>
      </c>
      <c r="L151" s="31">
        <v>155.85</v>
      </c>
      <c r="M151" s="31">
        <v>96.959519999999998</v>
      </c>
      <c r="N151" s="1"/>
      <c r="O151" s="1"/>
    </row>
    <row r="152" spans="1:15" ht="12.75" customHeight="1">
      <c r="A152" s="60">
        <v>143</v>
      </c>
      <c r="B152" s="62" t="s">
        <v>292</v>
      </c>
      <c r="C152" s="31">
        <v>253.1</v>
      </c>
      <c r="D152" s="40">
        <v>254.25</v>
      </c>
      <c r="E152" s="40">
        <v>251.35000000000002</v>
      </c>
      <c r="F152" s="40">
        <v>249.60000000000002</v>
      </c>
      <c r="G152" s="40">
        <v>246.70000000000005</v>
      </c>
      <c r="H152" s="40">
        <v>256</v>
      </c>
      <c r="I152" s="40">
        <v>258.89999999999998</v>
      </c>
      <c r="J152" s="40">
        <v>260.64999999999998</v>
      </c>
      <c r="K152" s="31">
        <v>257.14999999999998</v>
      </c>
      <c r="L152" s="31">
        <v>252.5</v>
      </c>
      <c r="M152" s="31">
        <v>10.588749999999999</v>
      </c>
      <c r="N152" s="1"/>
      <c r="O152" s="1"/>
    </row>
    <row r="153" spans="1:15" ht="12.75" customHeight="1">
      <c r="A153" s="60">
        <v>144</v>
      </c>
      <c r="B153" s="62" t="s">
        <v>293</v>
      </c>
      <c r="C153" s="31">
        <v>856.85</v>
      </c>
      <c r="D153" s="40">
        <v>851.66666666666663</v>
      </c>
      <c r="E153" s="40">
        <v>838.93333333333328</v>
      </c>
      <c r="F153" s="40">
        <v>821.01666666666665</v>
      </c>
      <c r="G153" s="40">
        <v>808.2833333333333</v>
      </c>
      <c r="H153" s="40">
        <v>869.58333333333326</v>
      </c>
      <c r="I153" s="40">
        <v>882.31666666666661</v>
      </c>
      <c r="J153" s="40">
        <v>900.23333333333323</v>
      </c>
      <c r="K153" s="31">
        <v>864.4</v>
      </c>
      <c r="L153" s="31">
        <v>833.75</v>
      </c>
      <c r="M153" s="31">
        <v>82.280330000000006</v>
      </c>
      <c r="N153" s="1"/>
      <c r="O153" s="1"/>
    </row>
    <row r="154" spans="1:15" ht="12.75" customHeight="1">
      <c r="A154" s="60">
        <v>145</v>
      </c>
      <c r="B154" s="62" t="s">
        <v>195</v>
      </c>
      <c r="C154" s="31">
        <v>3884.45</v>
      </c>
      <c r="D154" s="40">
        <v>3851.6833333333329</v>
      </c>
      <c r="E154" s="40">
        <v>3803.3666666666659</v>
      </c>
      <c r="F154" s="40">
        <v>3722.2833333333328</v>
      </c>
      <c r="G154" s="40">
        <v>3673.9666666666658</v>
      </c>
      <c r="H154" s="40">
        <v>3932.766666666666</v>
      </c>
      <c r="I154" s="40">
        <v>3981.0833333333326</v>
      </c>
      <c r="J154" s="40">
        <v>4062.1666666666661</v>
      </c>
      <c r="K154" s="31">
        <v>3900</v>
      </c>
      <c r="L154" s="31">
        <v>3770.6</v>
      </c>
      <c r="M154" s="31">
        <v>3.3478500000000002</v>
      </c>
      <c r="N154" s="1"/>
      <c r="O154" s="1"/>
    </row>
    <row r="155" spans="1:15" ht="12.75" customHeight="1">
      <c r="A155" s="60">
        <v>146</v>
      </c>
      <c r="B155" s="62" t="s">
        <v>294</v>
      </c>
      <c r="C155" s="31">
        <v>637.4</v>
      </c>
      <c r="D155" s="40">
        <v>639.15</v>
      </c>
      <c r="E155" s="40">
        <v>627.9</v>
      </c>
      <c r="F155" s="40">
        <v>618.4</v>
      </c>
      <c r="G155" s="40">
        <v>607.15</v>
      </c>
      <c r="H155" s="40">
        <v>648.65</v>
      </c>
      <c r="I155" s="40">
        <v>659.9</v>
      </c>
      <c r="J155" s="40">
        <v>669.4</v>
      </c>
      <c r="K155" s="31">
        <v>650.4</v>
      </c>
      <c r="L155" s="31">
        <v>629.65</v>
      </c>
      <c r="M155" s="31">
        <v>15.868399999999999</v>
      </c>
      <c r="N155" s="1"/>
      <c r="O155" s="1"/>
    </row>
    <row r="156" spans="1:15" ht="12.75" customHeight="1">
      <c r="A156" s="60">
        <v>147</v>
      </c>
      <c r="B156" s="62" t="s">
        <v>203</v>
      </c>
      <c r="C156" s="31">
        <v>3821.15</v>
      </c>
      <c r="D156" s="40">
        <v>3792.5833333333335</v>
      </c>
      <c r="E156" s="40">
        <v>3753.5666666666671</v>
      </c>
      <c r="F156" s="40">
        <v>3685.9833333333336</v>
      </c>
      <c r="G156" s="40">
        <v>3646.9666666666672</v>
      </c>
      <c r="H156" s="40">
        <v>3860.166666666667</v>
      </c>
      <c r="I156" s="40">
        <v>3899.1833333333334</v>
      </c>
      <c r="J156" s="40">
        <v>3966.7666666666669</v>
      </c>
      <c r="K156" s="31">
        <v>3831.6</v>
      </c>
      <c r="L156" s="31">
        <v>3725</v>
      </c>
      <c r="M156" s="31">
        <v>3.2822300000000002</v>
      </c>
      <c r="N156" s="1"/>
      <c r="O156" s="1"/>
    </row>
    <row r="157" spans="1:15" ht="12.75" customHeight="1">
      <c r="A157" s="60">
        <v>148</v>
      </c>
      <c r="B157" s="62" t="s">
        <v>197</v>
      </c>
      <c r="C157" s="31">
        <v>38488.050000000003</v>
      </c>
      <c r="D157" s="40">
        <v>38429.316666666666</v>
      </c>
      <c r="E157" s="40">
        <v>38316.283333333333</v>
      </c>
      <c r="F157" s="40">
        <v>38144.51666666667</v>
      </c>
      <c r="G157" s="40">
        <v>38031.483333333337</v>
      </c>
      <c r="H157" s="40">
        <v>38601.083333333328</v>
      </c>
      <c r="I157" s="40">
        <v>38714.116666666654</v>
      </c>
      <c r="J157" s="40">
        <v>38885.883333333324</v>
      </c>
      <c r="K157" s="31">
        <v>38542.35</v>
      </c>
      <c r="L157" s="31">
        <v>38257.550000000003</v>
      </c>
      <c r="M157" s="31">
        <v>0.11773</v>
      </c>
      <c r="N157" s="1"/>
      <c r="O157" s="1"/>
    </row>
    <row r="158" spans="1:15" ht="12.75" customHeight="1">
      <c r="A158" s="60">
        <v>149</v>
      </c>
      <c r="B158" s="62" t="s">
        <v>295</v>
      </c>
      <c r="C158" s="31">
        <v>1094.5999999999999</v>
      </c>
      <c r="D158" s="40">
        <v>1075.4833333333333</v>
      </c>
      <c r="E158" s="40">
        <v>1054.1166666666668</v>
      </c>
      <c r="F158" s="40">
        <v>1013.6333333333334</v>
      </c>
      <c r="G158" s="40">
        <v>992.26666666666688</v>
      </c>
      <c r="H158" s="40">
        <v>1115.9666666666667</v>
      </c>
      <c r="I158" s="40">
        <v>1137.333333333333</v>
      </c>
      <c r="J158" s="40">
        <v>1177.8166666666666</v>
      </c>
      <c r="K158" s="31">
        <v>1096.8499999999999</v>
      </c>
      <c r="L158" s="31">
        <v>1035</v>
      </c>
      <c r="M158" s="31">
        <v>5.4834199999999997</v>
      </c>
      <c r="N158" s="1"/>
      <c r="O158" s="1"/>
    </row>
    <row r="159" spans="1:15" ht="12.75" customHeight="1">
      <c r="A159" s="60">
        <v>150</v>
      </c>
      <c r="B159" s="62" t="s">
        <v>199</v>
      </c>
      <c r="C159" s="31">
        <v>4964.25</v>
      </c>
      <c r="D159" s="40">
        <v>4937.8666666666668</v>
      </c>
      <c r="E159" s="40">
        <v>4888.3833333333332</v>
      </c>
      <c r="F159" s="40">
        <v>4812.5166666666664</v>
      </c>
      <c r="G159" s="40">
        <v>4763.0333333333328</v>
      </c>
      <c r="H159" s="40">
        <v>5013.7333333333336</v>
      </c>
      <c r="I159" s="40">
        <v>5063.2166666666672</v>
      </c>
      <c r="J159" s="40">
        <v>5139.0833333333339</v>
      </c>
      <c r="K159" s="31">
        <v>4987.3500000000004</v>
      </c>
      <c r="L159" s="31">
        <v>4862</v>
      </c>
      <c r="M159" s="31">
        <v>5.1739300000000004</v>
      </c>
      <c r="N159" s="1"/>
      <c r="O159" s="1"/>
    </row>
    <row r="160" spans="1:15" ht="12.75" customHeight="1">
      <c r="A160" s="60">
        <v>151</v>
      </c>
      <c r="B160" s="62" t="s">
        <v>200</v>
      </c>
      <c r="C160" s="31">
        <v>230.05</v>
      </c>
      <c r="D160" s="40">
        <v>227.93333333333331</v>
      </c>
      <c r="E160" s="40">
        <v>224.86666666666662</v>
      </c>
      <c r="F160" s="40">
        <v>219.68333333333331</v>
      </c>
      <c r="G160" s="40">
        <v>216.61666666666662</v>
      </c>
      <c r="H160" s="40">
        <v>233.11666666666662</v>
      </c>
      <c r="I160" s="40">
        <v>236.18333333333328</v>
      </c>
      <c r="J160" s="40">
        <v>241.36666666666662</v>
      </c>
      <c r="K160" s="31">
        <v>231</v>
      </c>
      <c r="L160" s="31">
        <v>222.75</v>
      </c>
      <c r="M160" s="31">
        <v>32.274979999999999</v>
      </c>
      <c r="N160" s="1"/>
      <c r="O160" s="1"/>
    </row>
    <row r="161" spans="1:15" ht="12.75" customHeight="1">
      <c r="A161" s="60">
        <v>152</v>
      </c>
      <c r="B161" s="62" t="s">
        <v>202</v>
      </c>
      <c r="C161" s="31">
        <v>2693.1</v>
      </c>
      <c r="D161" s="40">
        <v>2699.5</v>
      </c>
      <c r="E161" s="40">
        <v>2669.35</v>
      </c>
      <c r="F161" s="40">
        <v>2645.6</v>
      </c>
      <c r="G161" s="40">
        <v>2615.4499999999998</v>
      </c>
      <c r="H161" s="40">
        <v>2723.25</v>
      </c>
      <c r="I161" s="40">
        <v>2753.3999999999996</v>
      </c>
      <c r="J161" s="40">
        <v>2777.15</v>
      </c>
      <c r="K161" s="31">
        <v>2729.65</v>
      </c>
      <c r="L161" s="31">
        <v>2675.75</v>
      </c>
      <c r="M161" s="31">
        <v>5.1327800000000003</v>
      </c>
      <c r="N161" s="1"/>
      <c r="O161" s="1"/>
    </row>
    <row r="162" spans="1:15" ht="12.75" customHeight="1">
      <c r="A162" s="60">
        <v>153</v>
      </c>
      <c r="B162" s="62" t="s">
        <v>205</v>
      </c>
      <c r="C162" s="31">
        <v>3587.8</v>
      </c>
      <c r="D162" s="40">
        <v>3588.7999999999997</v>
      </c>
      <c r="E162" s="40">
        <v>3570.5999999999995</v>
      </c>
      <c r="F162" s="40">
        <v>3553.3999999999996</v>
      </c>
      <c r="G162" s="40">
        <v>3535.1999999999994</v>
      </c>
      <c r="H162" s="40">
        <v>3605.9999999999995</v>
      </c>
      <c r="I162" s="40">
        <v>3624.1999999999994</v>
      </c>
      <c r="J162" s="40">
        <v>3641.3999999999996</v>
      </c>
      <c r="K162" s="31">
        <v>3607</v>
      </c>
      <c r="L162" s="31">
        <v>3571.6</v>
      </c>
      <c r="M162" s="31">
        <v>1.53118</v>
      </c>
      <c r="N162" s="1"/>
      <c r="O162" s="1"/>
    </row>
    <row r="163" spans="1:15" ht="12.75" customHeight="1">
      <c r="A163" s="60">
        <v>154</v>
      </c>
      <c r="B163" s="62" t="s">
        <v>296</v>
      </c>
      <c r="C163" s="31">
        <v>345.65</v>
      </c>
      <c r="D163" s="40">
        <v>346.06666666666666</v>
      </c>
      <c r="E163" s="40">
        <v>342.83333333333331</v>
      </c>
      <c r="F163" s="40">
        <v>340.01666666666665</v>
      </c>
      <c r="G163" s="40">
        <v>336.7833333333333</v>
      </c>
      <c r="H163" s="40">
        <v>348.88333333333333</v>
      </c>
      <c r="I163" s="40">
        <v>352.11666666666667</v>
      </c>
      <c r="J163" s="40">
        <v>354.93333333333334</v>
      </c>
      <c r="K163" s="31">
        <v>349.3</v>
      </c>
      <c r="L163" s="31">
        <v>343.25</v>
      </c>
      <c r="M163" s="31">
        <v>5.8883799999999997</v>
      </c>
      <c r="N163" s="1"/>
      <c r="O163" s="1"/>
    </row>
    <row r="164" spans="1:15" ht="12.75" customHeight="1">
      <c r="A164" s="60">
        <v>155</v>
      </c>
      <c r="B164" s="62" t="s">
        <v>201</v>
      </c>
      <c r="C164" s="31">
        <v>201.05</v>
      </c>
      <c r="D164" s="40">
        <v>201.73333333333335</v>
      </c>
      <c r="E164" s="40">
        <v>199.06666666666669</v>
      </c>
      <c r="F164" s="40">
        <v>197.08333333333334</v>
      </c>
      <c r="G164" s="40">
        <v>194.41666666666669</v>
      </c>
      <c r="H164" s="40">
        <v>203.7166666666667</v>
      </c>
      <c r="I164" s="40">
        <v>206.38333333333333</v>
      </c>
      <c r="J164" s="40">
        <v>208.3666666666667</v>
      </c>
      <c r="K164" s="31">
        <v>204.4</v>
      </c>
      <c r="L164" s="31">
        <v>199.75</v>
      </c>
      <c r="M164" s="31">
        <v>104.38154</v>
      </c>
      <c r="N164" s="1"/>
      <c r="O164" s="1"/>
    </row>
    <row r="165" spans="1:15" ht="12.75" customHeight="1">
      <c r="A165" s="60">
        <v>156</v>
      </c>
      <c r="B165" s="62" t="s">
        <v>206</v>
      </c>
      <c r="C165" s="31">
        <v>246.5</v>
      </c>
      <c r="D165" s="40">
        <v>245.26666666666665</v>
      </c>
      <c r="E165" s="40">
        <v>243.33333333333331</v>
      </c>
      <c r="F165" s="40">
        <v>240.16666666666666</v>
      </c>
      <c r="G165" s="40">
        <v>238.23333333333332</v>
      </c>
      <c r="H165" s="40">
        <v>248.43333333333331</v>
      </c>
      <c r="I165" s="40">
        <v>250.36666666666665</v>
      </c>
      <c r="J165" s="40">
        <v>253.5333333333333</v>
      </c>
      <c r="K165" s="31">
        <v>247.2</v>
      </c>
      <c r="L165" s="31">
        <v>242.1</v>
      </c>
      <c r="M165" s="31">
        <v>77.230699999999999</v>
      </c>
      <c r="N165" s="1"/>
      <c r="O165" s="1"/>
    </row>
    <row r="166" spans="1:15" ht="12.75" customHeight="1">
      <c r="A166" s="60">
        <v>157</v>
      </c>
      <c r="B166" s="62" t="s">
        <v>297</v>
      </c>
      <c r="C166" s="31">
        <v>597.9</v>
      </c>
      <c r="D166" s="40">
        <v>591.41666666666663</v>
      </c>
      <c r="E166" s="40">
        <v>580.5333333333333</v>
      </c>
      <c r="F166" s="40">
        <v>563.16666666666663</v>
      </c>
      <c r="G166" s="40">
        <v>552.2833333333333</v>
      </c>
      <c r="H166" s="40">
        <v>608.7833333333333</v>
      </c>
      <c r="I166" s="40">
        <v>619.66666666666674</v>
      </c>
      <c r="J166" s="40">
        <v>637.0333333333333</v>
      </c>
      <c r="K166" s="31">
        <v>602.29999999999995</v>
      </c>
      <c r="L166" s="31">
        <v>574.04999999999995</v>
      </c>
      <c r="M166" s="31">
        <v>21.447179999999999</v>
      </c>
      <c r="N166" s="1"/>
      <c r="O166" s="1"/>
    </row>
    <row r="167" spans="1:15" ht="12.75" customHeight="1">
      <c r="A167" s="60">
        <v>158</v>
      </c>
      <c r="B167" s="62" t="s">
        <v>298</v>
      </c>
      <c r="C167" s="31">
        <v>13977.55</v>
      </c>
      <c r="D167" s="40">
        <v>13949.116666666667</v>
      </c>
      <c r="E167" s="40">
        <v>13878.483333333334</v>
      </c>
      <c r="F167" s="40">
        <v>13779.416666666666</v>
      </c>
      <c r="G167" s="40">
        <v>13708.783333333333</v>
      </c>
      <c r="H167" s="40">
        <v>14048.183333333334</v>
      </c>
      <c r="I167" s="40">
        <v>14118.816666666669</v>
      </c>
      <c r="J167" s="40">
        <v>14217.883333333335</v>
      </c>
      <c r="K167" s="31">
        <v>14019.75</v>
      </c>
      <c r="L167" s="31">
        <v>13850.05</v>
      </c>
      <c r="M167" s="31">
        <v>2.7E-2</v>
      </c>
      <c r="N167" s="1"/>
      <c r="O167" s="1"/>
    </row>
    <row r="168" spans="1:15" ht="12.75" customHeight="1">
      <c r="A168" s="60">
        <v>159</v>
      </c>
      <c r="B168" s="62" t="s">
        <v>204</v>
      </c>
      <c r="C168" s="31">
        <v>51.8</v>
      </c>
      <c r="D168" s="40">
        <v>51.916666666666664</v>
      </c>
      <c r="E168" s="40">
        <v>51.533333333333331</v>
      </c>
      <c r="F168" s="40">
        <v>51.266666666666666</v>
      </c>
      <c r="G168" s="40">
        <v>50.883333333333333</v>
      </c>
      <c r="H168" s="40">
        <v>52.18333333333333</v>
      </c>
      <c r="I168" s="40">
        <v>52.56666666666667</v>
      </c>
      <c r="J168" s="40">
        <v>52.833333333333329</v>
      </c>
      <c r="K168" s="31">
        <v>52.3</v>
      </c>
      <c r="L168" s="31">
        <v>51.65</v>
      </c>
      <c r="M168" s="31">
        <v>163.36696000000001</v>
      </c>
      <c r="N168" s="1"/>
      <c r="O168" s="1"/>
    </row>
    <row r="169" spans="1:15" ht="12.75" customHeight="1">
      <c r="A169" s="60">
        <v>160</v>
      </c>
      <c r="B169" s="62" t="s">
        <v>212</v>
      </c>
      <c r="C169" s="31">
        <v>153.69999999999999</v>
      </c>
      <c r="D169" s="40">
        <v>154.19999999999999</v>
      </c>
      <c r="E169" s="40">
        <v>152.44999999999999</v>
      </c>
      <c r="F169" s="40">
        <v>151.19999999999999</v>
      </c>
      <c r="G169" s="40">
        <v>149.44999999999999</v>
      </c>
      <c r="H169" s="40">
        <v>155.44999999999999</v>
      </c>
      <c r="I169" s="40">
        <v>157.19999999999999</v>
      </c>
      <c r="J169" s="40">
        <v>158.44999999999999</v>
      </c>
      <c r="K169" s="31">
        <v>155.94999999999999</v>
      </c>
      <c r="L169" s="31">
        <v>152.94999999999999</v>
      </c>
      <c r="M169" s="31">
        <v>77.377219999999994</v>
      </c>
      <c r="N169" s="1"/>
      <c r="O169" s="1"/>
    </row>
    <row r="170" spans="1:15" ht="12.75" customHeight="1">
      <c r="A170" s="60">
        <v>161</v>
      </c>
      <c r="B170" s="62" t="s">
        <v>213</v>
      </c>
      <c r="C170" s="31">
        <v>2551.85</v>
      </c>
      <c r="D170" s="40">
        <v>2541.2833333333333</v>
      </c>
      <c r="E170" s="40">
        <v>2527.5666666666666</v>
      </c>
      <c r="F170" s="40">
        <v>2503.2833333333333</v>
      </c>
      <c r="G170" s="40">
        <v>2489.5666666666666</v>
      </c>
      <c r="H170" s="40">
        <v>2565.5666666666666</v>
      </c>
      <c r="I170" s="40">
        <v>2579.2833333333328</v>
      </c>
      <c r="J170" s="40">
        <v>2603.5666666666666</v>
      </c>
      <c r="K170" s="31">
        <v>2555</v>
      </c>
      <c r="L170" s="31">
        <v>2517</v>
      </c>
      <c r="M170" s="31">
        <v>61.275089999999999</v>
      </c>
      <c r="N170" s="1"/>
      <c r="O170" s="1"/>
    </row>
    <row r="171" spans="1:15" ht="12.75" customHeight="1">
      <c r="A171" s="60">
        <v>162</v>
      </c>
      <c r="B171" s="62" t="s">
        <v>215</v>
      </c>
      <c r="C171" s="31">
        <v>921.55</v>
      </c>
      <c r="D171" s="40">
        <v>924.18333333333339</v>
      </c>
      <c r="E171" s="40">
        <v>915.36666666666679</v>
      </c>
      <c r="F171" s="40">
        <v>909.18333333333339</v>
      </c>
      <c r="G171" s="40">
        <v>900.36666666666679</v>
      </c>
      <c r="H171" s="40">
        <v>930.36666666666679</v>
      </c>
      <c r="I171" s="40">
        <v>939.18333333333339</v>
      </c>
      <c r="J171" s="40">
        <v>945.36666666666679</v>
      </c>
      <c r="K171" s="31">
        <v>933</v>
      </c>
      <c r="L171" s="31">
        <v>918</v>
      </c>
      <c r="M171" s="31">
        <v>5.09</v>
      </c>
      <c r="N171" s="1"/>
      <c r="O171" s="1"/>
    </row>
    <row r="172" spans="1:15" ht="12.75" customHeight="1">
      <c r="A172" s="60">
        <v>163</v>
      </c>
      <c r="B172" s="62" t="s">
        <v>216</v>
      </c>
      <c r="C172" s="31">
        <v>1242.3</v>
      </c>
      <c r="D172" s="40">
        <v>1241.6333333333334</v>
      </c>
      <c r="E172" s="40">
        <v>1228.3166666666668</v>
      </c>
      <c r="F172" s="40">
        <v>1214.3333333333335</v>
      </c>
      <c r="G172" s="40">
        <v>1201.0166666666669</v>
      </c>
      <c r="H172" s="40">
        <v>1255.6166666666668</v>
      </c>
      <c r="I172" s="40">
        <v>1268.9333333333334</v>
      </c>
      <c r="J172" s="40">
        <v>1282.9166666666667</v>
      </c>
      <c r="K172" s="31">
        <v>1254.95</v>
      </c>
      <c r="L172" s="31">
        <v>1227.6500000000001</v>
      </c>
      <c r="M172" s="31">
        <v>7.1376799999999996</v>
      </c>
      <c r="N172" s="1"/>
      <c r="O172" s="1"/>
    </row>
    <row r="173" spans="1:15" ht="12.75" customHeight="1">
      <c r="A173" s="60">
        <v>164</v>
      </c>
      <c r="B173" s="62" t="s">
        <v>220</v>
      </c>
      <c r="C173" s="31">
        <v>2350.6999999999998</v>
      </c>
      <c r="D173" s="40">
        <v>2354.2000000000003</v>
      </c>
      <c r="E173" s="40">
        <v>2339.5000000000005</v>
      </c>
      <c r="F173" s="40">
        <v>2328.3000000000002</v>
      </c>
      <c r="G173" s="40">
        <v>2313.6000000000004</v>
      </c>
      <c r="H173" s="40">
        <v>2365.4000000000005</v>
      </c>
      <c r="I173" s="40">
        <v>2380.1000000000004</v>
      </c>
      <c r="J173" s="40">
        <v>2391.3000000000006</v>
      </c>
      <c r="K173" s="31">
        <v>2368.9</v>
      </c>
      <c r="L173" s="31">
        <v>2343</v>
      </c>
      <c r="M173" s="31">
        <v>4.5302300000000004</v>
      </c>
      <c r="N173" s="1"/>
      <c r="O173" s="1"/>
    </row>
    <row r="174" spans="1:15" ht="12.75" customHeight="1">
      <c r="A174" s="60">
        <v>165</v>
      </c>
      <c r="B174" s="62" t="s">
        <v>183</v>
      </c>
      <c r="C174" s="31">
        <v>83.05</v>
      </c>
      <c r="D174" s="40">
        <v>83.55</v>
      </c>
      <c r="E174" s="40">
        <v>82.199999999999989</v>
      </c>
      <c r="F174" s="40">
        <v>81.349999999999994</v>
      </c>
      <c r="G174" s="40">
        <v>79.999999999999986</v>
      </c>
      <c r="H174" s="40">
        <v>84.399999999999991</v>
      </c>
      <c r="I174" s="40">
        <v>85.749999999999986</v>
      </c>
      <c r="J174" s="40">
        <v>86.6</v>
      </c>
      <c r="K174" s="31">
        <v>84.9</v>
      </c>
      <c r="L174" s="31">
        <v>82.7</v>
      </c>
      <c r="M174" s="31">
        <v>65.929419999999993</v>
      </c>
      <c r="N174" s="1"/>
      <c r="O174" s="1"/>
    </row>
    <row r="175" spans="1:15" ht="12.75" customHeight="1">
      <c r="A175" s="60">
        <v>166</v>
      </c>
      <c r="B175" s="62" t="s">
        <v>218</v>
      </c>
      <c r="C175" s="31">
        <v>26236.1</v>
      </c>
      <c r="D175" s="40">
        <v>26237.283333333336</v>
      </c>
      <c r="E175" s="40">
        <v>26084.616666666672</v>
      </c>
      <c r="F175" s="40">
        <v>25933.133333333335</v>
      </c>
      <c r="G175" s="40">
        <v>25780.466666666671</v>
      </c>
      <c r="H175" s="40">
        <v>26388.766666666674</v>
      </c>
      <c r="I175" s="40">
        <v>26541.433333333338</v>
      </c>
      <c r="J175" s="40">
        <v>26692.916666666675</v>
      </c>
      <c r="K175" s="31">
        <v>26389.95</v>
      </c>
      <c r="L175" s="31">
        <v>26085.8</v>
      </c>
      <c r="M175" s="31">
        <v>0.26923999999999998</v>
      </c>
      <c r="N175" s="1"/>
      <c r="O175" s="1"/>
    </row>
    <row r="176" spans="1:15" ht="12.75" customHeight="1">
      <c r="A176" s="60">
        <v>167</v>
      </c>
      <c r="B176" t="s">
        <v>221</v>
      </c>
      <c r="C176" s="31">
        <v>1407.8</v>
      </c>
      <c r="D176" s="40">
        <v>1420.0166666666667</v>
      </c>
      <c r="E176" s="40">
        <v>1390.0333333333333</v>
      </c>
      <c r="F176" s="40">
        <v>1372.2666666666667</v>
      </c>
      <c r="G176" s="40">
        <v>1342.2833333333333</v>
      </c>
      <c r="H176" s="40">
        <v>1437.7833333333333</v>
      </c>
      <c r="I176" s="40">
        <v>1467.7666666666664</v>
      </c>
      <c r="J176" s="40">
        <v>1485.5333333333333</v>
      </c>
      <c r="K176" s="31">
        <v>1450</v>
      </c>
      <c r="L176" s="31">
        <v>1402.25</v>
      </c>
      <c r="M176" s="31">
        <v>7.2345800000000002</v>
      </c>
      <c r="N176" s="1"/>
      <c r="O176" s="1"/>
    </row>
    <row r="177" spans="1:15" ht="12.75" customHeight="1">
      <c r="A177" s="60">
        <v>168</v>
      </c>
      <c r="B177" s="62" t="s">
        <v>219</v>
      </c>
      <c r="C177" s="31">
        <v>3763.2</v>
      </c>
      <c r="D177" s="40">
        <v>3753.0499999999997</v>
      </c>
      <c r="E177" s="40">
        <v>3736.7499999999995</v>
      </c>
      <c r="F177" s="40">
        <v>3710.2999999999997</v>
      </c>
      <c r="G177" s="40">
        <v>3693.9999999999995</v>
      </c>
      <c r="H177" s="40">
        <v>3779.4999999999995</v>
      </c>
      <c r="I177" s="40">
        <v>3795.7999999999997</v>
      </c>
      <c r="J177" s="40">
        <v>3822.2499999999995</v>
      </c>
      <c r="K177" s="31">
        <v>3769.35</v>
      </c>
      <c r="L177" s="31">
        <v>3726.6</v>
      </c>
      <c r="M177" s="31">
        <v>2.4891999999999999</v>
      </c>
      <c r="N177" s="1"/>
      <c r="O177" s="1"/>
    </row>
    <row r="178" spans="1:15" ht="12.75" customHeight="1">
      <c r="A178" s="60">
        <v>169</v>
      </c>
      <c r="B178" s="62" t="s">
        <v>299</v>
      </c>
      <c r="C178" s="31">
        <v>509.85</v>
      </c>
      <c r="D178" s="40">
        <v>516.55000000000007</v>
      </c>
      <c r="E178" s="40">
        <v>501.30000000000018</v>
      </c>
      <c r="F178" s="40">
        <v>492.75000000000011</v>
      </c>
      <c r="G178" s="40">
        <v>477.50000000000023</v>
      </c>
      <c r="H178" s="40">
        <v>525.10000000000014</v>
      </c>
      <c r="I178" s="40">
        <v>540.34999999999991</v>
      </c>
      <c r="J178" s="40">
        <v>548.90000000000009</v>
      </c>
      <c r="K178" s="31">
        <v>531.79999999999995</v>
      </c>
      <c r="L178" s="31">
        <v>508</v>
      </c>
      <c r="M178" s="31">
        <v>22.56756</v>
      </c>
      <c r="N178" s="1"/>
      <c r="O178" s="1"/>
    </row>
    <row r="179" spans="1:15" ht="12.75" customHeight="1">
      <c r="A179" s="60">
        <v>170</v>
      </c>
      <c r="B179" s="62" t="s">
        <v>217</v>
      </c>
      <c r="C179" s="31">
        <v>576.54999999999995</v>
      </c>
      <c r="D179" s="40">
        <v>576.7833333333333</v>
      </c>
      <c r="E179" s="40">
        <v>575.01666666666665</v>
      </c>
      <c r="F179" s="40">
        <v>573.48333333333335</v>
      </c>
      <c r="G179" s="40">
        <v>571.7166666666667</v>
      </c>
      <c r="H179" s="40">
        <v>578.31666666666661</v>
      </c>
      <c r="I179" s="40">
        <v>580.08333333333326</v>
      </c>
      <c r="J179" s="40">
        <v>581.61666666666656</v>
      </c>
      <c r="K179" s="31">
        <v>578.54999999999995</v>
      </c>
      <c r="L179" s="31">
        <v>575.25</v>
      </c>
      <c r="M179" s="31">
        <v>89.486959999999996</v>
      </c>
      <c r="N179" s="1"/>
      <c r="O179" s="1"/>
    </row>
    <row r="180" spans="1:15" ht="12.75" customHeight="1">
      <c r="A180" s="60">
        <v>171</v>
      </c>
      <c r="B180" s="62" t="s">
        <v>214</v>
      </c>
      <c r="C180" s="31">
        <v>84.75</v>
      </c>
      <c r="D180" s="40">
        <v>84.916666666666671</v>
      </c>
      <c r="E180" s="40">
        <v>84.083333333333343</v>
      </c>
      <c r="F180" s="40">
        <v>83.416666666666671</v>
      </c>
      <c r="G180" s="40">
        <v>82.583333333333343</v>
      </c>
      <c r="H180" s="40">
        <v>85.583333333333343</v>
      </c>
      <c r="I180" s="40">
        <v>86.416666666666686</v>
      </c>
      <c r="J180" s="40">
        <v>87.083333333333343</v>
      </c>
      <c r="K180" s="31">
        <v>85.75</v>
      </c>
      <c r="L180" s="31">
        <v>84.25</v>
      </c>
      <c r="M180" s="31">
        <v>204.1816</v>
      </c>
      <c r="N180" s="1"/>
      <c r="O180" s="1"/>
    </row>
    <row r="181" spans="1:15" ht="12.75" customHeight="1">
      <c r="A181" s="60">
        <v>172</v>
      </c>
      <c r="B181" s="62" t="s">
        <v>222</v>
      </c>
      <c r="C181" s="31">
        <v>986.7</v>
      </c>
      <c r="D181" s="40">
        <v>988.65</v>
      </c>
      <c r="E181" s="40">
        <v>982.3</v>
      </c>
      <c r="F181" s="40">
        <v>977.9</v>
      </c>
      <c r="G181" s="40">
        <v>971.55</v>
      </c>
      <c r="H181" s="40">
        <v>993.05</v>
      </c>
      <c r="I181" s="40">
        <v>999.40000000000009</v>
      </c>
      <c r="J181" s="40">
        <v>1003.8</v>
      </c>
      <c r="K181" s="31">
        <v>995</v>
      </c>
      <c r="L181" s="31">
        <v>984.25</v>
      </c>
      <c r="M181" s="31">
        <v>21.39387</v>
      </c>
      <c r="N181" s="1"/>
      <c r="O181" s="1"/>
    </row>
    <row r="182" spans="1:15" ht="12.75" customHeight="1">
      <c r="A182" s="60">
        <v>173</v>
      </c>
      <c r="B182" s="62" t="s">
        <v>223</v>
      </c>
      <c r="C182" s="31">
        <v>447.1</v>
      </c>
      <c r="D182" s="40">
        <v>447.7833333333333</v>
      </c>
      <c r="E182" s="40">
        <v>444.56666666666661</v>
      </c>
      <c r="F182" s="40">
        <v>442.0333333333333</v>
      </c>
      <c r="G182" s="40">
        <v>438.81666666666661</v>
      </c>
      <c r="H182" s="40">
        <v>450.31666666666661</v>
      </c>
      <c r="I182" s="40">
        <v>453.5333333333333</v>
      </c>
      <c r="J182" s="40">
        <v>456.06666666666661</v>
      </c>
      <c r="K182" s="31">
        <v>451</v>
      </c>
      <c r="L182" s="31">
        <v>445.25</v>
      </c>
      <c r="M182" s="31">
        <v>1.9901500000000001</v>
      </c>
      <c r="N182" s="1"/>
      <c r="O182" s="1"/>
    </row>
    <row r="183" spans="1:15" ht="12.75" customHeight="1">
      <c r="A183" s="60">
        <v>174</v>
      </c>
      <c r="B183" s="62" t="s">
        <v>224</v>
      </c>
      <c r="C183" s="31">
        <v>743.5</v>
      </c>
      <c r="D183" s="40">
        <v>742.05000000000007</v>
      </c>
      <c r="E183" s="40">
        <v>739.10000000000014</v>
      </c>
      <c r="F183" s="40">
        <v>734.7</v>
      </c>
      <c r="G183" s="40">
        <v>731.75000000000011</v>
      </c>
      <c r="H183" s="40">
        <v>746.45000000000016</v>
      </c>
      <c r="I183" s="40">
        <v>749.4000000000002</v>
      </c>
      <c r="J183" s="40">
        <v>753.80000000000018</v>
      </c>
      <c r="K183" s="31">
        <v>745</v>
      </c>
      <c r="L183" s="31">
        <v>737.65</v>
      </c>
      <c r="M183" s="31">
        <v>2.2455400000000001</v>
      </c>
      <c r="N183" s="1"/>
      <c r="O183" s="1"/>
    </row>
    <row r="184" spans="1:15" ht="12.75" customHeight="1">
      <c r="A184" s="60">
        <v>175</v>
      </c>
      <c r="B184" s="62" t="s">
        <v>236</v>
      </c>
      <c r="C184" s="31">
        <v>1345.85</v>
      </c>
      <c r="D184" s="40">
        <v>1342.95</v>
      </c>
      <c r="E184" s="40">
        <v>1335.9</v>
      </c>
      <c r="F184" s="40">
        <v>1325.95</v>
      </c>
      <c r="G184" s="40">
        <v>1318.9</v>
      </c>
      <c r="H184" s="40">
        <v>1352.9</v>
      </c>
      <c r="I184" s="40">
        <v>1359.9499999999998</v>
      </c>
      <c r="J184" s="40">
        <v>1369.9</v>
      </c>
      <c r="K184" s="31">
        <v>1350</v>
      </c>
      <c r="L184" s="31">
        <v>1333</v>
      </c>
      <c r="M184" s="31">
        <v>6.6304499999999997</v>
      </c>
      <c r="N184" s="1"/>
      <c r="O184" s="1"/>
    </row>
    <row r="185" spans="1:15" ht="12.75" customHeight="1">
      <c r="A185" s="60">
        <v>176</v>
      </c>
      <c r="B185" s="62" t="s">
        <v>225</v>
      </c>
      <c r="C185" s="31">
        <v>977.95</v>
      </c>
      <c r="D185" s="40">
        <v>972.58333333333337</v>
      </c>
      <c r="E185" s="40">
        <v>963.26666666666677</v>
      </c>
      <c r="F185" s="40">
        <v>948.58333333333337</v>
      </c>
      <c r="G185" s="40">
        <v>939.26666666666677</v>
      </c>
      <c r="H185" s="40">
        <v>987.26666666666677</v>
      </c>
      <c r="I185" s="40">
        <v>996.58333333333337</v>
      </c>
      <c r="J185" s="40">
        <v>1011.2666666666668</v>
      </c>
      <c r="K185" s="31">
        <v>981.9</v>
      </c>
      <c r="L185" s="31">
        <v>957.9</v>
      </c>
      <c r="M185" s="31">
        <v>32.493899999999996</v>
      </c>
      <c r="N185" s="1"/>
      <c r="O185" s="1"/>
    </row>
    <row r="186" spans="1:15" ht="12.75" customHeight="1">
      <c r="A186" s="60">
        <v>177</v>
      </c>
      <c r="B186" s="62" t="s">
        <v>226</v>
      </c>
      <c r="C186" s="31">
        <v>1639.8</v>
      </c>
      <c r="D186" s="40">
        <v>1637.95</v>
      </c>
      <c r="E186" s="40">
        <v>1601.9</v>
      </c>
      <c r="F186" s="40">
        <v>1564</v>
      </c>
      <c r="G186" s="40">
        <v>1527.95</v>
      </c>
      <c r="H186" s="40">
        <v>1675.8500000000001</v>
      </c>
      <c r="I186" s="40">
        <v>1711.8999999999999</v>
      </c>
      <c r="J186" s="40">
        <v>1749.8000000000002</v>
      </c>
      <c r="K186" s="31">
        <v>1674</v>
      </c>
      <c r="L186" s="31">
        <v>1600.05</v>
      </c>
      <c r="M186" s="31">
        <v>45.889290000000003</v>
      </c>
      <c r="N186" s="1"/>
      <c r="O186" s="1"/>
    </row>
    <row r="187" spans="1:15" ht="12.75" customHeight="1">
      <c r="A187" s="60">
        <v>178</v>
      </c>
      <c r="B187" s="62" t="s">
        <v>231</v>
      </c>
      <c r="C187" s="31">
        <v>3251.05</v>
      </c>
      <c r="D187" s="40">
        <v>3244.25</v>
      </c>
      <c r="E187" s="40">
        <v>3232.65</v>
      </c>
      <c r="F187" s="40">
        <v>3214.25</v>
      </c>
      <c r="G187" s="40">
        <v>3202.65</v>
      </c>
      <c r="H187" s="40">
        <v>3262.65</v>
      </c>
      <c r="I187" s="40">
        <v>3274.2500000000005</v>
      </c>
      <c r="J187" s="40">
        <v>3292.65</v>
      </c>
      <c r="K187" s="31">
        <v>3255.85</v>
      </c>
      <c r="L187" s="31">
        <v>3225.85</v>
      </c>
      <c r="M187" s="31">
        <v>16.585439999999998</v>
      </c>
      <c r="N187" s="1"/>
      <c r="O187" s="1"/>
    </row>
    <row r="188" spans="1:15" ht="12.75" customHeight="1">
      <c r="A188" s="60">
        <v>179</v>
      </c>
      <c r="B188" s="62" t="s">
        <v>227</v>
      </c>
      <c r="C188" s="31">
        <v>862.5</v>
      </c>
      <c r="D188" s="40">
        <v>847.83333333333337</v>
      </c>
      <c r="E188" s="40">
        <v>830.66666666666674</v>
      </c>
      <c r="F188" s="40">
        <v>798.83333333333337</v>
      </c>
      <c r="G188" s="40">
        <v>781.66666666666674</v>
      </c>
      <c r="H188" s="40">
        <v>879.66666666666674</v>
      </c>
      <c r="I188" s="40">
        <v>896.83333333333348</v>
      </c>
      <c r="J188" s="40">
        <v>928.66666666666674</v>
      </c>
      <c r="K188" s="31">
        <v>865</v>
      </c>
      <c r="L188" s="31">
        <v>816</v>
      </c>
      <c r="M188" s="31">
        <v>76.525829999999999</v>
      </c>
      <c r="N188" s="1"/>
      <c r="O188" s="1"/>
    </row>
    <row r="189" spans="1:15" ht="12.75" customHeight="1">
      <c r="A189" s="60">
        <v>180</v>
      </c>
      <c r="B189" s="62" t="s">
        <v>300</v>
      </c>
      <c r="C189" s="31">
        <v>7749.9</v>
      </c>
      <c r="D189" s="40">
        <v>7783.2833333333328</v>
      </c>
      <c r="E189" s="40">
        <v>7696.6166666666659</v>
      </c>
      <c r="F189" s="40">
        <v>7643.333333333333</v>
      </c>
      <c r="G189" s="40">
        <v>7556.6666666666661</v>
      </c>
      <c r="H189" s="40">
        <v>7836.5666666666657</v>
      </c>
      <c r="I189" s="40">
        <v>7923.2333333333336</v>
      </c>
      <c r="J189" s="40">
        <v>7976.5166666666655</v>
      </c>
      <c r="K189" s="31">
        <v>7869.95</v>
      </c>
      <c r="L189" s="31">
        <v>7730</v>
      </c>
      <c r="M189" s="31">
        <v>1.5199400000000001</v>
      </c>
      <c r="N189" s="1"/>
      <c r="O189" s="1"/>
    </row>
    <row r="190" spans="1:15" ht="12.75" customHeight="1">
      <c r="A190" s="60">
        <v>181</v>
      </c>
      <c r="B190" s="62" t="s">
        <v>228</v>
      </c>
      <c r="C190" s="31">
        <v>570.29999999999995</v>
      </c>
      <c r="D190" s="40">
        <v>568.5</v>
      </c>
      <c r="E190" s="40">
        <v>565.79999999999995</v>
      </c>
      <c r="F190" s="40">
        <v>561.29999999999995</v>
      </c>
      <c r="G190" s="40">
        <v>558.59999999999991</v>
      </c>
      <c r="H190" s="40">
        <v>573</v>
      </c>
      <c r="I190" s="40">
        <v>575.70000000000005</v>
      </c>
      <c r="J190" s="40">
        <v>580.20000000000005</v>
      </c>
      <c r="K190" s="31">
        <v>571.20000000000005</v>
      </c>
      <c r="L190" s="31">
        <v>564</v>
      </c>
      <c r="M190" s="31">
        <v>127.13256</v>
      </c>
      <c r="N190" s="1"/>
      <c r="O190" s="1"/>
    </row>
    <row r="191" spans="1:15" ht="12.75" customHeight="1">
      <c r="A191" s="60">
        <v>182</v>
      </c>
      <c r="B191" s="62" t="s">
        <v>229</v>
      </c>
      <c r="C191" s="31">
        <v>224.15</v>
      </c>
      <c r="D191" s="40">
        <v>223.65</v>
      </c>
      <c r="E191" s="40">
        <v>222.05</v>
      </c>
      <c r="F191" s="40">
        <v>219.95000000000002</v>
      </c>
      <c r="G191" s="40">
        <v>218.35000000000002</v>
      </c>
      <c r="H191" s="40">
        <v>225.75</v>
      </c>
      <c r="I191" s="40">
        <v>227.34999999999997</v>
      </c>
      <c r="J191" s="40">
        <v>229.45</v>
      </c>
      <c r="K191" s="31">
        <v>225.25</v>
      </c>
      <c r="L191" s="31">
        <v>221.55</v>
      </c>
      <c r="M191" s="31">
        <v>105.0954</v>
      </c>
      <c r="N191" s="1"/>
      <c r="O191" s="1"/>
    </row>
    <row r="192" spans="1:15" ht="12.75" customHeight="1">
      <c r="A192" s="60">
        <v>183</v>
      </c>
      <c r="B192" s="62" t="s">
        <v>230</v>
      </c>
      <c r="C192" s="31">
        <v>113.8</v>
      </c>
      <c r="D192" s="40">
        <v>113.06666666666668</v>
      </c>
      <c r="E192" s="40">
        <v>112.13333333333335</v>
      </c>
      <c r="F192" s="40">
        <v>110.46666666666668</v>
      </c>
      <c r="G192" s="40">
        <v>109.53333333333336</v>
      </c>
      <c r="H192" s="40">
        <v>114.73333333333335</v>
      </c>
      <c r="I192" s="40">
        <v>115.66666666666666</v>
      </c>
      <c r="J192" s="40">
        <v>117.33333333333334</v>
      </c>
      <c r="K192" s="31">
        <v>114</v>
      </c>
      <c r="L192" s="31">
        <v>111.4</v>
      </c>
      <c r="M192" s="31">
        <v>666.96433000000002</v>
      </c>
      <c r="N192" s="1"/>
      <c r="O192" s="1"/>
    </row>
    <row r="193" spans="1:15" ht="12.75" customHeight="1">
      <c r="A193" s="60">
        <v>184</v>
      </c>
      <c r="B193" s="62" t="s">
        <v>301</v>
      </c>
      <c r="C193" s="31">
        <v>75.900000000000006</v>
      </c>
      <c r="D193" s="40">
        <v>77.166666666666671</v>
      </c>
      <c r="E193" s="40">
        <v>73.833333333333343</v>
      </c>
      <c r="F193" s="40">
        <v>71.766666666666666</v>
      </c>
      <c r="G193" s="40">
        <v>68.433333333333337</v>
      </c>
      <c r="H193" s="40">
        <v>79.233333333333348</v>
      </c>
      <c r="I193" s="40">
        <v>82.566666666666691</v>
      </c>
      <c r="J193" s="40">
        <v>84.633333333333354</v>
      </c>
      <c r="K193" s="31">
        <v>80.5</v>
      </c>
      <c r="L193" s="31">
        <v>75.099999999999994</v>
      </c>
      <c r="M193" s="31">
        <v>53.984169999999999</v>
      </c>
      <c r="N193" s="1"/>
      <c r="O193" s="1"/>
    </row>
    <row r="194" spans="1:15" ht="12.75" customHeight="1">
      <c r="A194" s="60">
        <v>185</v>
      </c>
      <c r="B194" s="62" t="s">
        <v>232</v>
      </c>
      <c r="C194" s="31">
        <v>1077.5999999999999</v>
      </c>
      <c r="D194" s="40">
        <v>1077.8666666666668</v>
      </c>
      <c r="E194" s="40">
        <v>1070.7833333333335</v>
      </c>
      <c r="F194" s="40">
        <v>1063.9666666666667</v>
      </c>
      <c r="G194" s="40">
        <v>1056.8833333333334</v>
      </c>
      <c r="H194" s="40">
        <v>1084.6833333333336</v>
      </c>
      <c r="I194" s="40">
        <v>1091.7666666666667</v>
      </c>
      <c r="J194" s="40">
        <v>1098.5833333333337</v>
      </c>
      <c r="K194" s="31">
        <v>1084.95</v>
      </c>
      <c r="L194" s="31">
        <v>1071.05</v>
      </c>
      <c r="M194" s="31">
        <v>13.215339999999999</v>
      </c>
      <c r="N194" s="1"/>
      <c r="O194" s="1"/>
    </row>
    <row r="195" spans="1:15" ht="12.75" customHeight="1">
      <c r="A195" s="60">
        <v>186</v>
      </c>
      <c r="B195" s="62" t="s">
        <v>210</v>
      </c>
      <c r="C195" s="31">
        <v>939.25</v>
      </c>
      <c r="D195" s="40">
        <v>938.38333333333333</v>
      </c>
      <c r="E195" s="40">
        <v>932.7166666666667</v>
      </c>
      <c r="F195" s="40">
        <v>926.18333333333339</v>
      </c>
      <c r="G195" s="40">
        <v>920.51666666666677</v>
      </c>
      <c r="H195" s="40">
        <v>944.91666666666663</v>
      </c>
      <c r="I195" s="40">
        <v>950.58333333333337</v>
      </c>
      <c r="J195" s="40">
        <v>957.11666666666656</v>
      </c>
      <c r="K195" s="31">
        <v>944.05</v>
      </c>
      <c r="L195" s="31">
        <v>931.85</v>
      </c>
      <c r="M195" s="31">
        <v>2.3324199999999999</v>
      </c>
      <c r="N195" s="1"/>
      <c r="O195" s="1"/>
    </row>
    <row r="196" spans="1:15" ht="12.75" customHeight="1">
      <c r="A196" s="60">
        <v>187</v>
      </c>
      <c r="B196" s="62" t="s">
        <v>233</v>
      </c>
      <c r="C196" s="31">
        <v>2907.05</v>
      </c>
      <c r="D196" s="40">
        <v>2910.75</v>
      </c>
      <c r="E196" s="40">
        <v>2893.3</v>
      </c>
      <c r="F196" s="40">
        <v>2879.55</v>
      </c>
      <c r="G196" s="40">
        <v>2862.1000000000004</v>
      </c>
      <c r="H196" s="40">
        <v>2924.5</v>
      </c>
      <c r="I196" s="40">
        <v>2941.95</v>
      </c>
      <c r="J196" s="40">
        <v>2955.7</v>
      </c>
      <c r="K196" s="31">
        <v>2928.2</v>
      </c>
      <c r="L196" s="31">
        <v>2897</v>
      </c>
      <c r="M196" s="31">
        <v>6.1769999999999996</v>
      </c>
      <c r="N196" s="1"/>
      <c r="O196" s="1"/>
    </row>
    <row r="197" spans="1:15" ht="12.75" customHeight="1">
      <c r="A197" s="60">
        <v>188</v>
      </c>
      <c r="B197" s="62" t="s">
        <v>234</v>
      </c>
      <c r="C197" s="31">
        <v>1831.5</v>
      </c>
      <c r="D197" s="40">
        <v>1828.3500000000001</v>
      </c>
      <c r="E197" s="40">
        <v>1814.4000000000003</v>
      </c>
      <c r="F197" s="40">
        <v>1797.3000000000002</v>
      </c>
      <c r="G197" s="40">
        <v>1783.3500000000004</v>
      </c>
      <c r="H197" s="40">
        <v>1845.4500000000003</v>
      </c>
      <c r="I197" s="40">
        <v>1859.4</v>
      </c>
      <c r="J197" s="40">
        <v>1876.5000000000002</v>
      </c>
      <c r="K197" s="31">
        <v>1842.3</v>
      </c>
      <c r="L197" s="31">
        <v>1811.25</v>
      </c>
      <c r="M197" s="31">
        <v>3.4889999999999999</v>
      </c>
      <c r="N197" s="1"/>
      <c r="O197" s="1"/>
    </row>
    <row r="198" spans="1:15" ht="12.75" customHeight="1">
      <c r="A198" s="60">
        <v>189</v>
      </c>
      <c r="B198" s="62" t="s">
        <v>302</v>
      </c>
      <c r="C198" s="31">
        <v>663</v>
      </c>
      <c r="D198" s="40">
        <v>666.58333333333337</v>
      </c>
      <c r="E198" s="40">
        <v>657.41666666666674</v>
      </c>
      <c r="F198" s="40">
        <v>651.83333333333337</v>
      </c>
      <c r="G198" s="40">
        <v>642.66666666666674</v>
      </c>
      <c r="H198" s="40">
        <v>672.16666666666674</v>
      </c>
      <c r="I198" s="40">
        <v>681.33333333333348</v>
      </c>
      <c r="J198" s="40">
        <v>686.91666666666674</v>
      </c>
      <c r="K198" s="31">
        <v>675.75</v>
      </c>
      <c r="L198" s="31">
        <v>661</v>
      </c>
      <c r="M198" s="31">
        <v>4.8486900000000004</v>
      </c>
      <c r="N198" s="1"/>
      <c r="O198" s="1"/>
    </row>
    <row r="199" spans="1:15" ht="12.75" customHeight="1">
      <c r="A199" s="60">
        <v>190</v>
      </c>
      <c r="B199" s="62" t="s">
        <v>235</v>
      </c>
      <c r="C199" s="31">
        <v>1711.2</v>
      </c>
      <c r="D199" s="40">
        <v>1707.3999999999999</v>
      </c>
      <c r="E199" s="40">
        <v>1684.7999999999997</v>
      </c>
      <c r="F199" s="40">
        <v>1658.3999999999999</v>
      </c>
      <c r="G199" s="40">
        <v>1635.7999999999997</v>
      </c>
      <c r="H199" s="40">
        <v>1733.7999999999997</v>
      </c>
      <c r="I199" s="40">
        <v>1756.3999999999996</v>
      </c>
      <c r="J199" s="40">
        <v>1782.7999999999997</v>
      </c>
      <c r="K199" s="31">
        <v>1730</v>
      </c>
      <c r="L199" s="31">
        <v>1681</v>
      </c>
      <c r="M199" s="31">
        <v>12.0755</v>
      </c>
      <c r="N199" s="1"/>
      <c r="O199" s="1"/>
    </row>
    <row r="200" spans="1:15" ht="12.75" customHeight="1">
      <c r="A200" s="60">
        <v>191</v>
      </c>
      <c r="B200" s="62" t="s">
        <v>303</v>
      </c>
      <c r="C200" s="31">
        <v>33.25</v>
      </c>
      <c r="D200" s="40">
        <v>33.366666666666667</v>
      </c>
      <c r="E200" s="40">
        <v>33.033333333333331</v>
      </c>
      <c r="F200" s="40">
        <v>32.816666666666663</v>
      </c>
      <c r="G200" s="40">
        <v>32.483333333333327</v>
      </c>
      <c r="H200" s="40">
        <v>33.583333333333336</v>
      </c>
      <c r="I200" s="40">
        <v>33.916666666666664</v>
      </c>
      <c r="J200" s="40">
        <v>34.13333333333334</v>
      </c>
      <c r="K200" s="31">
        <v>33.700000000000003</v>
      </c>
      <c r="L200" s="31">
        <v>33.15</v>
      </c>
      <c r="M200" s="31">
        <v>42.083289999999998</v>
      </c>
      <c r="N200" s="1"/>
      <c r="O200" s="1"/>
    </row>
    <row r="201" spans="1:15" ht="12.75" customHeight="1">
      <c r="A201" s="60">
        <v>192</v>
      </c>
      <c r="B201" s="62" t="s">
        <v>304</v>
      </c>
      <c r="C201" s="31">
        <v>2834.2</v>
      </c>
      <c r="D201" s="40">
        <v>2819.7166666666667</v>
      </c>
      <c r="E201" s="40">
        <v>2801.4833333333336</v>
      </c>
      <c r="F201" s="40">
        <v>2768.7666666666669</v>
      </c>
      <c r="G201" s="40">
        <v>2750.5333333333338</v>
      </c>
      <c r="H201" s="40">
        <v>2852.4333333333334</v>
      </c>
      <c r="I201" s="40">
        <v>2870.6666666666661</v>
      </c>
      <c r="J201" s="40">
        <v>2903.3833333333332</v>
      </c>
      <c r="K201" s="31">
        <v>2837.95</v>
      </c>
      <c r="L201" s="31">
        <v>2787</v>
      </c>
      <c r="M201" s="31">
        <v>0.90083000000000002</v>
      </c>
      <c r="N201" s="1"/>
      <c r="O201" s="1"/>
    </row>
    <row r="202" spans="1:15" ht="12.75" customHeight="1">
      <c r="A202" s="60">
        <v>193</v>
      </c>
      <c r="B202" s="62" t="s">
        <v>239</v>
      </c>
      <c r="C202" s="31">
        <v>682.75</v>
      </c>
      <c r="D202" s="40">
        <v>683.61666666666667</v>
      </c>
      <c r="E202" s="40">
        <v>677.7833333333333</v>
      </c>
      <c r="F202" s="40">
        <v>672.81666666666661</v>
      </c>
      <c r="G202" s="40">
        <v>666.98333333333323</v>
      </c>
      <c r="H202" s="40">
        <v>688.58333333333337</v>
      </c>
      <c r="I202" s="40">
        <v>694.41666666666663</v>
      </c>
      <c r="J202" s="40">
        <v>699.38333333333344</v>
      </c>
      <c r="K202" s="31">
        <v>689.45</v>
      </c>
      <c r="L202" s="31">
        <v>678.65</v>
      </c>
      <c r="M202" s="31">
        <v>40.0914</v>
      </c>
      <c r="N202" s="1"/>
      <c r="O202" s="1"/>
    </row>
    <row r="203" spans="1:15" ht="12.75" customHeight="1">
      <c r="A203" s="60">
        <v>194</v>
      </c>
      <c r="B203" s="62" t="s">
        <v>238</v>
      </c>
      <c r="C203" s="31">
        <v>8358.2999999999993</v>
      </c>
      <c r="D203" s="40">
        <v>8334</v>
      </c>
      <c r="E203" s="40">
        <v>8301.0499999999993</v>
      </c>
      <c r="F203" s="40">
        <v>8243.7999999999993</v>
      </c>
      <c r="G203" s="40">
        <v>8210.8499999999985</v>
      </c>
      <c r="H203" s="40">
        <v>8391.25</v>
      </c>
      <c r="I203" s="40">
        <v>8424.2000000000007</v>
      </c>
      <c r="J203" s="40">
        <v>8481.4500000000007</v>
      </c>
      <c r="K203" s="31">
        <v>8366.9500000000007</v>
      </c>
      <c r="L203" s="31">
        <v>8276.75</v>
      </c>
      <c r="M203" s="31">
        <v>2.8964300000000001</v>
      </c>
      <c r="N203" s="1"/>
      <c r="O203" s="1"/>
    </row>
    <row r="204" spans="1:15" ht="12.75" customHeight="1">
      <c r="A204" s="60">
        <v>195</v>
      </c>
      <c r="B204" s="62" t="s">
        <v>305</v>
      </c>
      <c r="C204" s="31">
        <v>72</v>
      </c>
      <c r="D204" s="40">
        <v>72.2</v>
      </c>
      <c r="E204" s="40">
        <v>71.550000000000011</v>
      </c>
      <c r="F204" s="40">
        <v>71.100000000000009</v>
      </c>
      <c r="G204" s="40">
        <v>70.450000000000017</v>
      </c>
      <c r="H204" s="40">
        <v>72.650000000000006</v>
      </c>
      <c r="I204" s="40">
        <v>73.300000000000011</v>
      </c>
      <c r="J204" s="40">
        <v>73.75</v>
      </c>
      <c r="K204" s="31">
        <v>72.849999999999994</v>
      </c>
      <c r="L204" s="31">
        <v>71.75</v>
      </c>
      <c r="M204" s="31">
        <v>39.985169999999997</v>
      </c>
      <c r="N204" s="1"/>
      <c r="O204" s="1"/>
    </row>
    <row r="205" spans="1:15" ht="12.75" customHeight="1">
      <c r="A205" s="60">
        <v>196</v>
      </c>
      <c r="B205" s="62" t="s">
        <v>237</v>
      </c>
      <c r="C205" s="31">
        <v>1483.9</v>
      </c>
      <c r="D205" s="40">
        <v>1481.9666666666665</v>
      </c>
      <c r="E205" s="40">
        <v>1468.9333333333329</v>
      </c>
      <c r="F205" s="40">
        <v>1453.9666666666665</v>
      </c>
      <c r="G205" s="40">
        <v>1440.9333333333329</v>
      </c>
      <c r="H205" s="40">
        <v>1496.9333333333329</v>
      </c>
      <c r="I205" s="40">
        <v>1509.9666666666662</v>
      </c>
      <c r="J205" s="40">
        <v>1524.9333333333329</v>
      </c>
      <c r="K205" s="31">
        <v>1495</v>
      </c>
      <c r="L205" s="31">
        <v>1467</v>
      </c>
      <c r="M205" s="31">
        <v>3.0646900000000001</v>
      </c>
      <c r="N205" s="1"/>
      <c r="O205" s="1"/>
    </row>
    <row r="206" spans="1:15" ht="12.75" customHeight="1">
      <c r="A206" s="60">
        <v>197</v>
      </c>
      <c r="B206" s="62" t="s">
        <v>178</v>
      </c>
      <c r="C206" s="31">
        <v>898.05</v>
      </c>
      <c r="D206" s="40">
        <v>898.06666666666661</v>
      </c>
      <c r="E206" s="40">
        <v>889.38333333333321</v>
      </c>
      <c r="F206" s="40">
        <v>880.71666666666658</v>
      </c>
      <c r="G206" s="40">
        <v>872.03333333333319</v>
      </c>
      <c r="H206" s="40">
        <v>906.73333333333323</v>
      </c>
      <c r="I206" s="40">
        <v>915.41666666666663</v>
      </c>
      <c r="J206" s="40">
        <v>924.08333333333326</v>
      </c>
      <c r="K206" s="31">
        <v>906.75</v>
      </c>
      <c r="L206" s="31">
        <v>889.4</v>
      </c>
      <c r="M206" s="31">
        <v>7.1976199999999997</v>
      </c>
      <c r="N206" s="1"/>
      <c r="O206" s="1"/>
    </row>
    <row r="207" spans="1:15" ht="12.75" customHeight="1">
      <c r="A207" s="60">
        <v>198</v>
      </c>
      <c r="B207" s="62" t="s">
        <v>306</v>
      </c>
      <c r="C207" s="31">
        <v>1615</v>
      </c>
      <c r="D207" s="40">
        <v>1624.5</v>
      </c>
      <c r="E207" s="40">
        <v>1592.5</v>
      </c>
      <c r="F207" s="40">
        <v>1570</v>
      </c>
      <c r="G207" s="40">
        <v>1538</v>
      </c>
      <c r="H207" s="40">
        <v>1647</v>
      </c>
      <c r="I207" s="40">
        <v>1679</v>
      </c>
      <c r="J207" s="40">
        <v>1701.5</v>
      </c>
      <c r="K207" s="31">
        <v>1656.5</v>
      </c>
      <c r="L207" s="31">
        <v>1602</v>
      </c>
      <c r="M207" s="31">
        <v>16.36909</v>
      </c>
      <c r="N207" s="1"/>
      <c r="O207" s="1"/>
    </row>
    <row r="208" spans="1:15" ht="12.75" customHeight="1">
      <c r="A208" s="60">
        <v>199</v>
      </c>
      <c r="B208" s="62" t="s">
        <v>240</v>
      </c>
      <c r="C208" s="31">
        <v>281</v>
      </c>
      <c r="D208" s="40">
        <v>281</v>
      </c>
      <c r="E208" s="40">
        <v>279</v>
      </c>
      <c r="F208" s="40">
        <v>277</v>
      </c>
      <c r="G208" s="40">
        <v>275</v>
      </c>
      <c r="H208" s="40">
        <v>283</v>
      </c>
      <c r="I208" s="40">
        <v>285</v>
      </c>
      <c r="J208" s="40">
        <v>287</v>
      </c>
      <c r="K208" s="31">
        <v>283</v>
      </c>
      <c r="L208" s="31">
        <v>279</v>
      </c>
      <c r="M208" s="31">
        <v>85.205129999999997</v>
      </c>
      <c r="N208" s="1"/>
      <c r="O208" s="1"/>
    </row>
    <row r="209" spans="1:15" ht="12.75" customHeight="1">
      <c r="A209" s="60">
        <v>200</v>
      </c>
      <c r="B209" s="62" t="s">
        <v>143</v>
      </c>
      <c r="C209" s="31">
        <v>7.9</v>
      </c>
      <c r="D209" s="40">
        <v>8</v>
      </c>
      <c r="E209" s="40">
        <v>7.75</v>
      </c>
      <c r="F209" s="40">
        <v>7.6</v>
      </c>
      <c r="G209" s="40">
        <v>7.35</v>
      </c>
      <c r="H209" s="40">
        <v>8.15</v>
      </c>
      <c r="I209" s="40">
        <v>8.4</v>
      </c>
      <c r="J209" s="40">
        <v>8.5500000000000007</v>
      </c>
      <c r="K209" s="31">
        <v>8.25</v>
      </c>
      <c r="L209" s="31">
        <v>7.85</v>
      </c>
      <c r="M209" s="31">
        <v>3443.1407599999998</v>
      </c>
      <c r="N209" s="1"/>
      <c r="O209" s="1"/>
    </row>
    <row r="210" spans="1:15" ht="12.75" customHeight="1">
      <c r="A210" s="60">
        <v>201</v>
      </c>
      <c r="B210" s="62" t="s">
        <v>241</v>
      </c>
      <c r="C210" s="31">
        <v>815.25</v>
      </c>
      <c r="D210" s="40">
        <v>814.41666666666663</v>
      </c>
      <c r="E210" s="40">
        <v>801.83333333333326</v>
      </c>
      <c r="F210" s="40">
        <v>788.41666666666663</v>
      </c>
      <c r="G210" s="40">
        <v>775.83333333333326</v>
      </c>
      <c r="H210" s="40">
        <v>827.83333333333326</v>
      </c>
      <c r="I210" s="40">
        <v>840.41666666666652</v>
      </c>
      <c r="J210" s="40">
        <v>853.83333333333326</v>
      </c>
      <c r="K210" s="31">
        <v>827</v>
      </c>
      <c r="L210" s="31">
        <v>801</v>
      </c>
      <c r="M210" s="31">
        <v>23.113630000000001</v>
      </c>
      <c r="N210" s="1"/>
      <c r="O210" s="1"/>
    </row>
    <row r="211" spans="1:15" ht="12.75" customHeight="1">
      <c r="A211" s="60">
        <v>202</v>
      </c>
      <c r="B211" s="62" t="s">
        <v>307</v>
      </c>
      <c r="C211" s="31">
        <v>1466.6</v>
      </c>
      <c r="D211" s="40">
        <v>1468.3833333333332</v>
      </c>
      <c r="E211" s="40">
        <v>1458.4166666666665</v>
      </c>
      <c r="F211" s="40">
        <v>1450.2333333333333</v>
      </c>
      <c r="G211" s="40">
        <v>1440.2666666666667</v>
      </c>
      <c r="H211" s="40">
        <v>1476.5666666666664</v>
      </c>
      <c r="I211" s="40">
        <v>1486.5333333333331</v>
      </c>
      <c r="J211" s="40">
        <v>1494.7166666666662</v>
      </c>
      <c r="K211" s="31">
        <v>1478.35</v>
      </c>
      <c r="L211" s="31">
        <v>1460.2</v>
      </c>
      <c r="M211" s="31">
        <v>0.36986000000000002</v>
      </c>
      <c r="N211" s="1"/>
      <c r="O211" s="1"/>
    </row>
    <row r="212" spans="1:15" ht="12.75" customHeight="1">
      <c r="A212" s="60">
        <v>203</v>
      </c>
      <c r="B212" s="62" t="s">
        <v>242</v>
      </c>
      <c r="C212" s="31">
        <v>396.45</v>
      </c>
      <c r="D212" s="40">
        <v>395.43333333333334</v>
      </c>
      <c r="E212" s="40">
        <v>393.7166666666667</v>
      </c>
      <c r="F212" s="40">
        <v>390.98333333333335</v>
      </c>
      <c r="G212" s="40">
        <v>389.26666666666671</v>
      </c>
      <c r="H212" s="40">
        <v>398.16666666666669</v>
      </c>
      <c r="I212" s="40">
        <v>399.88333333333327</v>
      </c>
      <c r="J212" s="40">
        <v>402.61666666666667</v>
      </c>
      <c r="K212" s="31">
        <v>397.15</v>
      </c>
      <c r="L212" s="31">
        <v>392.7</v>
      </c>
      <c r="M212" s="31">
        <v>92.562820000000002</v>
      </c>
      <c r="N212" s="1"/>
      <c r="O212" s="1"/>
    </row>
    <row r="213" spans="1:15" ht="12.75" customHeight="1">
      <c r="A213" s="60">
        <v>204</v>
      </c>
      <c r="B213" s="62" t="s">
        <v>308</v>
      </c>
      <c r="C213" s="31">
        <v>16.2</v>
      </c>
      <c r="D213" s="40">
        <v>16.3</v>
      </c>
      <c r="E213" s="40">
        <v>16</v>
      </c>
      <c r="F213" s="40">
        <v>15.8</v>
      </c>
      <c r="G213" s="40">
        <v>15.5</v>
      </c>
      <c r="H213" s="40">
        <v>16.5</v>
      </c>
      <c r="I213" s="40">
        <v>16.800000000000004</v>
      </c>
      <c r="J213" s="40">
        <v>17</v>
      </c>
      <c r="K213" s="31">
        <v>16.600000000000001</v>
      </c>
      <c r="L213" s="31">
        <v>16.100000000000001</v>
      </c>
      <c r="M213" s="31">
        <v>995.86253999999997</v>
      </c>
      <c r="N213" s="1"/>
      <c r="O213" s="1"/>
    </row>
    <row r="214" spans="1:15" ht="12.75" customHeight="1">
      <c r="A214" s="60">
        <v>205</v>
      </c>
      <c r="B214" s="62" t="s">
        <v>243</v>
      </c>
      <c r="C214" s="31">
        <v>194.85</v>
      </c>
      <c r="D214" s="40">
        <v>196.16666666666666</v>
      </c>
      <c r="E214" s="40">
        <v>193.08333333333331</v>
      </c>
      <c r="F214" s="40">
        <v>191.31666666666666</v>
      </c>
      <c r="G214" s="40">
        <v>188.23333333333332</v>
      </c>
      <c r="H214" s="40">
        <v>197.93333333333331</v>
      </c>
      <c r="I214" s="40">
        <v>201.01666666666662</v>
      </c>
      <c r="J214" s="40">
        <v>202.7833333333333</v>
      </c>
      <c r="K214" s="31">
        <v>199.25</v>
      </c>
      <c r="L214" s="31">
        <v>194.4</v>
      </c>
      <c r="M214" s="31">
        <v>99.317840000000004</v>
      </c>
      <c r="N214" s="1"/>
      <c r="O214" s="1"/>
    </row>
    <row r="215" spans="1:15" ht="12.75" customHeight="1">
      <c r="A215" s="60">
        <v>206</v>
      </c>
      <c r="B215" s="62" t="s">
        <v>309</v>
      </c>
      <c r="C215" s="31">
        <v>74.099999999999994</v>
      </c>
      <c r="D215" s="40">
        <v>75.266666666666666</v>
      </c>
      <c r="E215" s="40">
        <v>72.083333333333329</v>
      </c>
      <c r="F215" s="40">
        <v>70.066666666666663</v>
      </c>
      <c r="G215" s="40">
        <v>66.883333333333326</v>
      </c>
      <c r="H215" s="40">
        <v>77.283333333333331</v>
      </c>
      <c r="I215" s="40">
        <v>80.466666666666669</v>
      </c>
      <c r="J215" s="40">
        <v>82.483333333333334</v>
      </c>
      <c r="K215" s="31">
        <v>78.45</v>
      </c>
      <c r="L215" s="31">
        <v>73.25</v>
      </c>
      <c r="M215" s="31">
        <v>831.86945000000003</v>
      </c>
      <c r="N215" s="1"/>
      <c r="O215" s="1"/>
    </row>
    <row r="216" spans="1:15" ht="12.75" customHeight="1">
      <c r="A216" s="60">
        <v>207</v>
      </c>
      <c r="B216" s="62" t="s">
        <v>244</v>
      </c>
      <c r="C216" s="31">
        <v>532.35</v>
      </c>
      <c r="D216" s="40">
        <v>527.16666666666663</v>
      </c>
      <c r="E216" s="40">
        <v>520.7833333333333</v>
      </c>
      <c r="F216" s="40">
        <v>509.2166666666667</v>
      </c>
      <c r="G216" s="40">
        <v>502.83333333333337</v>
      </c>
      <c r="H216" s="40">
        <v>538.73333333333323</v>
      </c>
      <c r="I216" s="40">
        <v>545.11666666666667</v>
      </c>
      <c r="J216" s="40">
        <v>556.68333333333317</v>
      </c>
      <c r="K216" s="31">
        <v>533.54999999999995</v>
      </c>
      <c r="L216" s="31">
        <v>515.6</v>
      </c>
      <c r="M216" s="31">
        <v>30.171320000000001</v>
      </c>
      <c r="N216" s="1"/>
      <c r="O216" s="1"/>
    </row>
    <row r="217" spans="1:15" ht="12.75" customHeight="1">
      <c r="A217" s="63"/>
      <c r="B217" s="64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1"/>
      <c r="O217" s="1"/>
    </row>
    <row r="218" spans="1:15" ht="12.75" customHeight="1">
      <c r="A218" s="66"/>
      <c r="B218" s="67"/>
      <c r="C218" s="68"/>
      <c r="D218" s="68"/>
      <c r="E218" s="68"/>
      <c r="F218" s="68"/>
      <c r="G218" s="68"/>
      <c r="H218" s="68"/>
      <c r="I218" s="68"/>
      <c r="J218" s="68"/>
      <c r="K218" s="68"/>
      <c r="L218" s="69"/>
      <c r="M218" s="1"/>
      <c r="N218" s="1"/>
      <c r="O218" s="1"/>
    </row>
    <row r="219" spans="1:15" ht="12.75" customHeight="1">
      <c r="A219" s="66"/>
      <c r="B219" s="1"/>
      <c r="C219" s="68"/>
      <c r="D219" s="68"/>
      <c r="E219" s="68"/>
      <c r="F219" s="68"/>
      <c r="G219" s="68"/>
      <c r="H219" s="68"/>
      <c r="I219" s="68"/>
      <c r="J219" s="68"/>
      <c r="K219" s="68"/>
      <c r="L219" s="69"/>
      <c r="M219" s="1"/>
      <c r="N219" s="1"/>
      <c r="O219" s="1"/>
    </row>
    <row r="220" spans="1:15" ht="12.75" customHeight="1">
      <c r="A220" s="66"/>
      <c r="B220" s="1"/>
      <c r="C220" s="68"/>
      <c r="D220" s="68"/>
      <c r="E220" s="68"/>
      <c r="F220" s="68"/>
      <c r="G220" s="68"/>
      <c r="H220" s="68"/>
      <c r="I220" s="68"/>
      <c r="J220" s="68"/>
      <c r="K220" s="68"/>
      <c r="L220" s="69"/>
      <c r="M220" s="1"/>
      <c r="N220" s="1"/>
      <c r="O220" s="1"/>
    </row>
    <row r="221" spans="1:15" ht="12.75" customHeight="1">
      <c r="A221" s="70" t="s">
        <v>310</v>
      </c>
      <c r="B221" s="1"/>
      <c r="C221" s="68"/>
      <c r="D221" s="68"/>
      <c r="E221" s="68"/>
      <c r="F221" s="68"/>
      <c r="G221" s="68"/>
      <c r="H221" s="68"/>
      <c r="I221" s="68"/>
      <c r="J221" s="68"/>
      <c r="K221" s="68"/>
      <c r="L221" s="69"/>
      <c r="M221" s="1"/>
      <c r="N221" s="1"/>
      <c r="O221" s="1"/>
    </row>
    <row r="222" spans="1:15" ht="12.75" customHeight="1">
      <c r="A222" s="1"/>
      <c r="B222" s="1"/>
      <c r="C222" s="68"/>
      <c r="D222" s="68"/>
      <c r="E222" s="68"/>
      <c r="F222" s="68"/>
      <c r="G222" s="68"/>
      <c r="H222" s="68"/>
      <c r="I222" s="68"/>
      <c r="J222" s="68"/>
      <c r="K222" s="68"/>
      <c r="L222" s="69"/>
      <c r="M222" s="1"/>
      <c r="N222" s="1"/>
      <c r="O222" s="1"/>
    </row>
    <row r="223" spans="1:15" ht="12.75" customHeight="1">
      <c r="A223" s="1"/>
      <c r="B223" s="1"/>
      <c r="C223" s="68"/>
      <c r="D223" s="68"/>
      <c r="E223" s="68"/>
      <c r="F223" s="68"/>
      <c r="G223" s="68"/>
      <c r="H223" s="68"/>
      <c r="I223" s="68"/>
      <c r="J223" s="68"/>
      <c r="K223" s="68"/>
      <c r="L223" s="69"/>
      <c r="M223" s="1"/>
      <c r="N223" s="1"/>
      <c r="O223" s="1"/>
    </row>
    <row r="224" spans="1:15" ht="12.75" customHeight="1">
      <c r="A224" s="71" t="s">
        <v>311</v>
      </c>
      <c r="B224" s="1"/>
      <c r="C224" s="68"/>
      <c r="D224" s="68"/>
      <c r="E224" s="68"/>
      <c r="F224" s="68"/>
      <c r="G224" s="68"/>
      <c r="H224" s="68"/>
      <c r="I224" s="68"/>
      <c r="J224" s="68"/>
      <c r="K224" s="68"/>
      <c r="L224" s="69"/>
      <c r="M224" s="1"/>
      <c r="N224" s="1"/>
      <c r="O224" s="1"/>
    </row>
    <row r="225" spans="1:15" ht="12.75" customHeight="1">
      <c r="A225" s="72"/>
      <c r="B225" s="1"/>
      <c r="C225" s="68"/>
      <c r="D225" s="68"/>
      <c r="E225" s="68"/>
      <c r="F225" s="68"/>
      <c r="G225" s="68"/>
      <c r="H225" s="68"/>
      <c r="I225" s="68"/>
      <c r="J225" s="68"/>
      <c r="K225" s="68"/>
      <c r="L225" s="69"/>
      <c r="M225" s="1"/>
      <c r="N225" s="1"/>
      <c r="O225" s="1"/>
    </row>
    <row r="226" spans="1:15" ht="12.75" customHeight="1">
      <c r="A226" s="73" t="s">
        <v>312</v>
      </c>
      <c r="B226" s="1"/>
      <c r="C226" s="68"/>
      <c r="D226" s="68"/>
      <c r="E226" s="68"/>
      <c r="F226" s="68"/>
      <c r="G226" s="68"/>
      <c r="H226" s="68"/>
      <c r="I226" s="68"/>
      <c r="J226" s="68"/>
      <c r="K226" s="68"/>
      <c r="L226" s="69"/>
      <c r="M226" s="1"/>
      <c r="N226" s="1"/>
      <c r="O226" s="1"/>
    </row>
    <row r="227" spans="1:15" ht="12.75" customHeight="1">
      <c r="A227" s="53" t="s">
        <v>245</v>
      </c>
      <c r="B227" s="1"/>
      <c r="C227" s="68"/>
      <c r="D227" s="68"/>
      <c r="E227" s="68"/>
      <c r="F227" s="68"/>
      <c r="G227" s="68"/>
      <c r="H227" s="68"/>
      <c r="I227" s="68"/>
      <c r="J227" s="68"/>
      <c r="K227" s="68"/>
      <c r="L227" s="69"/>
      <c r="M227" s="1"/>
      <c r="N227" s="1"/>
      <c r="O227" s="1"/>
    </row>
    <row r="228" spans="1:15" ht="12.75" customHeight="1">
      <c r="A228" s="53" t="s">
        <v>246</v>
      </c>
      <c r="B228" s="1"/>
      <c r="C228" s="68"/>
      <c r="D228" s="68"/>
      <c r="E228" s="68"/>
      <c r="F228" s="68"/>
      <c r="G228" s="68"/>
      <c r="H228" s="68"/>
      <c r="I228" s="68"/>
      <c r="J228" s="68"/>
      <c r="K228" s="68"/>
      <c r="L228" s="69"/>
      <c r="M228" s="1"/>
      <c r="N228" s="1"/>
      <c r="O228" s="1"/>
    </row>
    <row r="229" spans="1:15" ht="12.75" customHeight="1">
      <c r="A229" s="53" t="s">
        <v>247</v>
      </c>
      <c r="B229" s="1"/>
      <c r="C229" s="74"/>
      <c r="D229" s="74"/>
      <c r="E229" s="74"/>
      <c r="F229" s="74"/>
      <c r="G229" s="74"/>
      <c r="H229" s="74"/>
      <c r="I229" s="74"/>
      <c r="J229" s="74"/>
      <c r="K229" s="74"/>
      <c r="L229" s="69"/>
      <c r="M229" s="1"/>
      <c r="N229" s="1"/>
      <c r="O229" s="1"/>
    </row>
    <row r="230" spans="1:15" ht="12.75" customHeight="1">
      <c r="A230" s="53" t="s">
        <v>248</v>
      </c>
      <c r="B230" s="1"/>
      <c r="C230" s="68"/>
      <c r="D230" s="68"/>
      <c r="E230" s="68"/>
      <c r="F230" s="68"/>
      <c r="G230" s="68"/>
      <c r="H230" s="68"/>
      <c r="I230" s="68"/>
      <c r="J230" s="68"/>
      <c r="K230" s="68"/>
      <c r="L230" s="69"/>
      <c r="M230" s="1"/>
      <c r="N230" s="1"/>
      <c r="O230" s="1"/>
    </row>
    <row r="231" spans="1:15" ht="12.75" customHeight="1">
      <c r="A231" s="53" t="s">
        <v>249</v>
      </c>
      <c r="B231" s="1"/>
      <c r="C231" s="68"/>
      <c r="D231" s="68"/>
      <c r="E231" s="68"/>
      <c r="F231" s="68"/>
      <c r="G231" s="68"/>
      <c r="H231" s="68"/>
      <c r="I231" s="68"/>
      <c r="J231" s="68"/>
      <c r="K231" s="68"/>
      <c r="L231" s="69"/>
      <c r="M231" s="1"/>
      <c r="N231" s="1"/>
      <c r="O231" s="1"/>
    </row>
    <row r="232" spans="1:15" ht="12.75" customHeight="1">
      <c r="A232" s="75"/>
      <c r="B232" s="1"/>
      <c r="C232" s="68"/>
      <c r="D232" s="68"/>
      <c r="E232" s="68"/>
      <c r="F232" s="68"/>
      <c r="G232" s="68"/>
      <c r="H232" s="68"/>
      <c r="I232" s="68"/>
      <c r="J232" s="68"/>
      <c r="K232" s="68"/>
      <c r="L232" s="69"/>
      <c r="M232" s="1"/>
      <c r="N232" s="1"/>
      <c r="O232" s="1"/>
    </row>
    <row r="233" spans="1:15" ht="12.75" customHeight="1">
      <c r="A233" s="1"/>
      <c r="B233" s="1"/>
      <c r="C233" s="68"/>
      <c r="D233" s="68"/>
      <c r="E233" s="68"/>
      <c r="F233" s="68"/>
      <c r="G233" s="68"/>
      <c r="H233" s="68"/>
      <c r="I233" s="68"/>
      <c r="J233" s="68"/>
      <c r="K233" s="68"/>
      <c r="L233" s="69"/>
      <c r="M233" s="1"/>
      <c r="N233" s="1"/>
      <c r="O233" s="1"/>
    </row>
    <row r="234" spans="1:15" ht="12.75" customHeight="1">
      <c r="A234" s="1"/>
      <c r="B234" s="1"/>
      <c r="C234" s="68"/>
      <c r="D234" s="68"/>
      <c r="E234" s="68"/>
      <c r="F234" s="68"/>
      <c r="G234" s="68"/>
      <c r="H234" s="68"/>
      <c r="I234" s="68"/>
      <c r="J234" s="68"/>
      <c r="K234" s="68"/>
      <c r="L234" s="69"/>
      <c r="M234" s="1"/>
      <c r="N234" s="1"/>
      <c r="O234" s="1"/>
    </row>
    <row r="235" spans="1:15" ht="12.75" customHeight="1">
      <c r="A235" s="1"/>
      <c r="B235" s="1"/>
      <c r="C235" s="68"/>
      <c r="D235" s="68"/>
      <c r="E235" s="68"/>
      <c r="F235" s="68"/>
      <c r="G235" s="68"/>
      <c r="H235" s="68"/>
      <c r="I235" s="68"/>
      <c r="J235" s="68"/>
      <c r="K235" s="68"/>
      <c r="L235" s="69"/>
      <c r="M235" s="1"/>
      <c r="N235" s="1"/>
      <c r="O235" s="1"/>
    </row>
    <row r="236" spans="1:15" ht="12.75" customHeight="1">
      <c r="A236" s="1"/>
      <c r="B236" s="1"/>
      <c r="C236" s="68"/>
      <c r="D236" s="68"/>
      <c r="E236" s="68"/>
      <c r="F236" s="68"/>
      <c r="G236" s="68"/>
      <c r="H236" s="68"/>
      <c r="I236" s="68"/>
      <c r="J236" s="68"/>
      <c r="K236" s="68"/>
      <c r="L236" s="69"/>
      <c r="M236" s="1"/>
      <c r="N236" s="1"/>
      <c r="O236" s="1"/>
    </row>
    <row r="237" spans="1:15" ht="12.75" customHeight="1">
      <c r="A237" s="76" t="s">
        <v>250</v>
      </c>
      <c r="B237" s="1"/>
      <c r="C237" s="68"/>
      <c r="D237" s="68"/>
      <c r="E237" s="68"/>
      <c r="F237" s="68"/>
      <c r="G237" s="68"/>
      <c r="H237" s="68"/>
      <c r="I237" s="68"/>
      <c r="J237" s="68"/>
      <c r="K237" s="68"/>
      <c r="L237" s="69"/>
      <c r="M237" s="1"/>
      <c r="N237" s="1"/>
      <c r="O237" s="1"/>
    </row>
    <row r="238" spans="1:15" ht="12.75" customHeight="1">
      <c r="A238" s="77" t="s">
        <v>251</v>
      </c>
      <c r="B238" s="1"/>
      <c r="C238" s="68"/>
      <c r="D238" s="68"/>
      <c r="E238" s="68"/>
      <c r="F238" s="68"/>
      <c r="G238" s="68"/>
      <c r="H238" s="68"/>
      <c r="I238" s="68"/>
      <c r="J238" s="68"/>
      <c r="K238" s="68"/>
      <c r="L238" s="69"/>
      <c r="M238" s="1"/>
      <c r="N238" s="1"/>
      <c r="O238" s="1"/>
    </row>
    <row r="239" spans="1:15" ht="12.75" customHeight="1">
      <c r="A239" s="77" t="s">
        <v>252</v>
      </c>
      <c r="B239" s="1"/>
      <c r="C239" s="68"/>
      <c r="D239" s="68"/>
      <c r="E239" s="68"/>
      <c r="F239" s="68"/>
      <c r="G239" s="68"/>
      <c r="H239" s="68"/>
      <c r="I239" s="68"/>
      <c r="J239" s="68"/>
      <c r="K239" s="68"/>
      <c r="L239" s="69"/>
      <c r="M239" s="1"/>
      <c r="N239" s="1"/>
      <c r="O239" s="1"/>
    </row>
    <row r="240" spans="1:15" ht="12.75" customHeight="1">
      <c r="A240" s="77" t="s">
        <v>253</v>
      </c>
      <c r="B240" s="1"/>
      <c r="C240" s="68"/>
      <c r="D240" s="68"/>
      <c r="E240" s="68"/>
      <c r="F240" s="68"/>
      <c r="G240" s="68"/>
      <c r="H240" s="68"/>
      <c r="I240" s="68"/>
      <c r="J240" s="68"/>
      <c r="K240" s="68"/>
      <c r="L240" s="69"/>
      <c r="M240" s="1"/>
      <c r="N240" s="1"/>
      <c r="O240" s="1"/>
    </row>
    <row r="241" spans="1:15" ht="12.75" customHeight="1">
      <c r="A241" s="77" t="s">
        <v>254</v>
      </c>
      <c r="B241" s="1"/>
      <c r="C241" s="68"/>
      <c r="D241" s="68"/>
      <c r="E241" s="68"/>
      <c r="F241" s="68"/>
      <c r="G241" s="68"/>
      <c r="H241" s="68"/>
      <c r="I241" s="68"/>
      <c r="J241" s="68"/>
      <c r="K241" s="68"/>
      <c r="L241" s="69"/>
      <c r="M241" s="1"/>
      <c r="N241" s="1"/>
      <c r="O241" s="1"/>
    </row>
    <row r="242" spans="1:15" ht="12.75" customHeight="1">
      <c r="A242" s="77" t="s">
        <v>255</v>
      </c>
      <c r="B242" s="1"/>
      <c r="C242" s="68"/>
      <c r="D242" s="68"/>
      <c r="E242" s="68"/>
      <c r="F242" s="68"/>
      <c r="G242" s="68"/>
      <c r="H242" s="68"/>
      <c r="I242" s="68"/>
      <c r="J242" s="68"/>
      <c r="K242" s="68"/>
      <c r="L242" s="69"/>
      <c r="M242" s="1"/>
      <c r="N242" s="1"/>
      <c r="O242" s="1"/>
    </row>
    <row r="243" spans="1:15" ht="12.75" customHeight="1">
      <c r="A243" s="77" t="s">
        <v>256</v>
      </c>
      <c r="B243" s="1"/>
      <c r="C243" s="68"/>
      <c r="D243" s="68"/>
      <c r="E243" s="68"/>
      <c r="F243" s="68"/>
      <c r="G243" s="68"/>
      <c r="H243" s="68"/>
      <c r="I243" s="68"/>
      <c r="J243" s="68"/>
      <c r="K243" s="68"/>
      <c r="L243" s="69"/>
      <c r="M243" s="1"/>
      <c r="N243" s="1"/>
      <c r="O243" s="1"/>
    </row>
    <row r="244" spans="1:15" ht="12.75" customHeight="1">
      <c r="A244" s="77" t="s">
        <v>257</v>
      </c>
      <c r="B244" s="1"/>
      <c r="C244" s="68"/>
      <c r="D244" s="68"/>
      <c r="E244" s="68"/>
      <c r="F244" s="68"/>
      <c r="G244" s="68"/>
      <c r="H244" s="68"/>
      <c r="I244" s="68"/>
      <c r="J244" s="68"/>
      <c r="K244" s="68"/>
      <c r="L244" s="69"/>
      <c r="M244" s="1"/>
      <c r="N244" s="1"/>
      <c r="O244" s="1"/>
    </row>
    <row r="245" spans="1:15" ht="12.75" customHeight="1">
      <c r="A245" s="77" t="s">
        <v>258</v>
      </c>
      <c r="B245" s="1"/>
      <c r="C245" s="68"/>
      <c r="D245" s="68"/>
      <c r="E245" s="68"/>
      <c r="F245" s="68"/>
      <c r="G245" s="68"/>
      <c r="H245" s="68"/>
      <c r="I245" s="68"/>
      <c r="J245" s="68"/>
      <c r="K245" s="68"/>
      <c r="L245" s="69"/>
      <c r="M245" s="1"/>
      <c r="N245" s="1"/>
      <c r="O245" s="1"/>
    </row>
    <row r="246" spans="1:15" ht="12.75" customHeight="1">
      <c r="A246" s="77" t="s">
        <v>259</v>
      </c>
      <c r="B246" s="1"/>
      <c r="C246" s="74"/>
      <c r="D246" s="74"/>
      <c r="E246" s="74"/>
      <c r="F246" s="74"/>
      <c r="G246" s="74"/>
      <c r="H246" s="74"/>
      <c r="I246" s="74"/>
      <c r="J246" s="74"/>
      <c r="K246" s="74"/>
      <c r="L246" s="69"/>
      <c r="M246" s="1"/>
      <c r="N246" s="1"/>
      <c r="O246" s="1"/>
    </row>
    <row r="247" spans="1:15" ht="12.75" customHeight="1">
      <c r="A247" s="1"/>
      <c r="B247" s="1"/>
      <c r="C247" s="68"/>
      <c r="D247" s="68"/>
      <c r="E247" s="68"/>
      <c r="F247" s="68"/>
      <c r="G247" s="68"/>
      <c r="H247" s="68"/>
      <c r="I247" s="68"/>
      <c r="J247" s="68"/>
      <c r="K247" s="68"/>
      <c r="L247" s="69"/>
      <c r="M247" s="1"/>
      <c r="N247" s="1"/>
      <c r="O247" s="1"/>
    </row>
    <row r="248" spans="1:15" ht="12.75" customHeight="1">
      <c r="A248" s="1"/>
      <c r="B248" s="1"/>
      <c r="C248" s="68"/>
      <c r="D248" s="68"/>
      <c r="E248" s="68"/>
      <c r="F248" s="68"/>
      <c r="G248" s="68"/>
      <c r="H248" s="68"/>
      <c r="I248" s="68"/>
      <c r="J248" s="68"/>
      <c r="K248" s="68"/>
      <c r="L248" s="69"/>
      <c r="M248" s="1"/>
      <c r="N248" s="1"/>
      <c r="O248" s="1"/>
    </row>
    <row r="249" spans="1:15" ht="12.75" customHeight="1">
      <c r="A249" s="1"/>
      <c r="B249" s="1"/>
      <c r="C249" s="68"/>
      <c r="D249" s="68"/>
      <c r="E249" s="68"/>
      <c r="F249" s="68"/>
      <c r="G249" s="68"/>
      <c r="H249" s="68"/>
      <c r="I249" s="68"/>
      <c r="J249" s="68"/>
      <c r="K249" s="68"/>
      <c r="L249" s="69"/>
      <c r="M249" s="1"/>
      <c r="N249" s="1"/>
      <c r="O249" s="1"/>
    </row>
    <row r="250" spans="1:15" ht="12.75" customHeight="1">
      <c r="A250" s="1"/>
      <c r="B250" s="1"/>
      <c r="C250" s="68"/>
      <c r="D250" s="68"/>
      <c r="E250" s="68"/>
      <c r="F250" s="68"/>
      <c r="G250" s="68"/>
      <c r="H250" s="68"/>
      <c r="I250" s="68"/>
      <c r="J250" s="68"/>
      <c r="K250" s="68"/>
      <c r="L250" s="69"/>
      <c r="M250" s="1"/>
      <c r="N250" s="1"/>
      <c r="O250" s="1"/>
    </row>
    <row r="251" spans="1:15" ht="12.75" customHeight="1">
      <c r="A251" s="1"/>
      <c r="B251" s="1"/>
      <c r="C251" s="68"/>
      <c r="D251" s="68"/>
      <c r="E251" s="68"/>
      <c r="F251" s="68"/>
      <c r="G251" s="68"/>
      <c r="H251" s="68"/>
      <c r="I251" s="68"/>
      <c r="J251" s="68"/>
      <c r="K251" s="68"/>
      <c r="L251" s="69"/>
      <c r="M251" s="1"/>
      <c r="N251" s="1"/>
      <c r="O251" s="1"/>
    </row>
    <row r="252" spans="1:15" ht="12.75" customHeight="1">
      <c r="A252" s="1"/>
      <c r="B252" s="1"/>
      <c r="C252" s="68"/>
      <c r="D252" s="68"/>
      <c r="E252" s="68"/>
      <c r="F252" s="68"/>
      <c r="G252" s="68"/>
      <c r="H252" s="68"/>
      <c r="I252" s="68"/>
      <c r="J252" s="68"/>
      <c r="K252" s="68"/>
      <c r="L252" s="69"/>
      <c r="M252" s="1"/>
      <c r="N252" s="1"/>
      <c r="O252" s="1"/>
    </row>
    <row r="253" spans="1:15" ht="12.75" customHeight="1">
      <c r="A253" s="1"/>
      <c r="B253" s="1"/>
      <c r="C253" s="68"/>
      <c r="D253" s="68"/>
      <c r="E253" s="68"/>
      <c r="F253" s="68"/>
      <c r="G253" s="68"/>
      <c r="H253" s="68"/>
      <c r="I253" s="68"/>
      <c r="J253" s="68"/>
      <c r="K253" s="68"/>
      <c r="L253" s="69"/>
      <c r="M253" s="1"/>
      <c r="N253" s="1"/>
      <c r="O253" s="1"/>
    </row>
    <row r="254" spans="1:15" ht="12.75" customHeight="1">
      <c r="A254" s="1"/>
      <c r="B254" s="1"/>
      <c r="C254" s="68"/>
      <c r="D254" s="68"/>
      <c r="E254" s="68"/>
      <c r="F254" s="68"/>
      <c r="G254" s="68"/>
      <c r="H254" s="68"/>
      <c r="I254" s="68"/>
      <c r="J254" s="68"/>
      <c r="K254" s="68"/>
      <c r="L254" s="69"/>
      <c r="M254" s="1"/>
      <c r="N254" s="1"/>
      <c r="O254" s="1"/>
    </row>
    <row r="255" spans="1:15" ht="12.75" customHeight="1">
      <c r="A255" s="1"/>
      <c r="B255" s="1"/>
      <c r="C255" s="68"/>
      <c r="D255" s="68"/>
      <c r="E255" s="68"/>
      <c r="F255" s="68"/>
      <c r="G255" s="68"/>
      <c r="H255" s="68"/>
      <c r="I255" s="68"/>
      <c r="J255" s="68"/>
      <c r="K255" s="68"/>
      <c r="L255" s="69"/>
      <c r="M255" s="1"/>
      <c r="N255" s="1"/>
      <c r="O255" s="1"/>
    </row>
    <row r="256" spans="1:15" ht="12.75" customHeight="1">
      <c r="A256" s="1"/>
      <c r="B256" s="1"/>
      <c r="C256" s="68"/>
      <c r="D256" s="68"/>
      <c r="E256" s="68"/>
      <c r="F256" s="68"/>
      <c r="G256" s="68"/>
      <c r="H256" s="68"/>
      <c r="I256" s="68"/>
      <c r="J256" s="68"/>
      <c r="K256" s="68"/>
      <c r="L256" s="69"/>
      <c r="M256" s="1"/>
      <c r="N256" s="1"/>
      <c r="O256" s="1"/>
    </row>
    <row r="257" spans="1:15" ht="12.75" customHeight="1">
      <c r="A257" s="1"/>
      <c r="B257" s="1"/>
      <c r="C257" s="68"/>
      <c r="D257" s="68"/>
      <c r="E257" s="68"/>
      <c r="F257" s="68"/>
      <c r="G257" s="68"/>
      <c r="H257" s="68"/>
      <c r="I257" s="68"/>
      <c r="J257" s="68"/>
      <c r="K257" s="68"/>
      <c r="L257" s="69"/>
      <c r="M257" s="1"/>
      <c r="N257" s="1"/>
      <c r="O257" s="1"/>
    </row>
    <row r="258" spans="1:15" ht="12.75" customHeight="1">
      <c r="A258" s="1"/>
      <c r="B258" s="1"/>
      <c r="C258" s="68"/>
      <c r="D258" s="68"/>
      <c r="E258" s="68"/>
      <c r="F258" s="68"/>
      <c r="G258" s="68"/>
      <c r="H258" s="68"/>
      <c r="I258" s="68"/>
      <c r="J258" s="68"/>
      <c r="K258" s="68"/>
      <c r="L258" s="69"/>
      <c r="M258" s="1"/>
      <c r="N258" s="1"/>
      <c r="O258" s="1"/>
    </row>
    <row r="259" spans="1:15" ht="12.75" customHeight="1">
      <c r="A259" s="1"/>
      <c r="B259" s="1"/>
      <c r="C259" s="68"/>
      <c r="D259" s="68"/>
      <c r="E259" s="68"/>
      <c r="F259" s="68"/>
      <c r="G259" s="68"/>
      <c r="H259" s="68"/>
      <c r="I259" s="68"/>
      <c r="J259" s="68"/>
      <c r="K259" s="68"/>
      <c r="L259" s="69"/>
      <c r="M259" s="1"/>
      <c r="N259" s="1"/>
      <c r="O259" s="1"/>
    </row>
    <row r="260" spans="1:15" ht="12.75" customHeight="1">
      <c r="A260" s="1"/>
      <c r="B260" s="1"/>
      <c r="C260" s="68"/>
      <c r="D260" s="68"/>
      <c r="E260" s="68"/>
      <c r="F260" s="68"/>
      <c r="G260" s="68"/>
      <c r="H260" s="68"/>
      <c r="I260" s="68"/>
      <c r="J260" s="68"/>
      <c r="K260" s="68"/>
      <c r="L260" s="69"/>
      <c r="M260" s="1"/>
      <c r="N260" s="1"/>
      <c r="O260" s="1"/>
    </row>
    <row r="261" spans="1:15" ht="12.75" customHeight="1">
      <c r="A261" s="1"/>
      <c r="B261" s="1"/>
      <c r="C261" s="68"/>
      <c r="D261" s="68"/>
      <c r="E261" s="68"/>
      <c r="F261" s="68"/>
      <c r="G261" s="68"/>
      <c r="H261" s="68"/>
      <c r="I261" s="68"/>
      <c r="J261" s="68"/>
      <c r="K261" s="68"/>
      <c r="L261" s="69"/>
      <c r="M261" s="1"/>
      <c r="N261" s="1"/>
      <c r="O261" s="1"/>
    </row>
    <row r="262" spans="1:15" ht="12.75" customHeight="1">
      <c r="A262" s="1"/>
      <c r="B262" s="1"/>
      <c r="C262" s="68"/>
      <c r="D262" s="68"/>
      <c r="E262" s="68"/>
      <c r="F262" s="68"/>
      <c r="G262" s="68"/>
      <c r="H262" s="68"/>
      <c r="I262" s="68"/>
      <c r="J262" s="68"/>
      <c r="K262" s="68"/>
      <c r="L262" s="69"/>
      <c r="M262" s="1"/>
      <c r="N262" s="1"/>
      <c r="O262" s="1"/>
    </row>
    <row r="263" spans="1:15" ht="12.75" customHeight="1">
      <c r="A263" s="1"/>
      <c r="B263" s="1"/>
      <c r="C263" s="68"/>
      <c r="D263" s="68"/>
      <c r="E263" s="68"/>
      <c r="F263" s="68"/>
      <c r="G263" s="68"/>
      <c r="H263" s="68"/>
      <c r="I263" s="68"/>
      <c r="J263" s="68"/>
      <c r="K263" s="68"/>
      <c r="L263" s="69"/>
      <c r="M263" s="1"/>
      <c r="N263" s="1"/>
      <c r="O263" s="1"/>
    </row>
    <row r="264" spans="1:15" ht="12.75" customHeight="1">
      <c r="A264" s="1"/>
      <c r="B264" s="1"/>
      <c r="C264" s="68"/>
      <c r="D264" s="68"/>
      <c r="E264" s="68"/>
      <c r="F264" s="68"/>
      <c r="G264" s="68"/>
      <c r="H264" s="68"/>
      <c r="I264" s="68"/>
      <c r="J264" s="68"/>
      <c r="K264" s="68"/>
      <c r="L264" s="69"/>
      <c r="M264" s="1"/>
      <c r="N264" s="1"/>
      <c r="O264" s="1"/>
    </row>
    <row r="265" spans="1:15" ht="12.75" customHeight="1">
      <c r="A265" s="1"/>
      <c r="B265" s="1"/>
      <c r="C265" s="68"/>
      <c r="D265" s="68"/>
      <c r="E265" s="68"/>
      <c r="F265" s="68"/>
      <c r="G265" s="68"/>
      <c r="H265" s="68"/>
      <c r="I265" s="68"/>
      <c r="J265" s="68"/>
      <c r="K265" s="68"/>
      <c r="L265" s="69"/>
      <c r="M265" s="1"/>
      <c r="N265" s="1"/>
      <c r="O265" s="1"/>
    </row>
    <row r="266" spans="1:15" ht="12.75" customHeight="1">
      <c r="A266" s="1"/>
      <c r="B266" s="1"/>
      <c r="C266" s="68"/>
      <c r="D266" s="68"/>
      <c r="E266" s="68"/>
      <c r="F266" s="68"/>
      <c r="G266" s="68"/>
      <c r="H266" s="68"/>
      <c r="I266" s="68"/>
      <c r="J266" s="68"/>
      <c r="K266" s="68"/>
      <c r="L266" s="69"/>
      <c r="M266" s="1"/>
      <c r="N266" s="1"/>
      <c r="O266" s="1"/>
    </row>
    <row r="267" spans="1:15" ht="12.75" customHeight="1">
      <c r="A267" s="1"/>
      <c r="B267" s="1"/>
      <c r="C267" s="68"/>
      <c r="D267" s="68"/>
      <c r="E267" s="68"/>
      <c r="F267" s="68"/>
      <c r="G267" s="68"/>
      <c r="H267" s="68"/>
      <c r="I267" s="68"/>
      <c r="J267" s="68"/>
      <c r="K267" s="68"/>
      <c r="L267" s="69"/>
      <c r="M267" s="1"/>
      <c r="N267" s="1"/>
      <c r="O267" s="1"/>
    </row>
    <row r="268" spans="1:15" ht="12.75" customHeight="1">
      <c r="A268" s="1"/>
      <c r="B268" s="1"/>
      <c r="C268" s="68"/>
      <c r="D268" s="68"/>
      <c r="E268" s="68"/>
      <c r="F268" s="68"/>
      <c r="G268" s="68"/>
      <c r="H268" s="68"/>
      <c r="I268" s="68"/>
      <c r="J268" s="68"/>
      <c r="K268" s="68"/>
      <c r="L268" s="69"/>
      <c r="M268" s="1"/>
      <c r="N268" s="1"/>
      <c r="O268" s="1"/>
    </row>
    <row r="269" spans="1:15" ht="12.75" customHeight="1">
      <c r="A269" s="1"/>
      <c r="B269" s="1"/>
      <c r="C269" s="68"/>
      <c r="D269" s="68"/>
      <c r="E269" s="68"/>
      <c r="F269" s="68"/>
      <c r="G269" s="68"/>
      <c r="H269" s="68"/>
      <c r="I269" s="68"/>
      <c r="J269" s="68"/>
      <c r="K269" s="68"/>
      <c r="L269" s="69"/>
      <c r="M269" s="1"/>
      <c r="N269" s="1"/>
      <c r="O269" s="1"/>
    </row>
    <row r="270" spans="1:15" ht="12.75" customHeight="1">
      <c r="A270" s="1"/>
      <c r="B270" s="1"/>
      <c r="C270" s="68"/>
      <c r="D270" s="68"/>
      <c r="E270" s="68"/>
      <c r="F270" s="68"/>
      <c r="G270" s="68"/>
      <c r="H270" s="68"/>
      <c r="I270" s="68"/>
      <c r="J270" s="68"/>
      <c r="K270" s="68"/>
      <c r="L270" s="69"/>
      <c r="M270" s="1"/>
      <c r="N270" s="1"/>
      <c r="O270" s="1"/>
    </row>
    <row r="271" spans="1:15" ht="12.75" customHeight="1">
      <c r="A271" s="1"/>
      <c r="B271" s="1"/>
      <c r="C271" s="68"/>
      <c r="D271" s="68"/>
      <c r="E271" s="68"/>
      <c r="F271" s="68"/>
      <c r="G271" s="68"/>
      <c r="H271" s="68"/>
      <c r="I271" s="68"/>
      <c r="J271" s="68"/>
      <c r="K271" s="68"/>
      <c r="L271" s="69"/>
      <c r="M271" s="1"/>
      <c r="N271" s="1"/>
      <c r="O271" s="1"/>
    </row>
    <row r="272" spans="1:15" ht="12.75" customHeight="1">
      <c r="A272" s="1"/>
      <c r="B272" s="1"/>
      <c r="C272" s="68"/>
      <c r="D272" s="68"/>
      <c r="E272" s="68"/>
      <c r="F272" s="68"/>
      <c r="G272" s="68"/>
      <c r="H272" s="68"/>
      <c r="I272" s="68"/>
      <c r="J272" s="68"/>
      <c r="K272" s="68"/>
      <c r="L272" s="69"/>
      <c r="M272" s="1"/>
      <c r="N272" s="1"/>
      <c r="O272" s="1"/>
    </row>
    <row r="273" spans="1:15" ht="12.75" customHeight="1">
      <c r="A273" s="1"/>
      <c r="B273" s="1"/>
      <c r="C273" s="68"/>
      <c r="D273" s="68"/>
      <c r="E273" s="68"/>
      <c r="F273" s="68"/>
      <c r="G273" s="68"/>
      <c r="H273" s="68"/>
      <c r="I273" s="68"/>
      <c r="J273" s="68"/>
      <c r="K273" s="68"/>
      <c r="L273" s="69"/>
      <c r="M273" s="1"/>
      <c r="N273" s="1"/>
      <c r="O273" s="1"/>
    </row>
    <row r="274" spans="1:15" ht="12.75" customHeight="1">
      <c r="A274" s="1"/>
      <c r="B274" s="1"/>
      <c r="C274" s="68"/>
      <c r="D274" s="68"/>
      <c r="E274" s="68"/>
      <c r="F274" s="68"/>
      <c r="G274" s="68"/>
      <c r="H274" s="68"/>
      <c r="I274" s="68"/>
      <c r="J274" s="68"/>
      <c r="K274" s="68"/>
      <c r="L274" s="69"/>
      <c r="M274" s="1"/>
      <c r="N274" s="1"/>
      <c r="O274" s="1"/>
    </row>
    <row r="275" spans="1:15" ht="12.75" customHeight="1">
      <c r="A275" s="1"/>
      <c r="B275" s="1"/>
      <c r="C275" s="68"/>
      <c r="D275" s="68"/>
      <c r="E275" s="68"/>
      <c r="F275" s="68"/>
      <c r="G275" s="68"/>
      <c r="H275" s="68"/>
      <c r="I275" s="68"/>
      <c r="J275" s="68"/>
      <c r="K275" s="68"/>
      <c r="L275" s="69"/>
      <c r="M275" s="1"/>
      <c r="N275" s="1"/>
      <c r="O275" s="1"/>
    </row>
    <row r="276" spans="1:15" ht="12.75" customHeight="1">
      <c r="A276" s="1"/>
      <c r="B276" s="1"/>
      <c r="C276" s="68"/>
      <c r="D276" s="68"/>
      <c r="E276" s="68"/>
      <c r="F276" s="68"/>
      <c r="G276" s="68"/>
      <c r="H276" s="68"/>
      <c r="I276" s="68"/>
      <c r="J276" s="68"/>
      <c r="K276" s="68"/>
      <c r="L276" s="69"/>
      <c r="M276" s="1"/>
      <c r="N276" s="1"/>
      <c r="O276" s="1"/>
    </row>
    <row r="277" spans="1:15" ht="12.75" customHeight="1">
      <c r="A277" s="1"/>
      <c r="B277" s="1"/>
      <c r="C277" s="68"/>
      <c r="D277" s="68"/>
      <c r="E277" s="68"/>
      <c r="F277" s="68"/>
      <c r="G277" s="68"/>
      <c r="H277" s="68"/>
      <c r="I277" s="68"/>
      <c r="J277" s="68"/>
      <c r="K277" s="68"/>
      <c r="L277" s="69"/>
      <c r="M277" s="1"/>
      <c r="N277" s="1"/>
      <c r="O277" s="1"/>
    </row>
    <row r="278" spans="1:15" ht="12.75" customHeight="1">
      <c r="A278" s="1"/>
      <c r="B278" s="1"/>
      <c r="C278" s="68"/>
      <c r="D278" s="68"/>
      <c r="E278" s="68"/>
      <c r="F278" s="68"/>
      <c r="G278" s="68"/>
      <c r="H278" s="68"/>
      <c r="I278" s="68"/>
      <c r="J278" s="68"/>
      <c r="K278" s="68"/>
      <c r="L278" s="69"/>
      <c r="M278" s="1"/>
      <c r="N278" s="1"/>
      <c r="O278" s="1"/>
    </row>
    <row r="279" spans="1:15" ht="12.75" customHeight="1">
      <c r="A279" s="1"/>
      <c r="B279" s="1"/>
      <c r="C279" s="68"/>
      <c r="D279" s="68"/>
      <c r="E279" s="68"/>
      <c r="F279" s="68"/>
      <c r="G279" s="68"/>
      <c r="H279" s="68"/>
      <c r="I279" s="68"/>
      <c r="J279" s="68"/>
      <c r="K279" s="68"/>
      <c r="L279" s="69"/>
      <c r="M279" s="1"/>
      <c r="N279" s="1"/>
      <c r="O279" s="1"/>
    </row>
    <row r="280" spans="1:15" ht="12.75" customHeight="1">
      <c r="A280" s="1"/>
      <c r="B280" s="1"/>
      <c r="C280" s="68"/>
      <c r="D280" s="68"/>
      <c r="E280" s="68"/>
      <c r="F280" s="68"/>
      <c r="G280" s="68"/>
      <c r="H280" s="68"/>
      <c r="I280" s="68"/>
      <c r="J280" s="68"/>
      <c r="K280" s="68"/>
      <c r="L280" s="69"/>
      <c r="M280" s="1"/>
      <c r="N280" s="1"/>
      <c r="O280" s="1"/>
    </row>
    <row r="281" spans="1:15" ht="12.75" customHeight="1">
      <c r="A281" s="1"/>
      <c r="B281" s="1"/>
      <c r="C281" s="68"/>
      <c r="D281" s="68"/>
      <c r="E281" s="68"/>
      <c r="F281" s="68"/>
      <c r="G281" s="68"/>
      <c r="H281" s="68"/>
      <c r="I281" s="68"/>
      <c r="J281" s="68"/>
      <c r="K281" s="68"/>
      <c r="L281" s="69"/>
      <c r="M281" s="1"/>
      <c r="N281" s="1"/>
      <c r="O281" s="1"/>
    </row>
    <row r="282" spans="1:15" ht="12.75" customHeight="1">
      <c r="A282" s="1"/>
      <c r="B282" s="1"/>
      <c r="C282" s="68"/>
      <c r="D282" s="68"/>
      <c r="E282" s="68"/>
      <c r="F282" s="68"/>
      <c r="G282" s="68"/>
      <c r="H282" s="68"/>
      <c r="I282" s="68"/>
      <c r="J282" s="68"/>
      <c r="K282" s="68"/>
      <c r="L282" s="69"/>
      <c r="M282" s="1"/>
      <c r="N282" s="1"/>
      <c r="O282" s="1"/>
    </row>
    <row r="283" spans="1:15" ht="12.75" customHeight="1">
      <c r="A283" s="1"/>
      <c r="B283" s="1"/>
      <c r="C283" s="68"/>
      <c r="D283" s="68"/>
      <c r="E283" s="68"/>
      <c r="F283" s="68"/>
      <c r="G283" s="68"/>
      <c r="H283" s="68"/>
      <c r="I283" s="68"/>
      <c r="J283" s="68"/>
      <c r="K283" s="68"/>
      <c r="L283" s="69"/>
      <c r="M283" s="1"/>
      <c r="N283" s="1"/>
      <c r="O283" s="1"/>
    </row>
    <row r="284" spans="1:15" ht="12.75" customHeight="1">
      <c r="A284" s="1"/>
      <c r="B284" s="1"/>
      <c r="C284" s="68"/>
      <c r="D284" s="68"/>
      <c r="E284" s="68"/>
      <c r="F284" s="68"/>
      <c r="G284" s="68"/>
      <c r="H284" s="68"/>
      <c r="I284" s="68"/>
      <c r="J284" s="68"/>
      <c r="K284" s="68"/>
      <c r="L284" s="69"/>
      <c r="M284" s="1"/>
      <c r="N284" s="1"/>
      <c r="O284" s="1"/>
    </row>
    <row r="285" spans="1:15" ht="12.75" customHeight="1">
      <c r="A285" s="1"/>
      <c r="B285" s="1"/>
      <c r="C285" s="68"/>
      <c r="D285" s="68"/>
      <c r="E285" s="68"/>
      <c r="F285" s="68"/>
      <c r="G285" s="68"/>
      <c r="H285" s="68"/>
      <c r="I285" s="68"/>
      <c r="J285" s="68"/>
      <c r="K285" s="68"/>
      <c r="L285" s="69"/>
      <c r="M285" s="1"/>
      <c r="N285" s="1"/>
      <c r="O285" s="1"/>
    </row>
    <row r="286" spans="1:15" ht="12.75" customHeight="1">
      <c r="A286" s="1"/>
      <c r="B286" s="1"/>
      <c r="C286" s="68"/>
      <c r="D286" s="68"/>
      <c r="E286" s="68"/>
      <c r="F286" s="68"/>
      <c r="G286" s="68"/>
      <c r="H286" s="68"/>
      <c r="I286" s="68"/>
      <c r="J286" s="68"/>
      <c r="K286" s="68"/>
      <c r="L286" s="69"/>
      <c r="M286" s="1"/>
      <c r="N286" s="1"/>
      <c r="O286" s="1"/>
    </row>
    <row r="287" spans="1:15" ht="12.75" customHeight="1">
      <c r="A287" s="1"/>
      <c r="B287" s="1"/>
      <c r="C287" s="68"/>
      <c r="D287" s="68"/>
      <c r="E287" s="68"/>
      <c r="F287" s="68"/>
      <c r="G287" s="68"/>
      <c r="H287" s="68"/>
      <c r="I287" s="68"/>
      <c r="J287" s="68"/>
      <c r="K287" s="68"/>
      <c r="L287" s="69"/>
      <c r="M287" s="1"/>
      <c r="N287" s="1"/>
      <c r="O287" s="1"/>
    </row>
    <row r="288" spans="1:15" ht="12.75" customHeight="1">
      <c r="A288" s="1"/>
      <c r="B288" s="1"/>
      <c r="C288" s="68"/>
      <c r="D288" s="68"/>
      <c r="E288" s="68"/>
      <c r="F288" s="68"/>
      <c r="G288" s="68"/>
      <c r="H288" s="68"/>
      <c r="I288" s="68"/>
      <c r="J288" s="68"/>
      <c r="K288" s="68"/>
      <c r="L288" s="69"/>
      <c r="M288" s="1"/>
      <c r="N288" s="1"/>
      <c r="O288" s="1"/>
    </row>
    <row r="289" spans="1:15" ht="12.75" customHeight="1">
      <c r="A289" s="1"/>
      <c r="B289" s="1"/>
      <c r="C289" s="68"/>
      <c r="D289" s="68"/>
      <c r="E289" s="68"/>
      <c r="F289" s="68"/>
      <c r="G289" s="68"/>
      <c r="H289" s="68"/>
      <c r="I289" s="68"/>
      <c r="J289" s="68"/>
      <c r="K289" s="68"/>
      <c r="L289" s="69"/>
      <c r="M289" s="1"/>
      <c r="N289" s="1"/>
      <c r="O289" s="1"/>
    </row>
    <row r="290" spans="1:15" ht="12.75" customHeight="1">
      <c r="A290" s="1"/>
      <c r="B290" s="1"/>
      <c r="C290" s="68"/>
      <c r="D290" s="68"/>
      <c r="E290" s="68"/>
      <c r="F290" s="68"/>
      <c r="G290" s="68"/>
      <c r="H290" s="68"/>
      <c r="I290" s="68"/>
      <c r="J290" s="68"/>
      <c r="K290" s="68"/>
      <c r="L290" s="69"/>
      <c r="M290" s="1"/>
      <c r="N290" s="1"/>
      <c r="O290" s="1"/>
    </row>
    <row r="291" spans="1:15" ht="12.75" customHeight="1">
      <c r="A291" s="1"/>
      <c r="B291" s="1"/>
      <c r="C291" s="68"/>
      <c r="D291" s="68"/>
      <c r="E291" s="68"/>
      <c r="F291" s="68"/>
      <c r="G291" s="68"/>
      <c r="H291" s="68"/>
      <c r="I291" s="68"/>
      <c r="J291" s="68"/>
      <c r="K291" s="68"/>
      <c r="L291" s="69"/>
      <c r="M291" s="1"/>
      <c r="N291" s="1"/>
      <c r="O291" s="1"/>
    </row>
    <row r="292" spans="1:15" ht="12.75" customHeight="1">
      <c r="A292" s="1"/>
      <c r="B292" s="1"/>
      <c r="C292" s="68"/>
      <c r="D292" s="68"/>
      <c r="E292" s="68"/>
      <c r="F292" s="68"/>
      <c r="G292" s="68"/>
      <c r="H292" s="68"/>
      <c r="I292" s="68"/>
      <c r="J292" s="68"/>
      <c r="K292" s="68"/>
      <c r="L292" s="69"/>
      <c r="M292" s="1"/>
      <c r="N292" s="1"/>
      <c r="O292" s="1"/>
    </row>
    <row r="293" spans="1:15" ht="12.75" customHeight="1">
      <c r="A293" s="1"/>
      <c r="B293" s="1"/>
      <c r="C293" s="68"/>
      <c r="D293" s="68"/>
      <c r="E293" s="68"/>
      <c r="F293" s="68"/>
      <c r="G293" s="68"/>
      <c r="H293" s="68"/>
      <c r="I293" s="68"/>
      <c r="J293" s="68"/>
      <c r="K293" s="68"/>
      <c r="L293" s="69"/>
      <c r="M293" s="1"/>
      <c r="N293" s="1"/>
      <c r="O293" s="1"/>
    </row>
    <row r="294" spans="1:15" ht="12.75" customHeight="1">
      <c r="A294" s="1"/>
      <c r="B294" s="1"/>
      <c r="C294" s="74"/>
      <c r="D294" s="74"/>
      <c r="E294" s="74"/>
      <c r="F294" s="74"/>
      <c r="G294" s="74"/>
      <c r="H294" s="74"/>
      <c r="I294" s="74"/>
      <c r="J294" s="74"/>
      <c r="K294" s="74"/>
      <c r="L294" s="69"/>
      <c r="M294" s="1"/>
      <c r="N294" s="1"/>
      <c r="O294" s="1"/>
    </row>
    <row r="295" spans="1:15" ht="12.75" customHeight="1">
      <c r="A295" s="1"/>
      <c r="B295" s="1"/>
      <c r="C295" s="68"/>
      <c r="D295" s="68"/>
      <c r="E295" s="68"/>
      <c r="F295" s="68"/>
      <c r="G295" s="68"/>
      <c r="H295" s="68"/>
      <c r="I295" s="68"/>
      <c r="J295" s="68"/>
      <c r="K295" s="68"/>
      <c r="L295" s="69"/>
      <c r="M295" s="1"/>
      <c r="N295" s="1"/>
      <c r="O295" s="1"/>
    </row>
    <row r="296" spans="1:15" ht="12.75" customHeight="1">
      <c r="A296" s="1"/>
      <c r="B296" s="1"/>
      <c r="C296" s="68"/>
      <c r="D296" s="68"/>
      <c r="E296" s="68"/>
      <c r="F296" s="68"/>
      <c r="G296" s="68"/>
      <c r="H296" s="68"/>
      <c r="I296" s="68"/>
      <c r="J296" s="68"/>
      <c r="K296" s="68"/>
      <c r="L296" s="69"/>
      <c r="M296" s="1"/>
      <c r="N296" s="1"/>
      <c r="O296" s="1"/>
    </row>
    <row r="297" spans="1:15" ht="12.75" customHeight="1">
      <c r="A297" s="1"/>
      <c r="B297" s="1"/>
      <c r="C297" s="68"/>
      <c r="D297" s="68"/>
      <c r="E297" s="68"/>
      <c r="F297" s="68"/>
      <c r="G297" s="68"/>
      <c r="H297" s="68"/>
      <c r="I297" s="68"/>
      <c r="J297" s="68"/>
      <c r="K297" s="68"/>
      <c r="L297" s="69"/>
      <c r="M297" s="1"/>
      <c r="N297" s="1"/>
      <c r="O297" s="1"/>
    </row>
    <row r="298" spans="1:15" ht="12.75" customHeight="1">
      <c r="A298" s="1"/>
      <c r="B298" s="1"/>
      <c r="C298" s="68"/>
      <c r="D298" s="68"/>
      <c r="E298" s="68"/>
      <c r="F298" s="68"/>
      <c r="G298" s="68"/>
      <c r="H298" s="68"/>
      <c r="I298" s="68"/>
      <c r="J298" s="68"/>
      <c r="K298" s="68"/>
      <c r="L298" s="69"/>
      <c r="M298" s="1"/>
      <c r="N298" s="1"/>
      <c r="O298" s="1"/>
    </row>
    <row r="299" spans="1:15" ht="12.75" customHeight="1">
      <c r="A299" s="1"/>
      <c r="B299" s="1"/>
      <c r="C299" s="68"/>
      <c r="D299" s="68"/>
      <c r="E299" s="68"/>
      <c r="F299" s="68"/>
      <c r="G299" s="68"/>
      <c r="H299" s="68"/>
      <c r="I299" s="68"/>
      <c r="J299" s="68"/>
      <c r="K299" s="68"/>
      <c r="L299" s="69"/>
      <c r="M299" s="1"/>
      <c r="N299" s="1"/>
      <c r="O299" s="1"/>
    </row>
    <row r="300" spans="1:15" ht="12.75" customHeight="1">
      <c r="A300" s="1"/>
      <c r="B300" s="1"/>
      <c r="C300" s="68"/>
      <c r="D300" s="68"/>
      <c r="E300" s="68"/>
      <c r="F300" s="68"/>
      <c r="G300" s="68"/>
      <c r="H300" s="68"/>
      <c r="I300" s="68"/>
      <c r="J300" s="68"/>
      <c r="K300" s="68"/>
      <c r="L300" s="69"/>
      <c r="M300" s="1"/>
      <c r="N300" s="1"/>
      <c r="O300" s="1"/>
    </row>
    <row r="301" spans="1:15" ht="12.75" customHeight="1">
      <c r="A301" s="1"/>
      <c r="B301" s="1"/>
      <c r="C301" s="68"/>
      <c r="D301" s="68"/>
      <c r="E301" s="68"/>
      <c r="F301" s="68"/>
      <c r="G301" s="68"/>
      <c r="H301" s="68"/>
      <c r="I301" s="68"/>
      <c r="J301" s="68"/>
      <c r="K301" s="68"/>
      <c r="L301" s="69"/>
      <c r="M301" s="1"/>
      <c r="N301" s="1"/>
      <c r="O301" s="1"/>
    </row>
    <row r="302" spans="1:15" ht="12.75" customHeight="1">
      <c r="A302" s="1"/>
      <c r="B302" s="1"/>
      <c r="C302" s="68"/>
      <c r="D302" s="68"/>
      <c r="E302" s="68"/>
      <c r="F302" s="68"/>
      <c r="G302" s="68"/>
      <c r="H302" s="68"/>
      <c r="I302" s="68"/>
      <c r="J302" s="68"/>
      <c r="K302" s="68"/>
      <c r="L302" s="69"/>
      <c r="M302" s="1"/>
      <c r="N302" s="1"/>
      <c r="O302" s="1"/>
    </row>
    <row r="303" spans="1:15" ht="12.75" customHeight="1">
      <c r="A303" s="1"/>
      <c r="B303" s="1"/>
      <c r="C303" s="68"/>
      <c r="D303" s="68"/>
      <c r="E303" s="68"/>
      <c r="F303" s="68"/>
      <c r="G303" s="68"/>
      <c r="H303" s="68"/>
      <c r="I303" s="68"/>
      <c r="J303" s="68"/>
      <c r="K303" s="68"/>
      <c r="L303" s="69"/>
      <c r="M303" s="1"/>
      <c r="N303" s="1"/>
      <c r="O303" s="1"/>
    </row>
    <row r="304" spans="1:15" ht="12.75" customHeight="1">
      <c r="A304" s="1"/>
      <c r="B304" s="1"/>
      <c r="C304" s="68"/>
      <c r="D304" s="68"/>
      <c r="E304" s="68"/>
      <c r="F304" s="68"/>
      <c r="G304" s="68"/>
      <c r="H304" s="68"/>
      <c r="I304" s="68"/>
      <c r="J304" s="68"/>
      <c r="K304" s="68"/>
      <c r="L304" s="69"/>
      <c r="M304" s="1"/>
      <c r="N304" s="1"/>
      <c r="O304" s="1"/>
    </row>
    <row r="305" spans="1:15" ht="12.75" customHeight="1">
      <c r="A305" s="1"/>
      <c r="B305" s="1"/>
      <c r="C305" s="68"/>
      <c r="D305" s="68"/>
      <c r="E305" s="68"/>
      <c r="F305" s="68"/>
      <c r="G305" s="68"/>
      <c r="H305" s="68"/>
      <c r="I305" s="68"/>
      <c r="J305" s="68"/>
      <c r="K305" s="68"/>
      <c r="L305" s="69"/>
      <c r="M305" s="1"/>
      <c r="N305" s="1"/>
      <c r="O305" s="1"/>
    </row>
    <row r="306" spans="1:15" ht="12.75" customHeight="1">
      <c r="A306" s="1"/>
      <c r="B306" s="1"/>
      <c r="C306" s="68"/>
      <c r="D306" s="68"/>
      <c r="E306" s="68"/>
      <c r="F306" s="68"/>
      <c r="G306" s="68"/>
      <c r="H306" s="68"/>
      <c r="I306" s="68"/>
      <c r="J306" s="68"/>
      <c r="K306" s="68"/>
      <c r="L306" s="69"/>
      <c r="M306" s="1"/>
      <c r="N306" s="1"/>
      <c r="O306" s="1"/>
    </row>
    <row r="307" spans="1:15" ht="12.75" customHeight="1">
      <c r="A307" s="1"/>
      <c r="B307" s="1"/>
      <c r="C307" s="68"/>
      <c r="D307" s="68"/>
      <c r="E307" s="68"/>
      <c r="F307" s="68"/>
      <c r="G307" s="68"/>
      <c r="H307" s="68"/>
      <c r="I307" s="68"/>
      <c r="J307" s="68"/>
      <c r="K307" s="68"/>
      <c r="L307" s="69"/>
      <c r="M307" s="1"/>
      <c r="N307" s="1"/>
      <c r="O307" s="1"/>
    </row>
    <row r="308" spans="1:15" ht="12.75" customHeight="1">
      <c r="A308" s="1"/>
      <c r="B308" s="1"/>
      <c r="C308" s="68"/>
      <c r="D308" s="68"/>
      <c r="E308" s="68"/>
      <c r="F308" s="68"/>
      <c r="G308" s="68"/>
      <c r="H308" s="68"/>
      <c r="I308" s="68"/>
      <c r="J308" s="68"/>
      <c r="K308" s="68"/>
      <c r="L308" s="69"/>
      <c r="M308" s="1"/>
      <c r="N308" s="1"/>
      <c r="O308" s="1"/>
    </row>
    <row r="309" spans="1:15" ht="12.75" customHeight="1">
      <c r="A309" s="1"/>
      <c r="B309" s="1"/>
      <c r="C309" s="68"/>
      <c r="D309" s="68"/>
      <c r="E309" s="68"/>
      <c r="F309" s="68"/>
      <c r="G309" s="68"/>
      <c r="H309" s="68"/>
      <c r="I309" s="68"/>
      <c r="J309" s="68"/>
      <c r="K309" s="68"/>
      <c r="L309" s="69"/>
      <c r="M309" s="1"/>
      <c r="N309" s="1"/>
      <c r="O309" s="1"/>
    </row>
    <row r="310" spans="1:15" ht="12.75" customHeight="1">
      <c r="A310" s="1"/>
      <c r="B310" s="1"/>
      <c r="C310" s="68"/>
      <c r="D310" s="68"/>
      <c r="E310" s="68"/>
      <c r="F310" s="68"/>
      <c r="G310" s="68"/>
      <c r="H310" s="68"/>
      <c r="I310" s="68"/>
      <c r="J310" s="68"/>
      <c r="K310" s="68"/>
      <c r="L310" s="69"/>
      <c r="M310" s="1"/>
      <c r="N310" s="1"/>
      <c r="O310" s="1"/>
    </row>
    <row r="311" spans="1:15" ht="12.75" customHeight="1">
      <c r="A311" s="1"/>
      <c r="B311" s="1"/>
      <c r="C311" s="68"/>
      <c r="D311" s="68"/>
      <c r="E311" s="68"/>
      <c r="F311" s="68"/>
      <c r="G311" s="68"/>
      <c r="H311" s="68"/>
      <c r="I311" s="68"/>
      <c r="J311" s="68"/>
      <c r="K311" s="68"/>
      <c r="L311" s="69"/>
      <c r="M311" s="1"/>
      <c r="N311" s="1"/>
      <c r="O311" s="1"/>
    </row>
    <row r="312" spans="1:15" ht="12.75" customHeight="1">
      <c r="A312" s="1"/>
      <c r="B312" s="1"/>
      <c r="C312" s="68"/>
      <c r="D312" s="68"/>
      <c r="E312" s="68"/>
      <c r="F312" s="68"/>
      <c r="G312" s="68"/>
      <c r="H312" s="68"/>
      <c r="I312" s="68"/>
      <c r="J312" s="68"/>
      <c r="K312" s="68"/>
      <c r="L312" s="69"/>
      <c r="M312" s="1"/>
      <c r="N312" s="1"/>
      <c r="O312" s="1"/>
    </row>
    <row r="313" spans="1:15" ht="12.75" customHeight="1">
      <c r="A313" s="1"/>
      <c r="B313" s="1"/>
      <c r="C313" s="68"/>
      <c r="D313" s="68"/>
      <c r="E313" s="68"/>
      <c r="F313" s="68"/>
      <c r="G313" s="68"/>
      <c r="H313" s="68"/>
      <c r="I313" s="68"/>
      <c r="J313" s="68"/>
      <c r="K313" s="68"/>
      <c r="L313" s="69"/>
      <c r="M313" s="1"/>
      <c r="N313" s="1"/>
      <c r="O313" s="1"/>
    </row>
    <row r="314" spans="1:15" ht="12.75" customHeight="1">
      <c r="A314" s="1"/>
      <c r="B314" s="1"/>
      <c r="C314" s="68"/>
      <c r="D314" s="68"/>
      <c r="E314" s="68"/>
      <c r="F314" s="68"/>
      <c r="G314" s="68"/>
      <c r="H314" s="68"/>
      <c r="I314" s="68"/>
      <c r="J314" s="68"/>
      <c r="K314" s="68"/>
      <c r="L314" s="69"/>
      <c r="M314" s="1"/>
      <c r="N314" s="1"/>
      <c r="O314" s="1"/>
    </row>
    <row r="315" spans="1:15" ht="12.75" customHeight="1">
      <c r="A315" s="1"/>
      <c r="B315" s="1"/>
      <c r="C315" s="68"/>
      <c r="D315" s="68"/>
      <c r="E315" s="68"/>
      <c r="F315" s="68"/>
      <c r="G315" s="68"/>
      <c r="H315" s="68"/>
      <c r="I315" s="68"/>
      <c r="J315" s="68"/>
      <c r="K315" s="68"/>
      <c r="L315" s="69"/>
      <c r="M315" s="1"/>
      <c r="N315" s="1"/>
      <c r="O315" s="1"/>
    </row>
    <row r="316" spans="1:15" ht="12.75" customHeight="1">
      <c r="A316" s="1"/>
      <c r="B316" s="1"/>
      <c r="C316" s="68"/>
      <c r="D316" s="68"/>
      <c r="E316" s="68"/>
      <c r="F316" s="68"/>
      <c r="G316" s="68"/>
      <c r="H316" s="68"/>
      <c r="I316" s="68"/>
      <c r="J316" s="68"/>
      <c r="K316" s="68"/>
      <c r="L316" s="69"/>
      <c r="M316" s="1"/>
      <c r="N316" s="1"/>
      <c r="O316" s="1"/>
    </row>
    <row r="317" spans="1:15" ht="12.75" customHeight="1">
      <c r="A317" s="1"/>
      <c r="B317" s="1"/>
      <c r="C317" s="68"/>
      <c r="D317" s="68"/>
      <c r="E317" s="68"/>
      <c r="F317" s="68"/>
      <c r="G317" s="68"/>
      <c r="H317" s="68"/>
      <c r="I317" s="68"/>
      <c r="J317" s="68"/>
      <c r="K317" s="68"/>
      <c r="L317" s="69"/>
      <c r="M317" s="1"/>
      <c r="N317" s="1"/>
      <c r="O317" s="1"/>
    </row>
    <row r="318" spans="1:15" ht="12.75" customHeight="1">
      <c r="A318" s="1"/>
      <c r="B318" s="1"/>
      <c r="C318" s="68"/>
      <c r="D318" s="68"/>
      <c r="E318" s="68"/>
      <c r="F318" s="68"/>
      <c r="G318" s="68"/>
      <c r="H318" s="68"/>
      <c r="I318" s="68"/>
      <c r="J318" s="68"/>
      <c r="K318" s="68"/>
      <c r="L318" s="69"/>
      <c r="M318" s="1"/>
      <c r="N318" s="1"/>
      <c r="O318" s="1"/>
    </row>
    <row r="319" spans="1:15" ht="12.75" customHeight="1">
      <c r="A319" s="1"/>
      <c r="B319" s="1"/>
      <c r="C319" s="68"/>
      <c r="D319" s="68"/>
      <c r="E319" s="68"/>
      <c r="F319" s="68"/>
      <c r="G319" s="68"/>
      <c r="H319" s="68"/>
      <c r="I319" s="68"/>
      <c r="J319" s="68"/>
      <c r="K319" s="68"/>
      <c r="L319" s="69"/>
      <c r="M319" s="1"/>
      <c r="N319" s="1"/>
      <c r="O319" s="1"/>
    </row>
    <row r="320" spans="1:15" ht="12.75" customHeight="1">
      <c r="A320" s="1"/>
      <c r="B320" s="1"/>
      <c r="C320" s="68"/>
      <c r="D320" s="68"/>
      <c r="E320" s="68"/>
      <c r="F320" s="68"/>
      <c r="G320" s="68"/>
      <c r="H320" s="68"/>
      <c r="I320" s="68"/>
      <c r="J320" s="68"/>
      <c r="K320" s="68"/>
      <c r="L320" s="69"/>
      <c r="M320" s="1"/>
      <c r="N320" s="1"/>
      <c r="O320" s="1"/>
    </row>
    <row r="321" spans="1:15" ht="12.75" customHeight="1">
      <c r="A321" s="1"/>
      <c r="B321" s="1"/>
      <c r="C321" s="68"/>
      <c r="D321" s="68"/>
      <c r="E321" s="68"/>
      <c r="F321" s="68"/>
      <c r="G321" s="68"/>
      <c r="H321" s="68"/>
      <c r="I321" s="68"/>
      <c r="J321" s="68"/>
      <c r="K321" s="68"/>
      <c r="L321" s="69"/>
      <c r="M321" s="1"/>
      <c r="N321" s="1"/>
      <c r="O321" s="1"/>
    </row>
    <row r="322" spans="1:15" ht="12.75" customHeight="1">
      <c r="A322" s="1"/>
      <c r="B322" s="1"/>
      <c r="C322" s="68"/>
      <c r="D322" s="68"/>
      <c r="E322" s="68"/>
      <c r="F322" s="68"/>
      <c r="G322" s="68"/>
      <c r="H322" s="68"/>
      <c r="I322" s="68"/>
      <c r="J322" s="68"/>
      <c r="K322" s="68"/>
      <c r="L322" s="69"/>
      <c r="M322" s="1"/>
      <c r="N322" s="1"/>
      <c r="O322" s="1"/>
    </row>
    <row r="323" spans="1:15" ht="12.75" customHeight="1">
      <c r="A323" s="1"/>
      <c r="B323" s="1"/>
      <c r="C323" s="68"/>
      <c r="D323" s="68"/>
      <c r="E323" s="68"/>
      <c r="F323" s="68"/>
      <c r="G323" s="68"/>
      <c r="H323" s="68"/>
      <c r="I323" s="68"/>
      <c r="J323" s="68"/>
      <c r="K323" s="68"/>
      <c r="L323" s="69"/>
      <c r="M323" s="1"/>
      <c r="N323" s="1"/>
      <c r="O323" s="1"/>
    </row>
    <row r="324" spans="1:15" ht="12.75" customHeight="1">
      <c r="A324" s="1"/>
      <c r="B324" s="1"/>
      <c r="C324" s="68"/>
      <c r="D324" s="68"/>
      <c r="E324" s="68"/>
      <c r="F324" s="68"/>
      <c r="G324" s="68"/>
      <c r="H324" s="68"/>
      <c r="I324" s="68"/>
      <c r="J324" s="68"/>
      <c r="K324" s="68"/>
      <c r="L324" s="69"/>
      <c r="M324" s="1"/>
      <c r="N324" s="1"/>
      <c r="O324" s="1"/>
    </row>
    <row r="325" spans="1:15" ht="12.75" customHeight="1">
      <c r="A325" s="1"/>
      <c r="B325" s="1"/>
      <c r="C325" s="68"/>
      <c r="D325" s="68"/>
      <c r="E325" s="68"/>
      <c r="F325" s="68"/>
      <c r="G325" s="68"/>
      <c r="H325" s="68"/>
      <c r="I325" s="68"/>
      <c r="J325" s="68"/>
      <c r="K325" s="68"/>
      <c r="L325" s="69"/>
      <c r="M325" s="1"/>
      <c r="N325" s="1"/>
      <c r="O325" s="1"/>
    </row>
    <row r="326" spans="1:15" ht="12.75" customHeight="1">
      <c r="A326" s="1"/>
      <c r="B326" s="1"/>
      <c r="C326" s="68"/>
      <c r="D326" s="68"/>
      <c r="E326" s="68"/>
      <c r="F326" s="68"/>
      <c r="G326" s="68"/>
      <c r="H326" s="68"/>
      <c r="I326" s="68"/>
      <c r="J326" s="68"/>
      <c r="K326" s="68"/>
      <c r="L326" s="69"/>
      <c r="M326" s="1"/>
      <c r="N326" s="1"/>
      <c r="O326" s="1"/>
    </row>
    <row r="327" spans="1:15" ht="12.75" customHeight="1">
      <c r="A327" s="1"/>
      <c r="B327" s="1"/>
      <c r="C327" s="68"/>
      <c r="D327" s="68"/>
      <c r="E327" s="68"/>
      <c r="F327" s="68"/>
      <c r="G327" s="68"/>
      <c r="H327" s="68"/>
      <c r="I327" s="68"/>
      <c r="J327" s="68"/>
      <c r="K327" s="68"/>
      <c r="L327" s="69"/>
      <c r="M327" s="1"/>
      <c r="N327" s="1"/>
      <c r="O327" s="1"/>
    </row>
    <row r="328" spans="1:15" ht="12.75" customHeight="1">
      <c r="A328" s="1"/>
      <c r="B328" s="1"/>
      <c r="C328" s="68"/>
      <c r="D328" s="68"/>
      <c r="E328" s="68"/>
      <c r="F328" s="68"/>
      <c r="G328" s="68"/>
      <c r="H328" s="68"/>
      <c r="I328" s="68"/>
      <c r="J328" s="68"/>
      <c r="K328" s="68"/>
      <c r="L328" s="69"/>
      <c r="M328" s="1"/>
      <c r="N328" s="1"/>
      <c r="O328" s="1"/>
    </row>
    <row r="329" spans="1:15" ht="12.75" customHeight="1">
      <c r="A329" s="1"/>
      <c r="B329" s="1"/>
      <c r="C329" s="68"/>
      <c r="D329" s="68"/>
      <c r="E329" s="68"/>
      <c r="F329" s="68"/>
      <c r="G329" s="68"/>
      <c r="H329" s="68"/>
      <c r="I329" s="68"/>
      <c r="J329" s="68"/>
      <c r="K329" s="68"/>
      <c r="L329" s="69"/>
      <c r="M329" s="1"/>
      <c r="N329" s="1"/>
      <c r="O329" s="1"/>
    </row>
    <row r="330" spans="1:15" ht="12.75" customHeight="1">
      <c r="A330" s="1"/>
      <c r="B330" s="1"/>
      <c r="C330" s="68"/>
      <c r="D330" s="68"/>
      <c r="E330" s="68"/>
      <c r="F330" s="68"/>
      <c r="G330" s="68"/>
      <c r="H330" s="68"/>
      <c r="I330" s="68"/>
      <c r="J330" s="68"/>
      <c r="K330" s="68"/>
      <c r="L330" s="69"/>
      <c r="M330" s="1"/>
      <c r="N330" s="1"/>
      <c r="O330" s="1"/>
    </row>
    <row r="331" spans="1:15" ht="12.75" customHeight="1">
      <c r="A331" s="1"/>
      <c r="B331" s="1"/>
      <c r="C331" s="68"/>
      <c r="D331" s="68"/>
      <c r="E331" s="68"/>
      <c r="F331" s="68"/>
      <c r="G331" s="68"/>
      <c r="H331" s="68"/>
      <c r="I331" s="68"/>
      <c r="J331" s="68"/>
      <c r="K331" s="68"/>
      <c r="L331" s="69"/>
      <c r="M331" s="1"/>
      <c r="N331" s="1"/>
      <c r="O331" s="1"/>
    </row>
    <row r="332" spans="1:15" ht="12.75" customHeight="1">
      <c r="A332" s="1"/>
      <c r="B332" s="1"/>
      <c r="C332" s="68"/>
      <c r="D332" s="68"/>
      <c r="E332" s="68"/>
      <c r="F332" s="68"/>
      <c r="G332" s="68"/>
      <c r="H332" s="68"/>
      <c r="I332" s="68"/>
      <c r="J332" s="68"/>
      <c r="K332" s="68"/>
      <c r="L332" s="69"/>
      <c r="M332" s="1"/>
      <c r="N332" s="1"/>
      <c r="O332" s="1"/>
    </row>
    <row r="333" spans="1:15" ht="12.75" customHeight="1">
      <c r="A333" s="1"/>
      <c r="B333" s="1"/>
      <c r="C333" s="68"/>
      <c r="D333" s="68"/>
      <c r="E333" s="68"/>
      <c r="F333" s="68"/>
      <c r="G333" s="68"/>
      <c r="H333" s="68"/>
      <c r="I333" s="68"/>
      <c r="J333" s="68"/>
      <c r="K333" s="68"/>
      <c r="L333" s="69"/>
      <c r="M333" s="1"/>
      <c r="N333" s="1"/>
      <c r="O333" s="1"/>
    </row>
    <row r="334" spans="1:15" ht="12.75" customHeight="1">
      <c r="A334" s="1"/>
      <c r="B334" s="1"/>
      <c r="C334" s="68"/>
      <c r="D334" s="68"/>
      <c r="E334" s="68"/>
      <c r="F334" s="68"/>
      <c r="G334" s="68"/>
      <c r="H334" s="68"/>
      <c r="I334" s="68"/>
      <c r="J334" s="68"/>
      <c r="K334" s="68"/>
      <c r="L334" s="69"/>
      <c r="M334" s="1"/>
      <c r="N334" s="1"/>
      <c r="O334" s="1"/>
    </row>
    <row r="335" spans="1:15" ht="12.75" customHeight="1">
      <c r="A335" s="1"/>
      <c r="B335" s="1"/>
      <c r="C335" s="74"/>
      <c r="D335" s="74"/>
      <c r="E335" s="68"/>
      <c r="F335" s="68"/>
      <c r="G335" s="68"/>
      <c r="H335" s="74"/>
      <c r="I335" s="74"/>
      <c r="J335" s="74"/>
      <c r="K335" s="74"/>
      <c r="L335" s="69"/>
      <c r="M335" s="1"/>
      <c r="N335" s="1"/>
      <c r="O335" s="1"/>
    </row>
    <row r="336" spans="1:15" ht="12.75" customHeight="1">
      <c r="A336" s="1"/>
      <c r="B336" s="1"/>
      <c r="C336" s="68"/>
      <c r="D336" s="68"/>
      <c r="E336" s="68"/>
      <c r="F336" s="68"/>
      <c r="G336" s="68"/>
      <c r="H336" s="68"/>
      <c r="I336" s="68"/>
      <c r="J336" s="68"/>
      <c r="K336" s="68"/>
      <c r="L336" s="69"/>
      <c r="M336" s="1"/>
      <c r="N336" s="1"/>
      <c r="O336" s="1"/>
    </row>
    <row r="337" spans="1:15" ht="12.75" customHeight="1">
      <c r="A337" s="1"/>
      <c r="B337" s="1"/>
      <c r="C337" s="68"/>
      <c r="D337" s="68"/>
      <c r="E337" s="68"/>
      <c r="F337" s="68"/>
      <c r="G337" s="68"/>
      <c r="H337" s="68"/>
      <c r="I337" s="68"/>
      <c r="J337" s="68"/>
      <c r="K337" s="68"/>
      <c r="L337" s="69"/>
      <c r="M337" s="1"/>
      <c r="N337" s="1"/>
      <c r="O337" s="1"/>
    </row>
    <row r="338" spans="1:15" ht="12.75" customHeight="1">
      <c r="A338" s="1"/>
      <c r="B338" s="1"/>
      <c r="C338" s="68"/>
      <c r="D338" s="68"/>
      <c r="E338" s="68"/>
      <c r="F338" s="68"/>
      <c r="G338" s="68"/>
      <c r="H338" s="68"/>
      <c r="I338" s="68"/>
      <c r="J338" s="68"/>
      <c r="K338" s="68"/>
      <c r="L338" s="69"/>
      <c r="M338" s="1"/>
      <c r="N338" s="1"/>
      <c r="O338" s="1"/>
    </row>
    <row r="339" spans="1:15" ht="12.75" customHeight="1">
      <c r="A339" s="1"/>
      <c r="B339" s="1"/>
      <c r="C339" s="68"/>
      <c r="D339" s="68"/>
      <c r="E339" s="68"/>
      <c r="F339" s="68"/>
      <c r="G339" s="68"/>
      <c r="H339" s="68"/>
      <c r="I339" s="68"/>
      <c r="J339" s="68"/>
      <c r="K339" s="68"/>
      <c r="L339" s="6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5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5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5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5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5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5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5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5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5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5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5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5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5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5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5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5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5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5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5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5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5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5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5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5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5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5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5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5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5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5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5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5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5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5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5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5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5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5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5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5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5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5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5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5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5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5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5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5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5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5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5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5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5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5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5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5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5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5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5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5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5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5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5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5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5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5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5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5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5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5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5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5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5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5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5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5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5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5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5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5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5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5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5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5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5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5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5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5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5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5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5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5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5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5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5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5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5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5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5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5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5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5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5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5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5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5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5"/>
      <c r="M446" s="1"/>
      <c r="N446" s="1"/>
      <c r="O446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1"/>
  <sheetViews>
    <sheetView workbookViewId="0">
      <pane ySplit="10" topLeftCell="A11" activePane="bottomLeft" state="frozen"/>
      <selection pane="bottomLeft" activeCell="N507" sqref="N507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44"/>
      <c r="B1" s="345"/>
      <c r="C1" s="78"/>
      <c r="D1" s="7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313</v>
      </c>
      <c r="M5" s="1"/>
      <c r="N5" s="1"/>
      <c r="O5" s="1"/>
    </row>
    <row r="6" spans="1:15" ht="12.75" customHeight="1">
      <c r="A6" s="7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45092</v>
      </c>
      <c r="L6" s="1"/>
      <c r="M6" s="1"/>
      <c r="N6" s="1"/>
      <c r="O6" s="1"/>
    </row>
    <row r="7" spans="1:15" ht="12.75" customHeight="1">
      <c r="B7" s="1"/>
      <c r="C7" s="1" t="s">
        <v>314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6"/>
      <c r="B8" s="5"/>
      <c r="C8" s="5"/>
      <c r="D8" s="5"/>
      <c r="E8" s="5"/>
      <c r="F8" s="5"/>
      <c r="G8" s="8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37" t="s">
        <v>16</v>
      </c>
      <c r="B9" s="339" t="s">
        <v>18</v>
      </c>
      <c r="C9" s="343" t="s">
        <v>20</v>
      </c>
      <c r="D9" s="343" t="s">
        <v>21</v>
      </c>
      <c r="E9" s="334" t="s">
        <v>22</v>
      </c>
      <c r="F9" s="335"/>
      <c r="G9" s="336"/>
      <c r="H9" s="334" t="s">
        <v>23</v>
      </c>
      <c r="I9" s="335"/>
      <c r="J9" s="336"/>
      <c r="K9" s="26"/>
      <c r="L9" s="27"/>
      <c r="M9" s="57"/>
      <c r="N9" s="1"/>
      <c r="O9" s="1"/>
    </row>
    <row r="10" spans="1:15" ht="42.75" customHeight="1">
      <c r="A10" s="341"/>
      <c r="B10" s="342"/>
      <c r="C10" s="342"/>
      <c r="D10" s="34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9" t="s">
        <v>260</v>
      </c>
      <c r="N10" s="1"/>
      <c r="O10" s="1"/>
    </row>
    <row r="11" spans="1:15" ht="12" customHeight="1">
      <c r="A11" s="33">
        <v>1</v>
      </c>
      <c r="B11" s="62" t="s">
        <v>315</v>
      </c>
      <c r="C11" s="31">
        <v>438.5</v>
      </c>
      <c r="D11" s="40">
        <v>437.11666666666662</v>
      </c>
      <c r="E11" s="40">
        <v>434.23333333333323</v>
      </c>
      <c r="F11" s="40">
        <v>429.96666666666664</v>
      </c>
      <c r="G11" s="40">
        <v>427.08333333333326</v>
      </c>
      <c r="H11" s="40">
        <v>441.38333333333321</v>
      </c>
      <c r="I11" s="40">
        <v>444.26666666666654</v>
      </c>
      <c r="J11" s="40">
        <v>448.53333333333319</v>
      </c>
      <c r="K11" s="31">
        <v>440</v>
      </c>
      <c r="L11" s="31">
        <v>432.85</v>
      </c>
      <c r="M11" s="31">
        <v>6.7287600000000003</v>
      </c>
      <c r="N11" s="1"/>
      <c r="O11" s="1"/>
    </row>
    <row r="12" spans="1:15" ht="12" customHeight="1">
      <c r="A12" s="33">
        <v>2</v>
      </c>
      <c r="B12" s="62" t="s">
        <v>316</v>
      </c>
      <c r="C12" s="31">
        <v>28143.15</v>
      </c>
      <c r="D12" s="40">
        <v>27843.716666666664</v>
      </c>
      <c r="E12" s="40">
        <v>27187.433333333327</v>
      </c>
      <c r="F12" s="40">
        <v>26231.716666666664</v>
      </c>
      <c r="G12" s="40">
        <v>25575.433333333327</v>
      </c>
      <c r="H12" s="40">
        <v>28799.433333333327</v>
      </c>
      <c r="I12" s="40">
        <v>29455.71666666666</v>
      </c>
      <c r="J12" s="40">
        <v>30411.433333333327</v>
      </c>
      <c r="K12" s="31">
        <v>28500</v>
      </c>
      <c r="L12" s="31">
        <v>26888</v>
      </c>
      <c r="M12" s="31">
        <v>5.7849999999999999E-2</v>
      </c>
      <c r="N12" s="1"/>
      <c r="O12" s="1"/>
    </row>
    <row r="13" spans="1:15" ht="12" customHeight="1">
      <c r="A13" s="33">
        <v>3</v>
      </c>
      <c r="B13" s="62" t="s">
        <v>43</v>
      </c>
      <c r="C13" s="31">
        <v>4349.8500000000004</v>
      </c>
      <c r="D13" s="40">
        <v>4335.916666666667</v>
      </c>
      <c r="E13" s="40">
        <v>4302.4833333333336</v>
      </c>
      <c r="F13" s="40">
        <v>4255.1166666666668</v>
      </c>
      <c r="G13" s="40">
        <v>4221.6833333333334</v>
      </c>
      <c r="H13" s="40">
        <v>4383.2833333333338</v>
      </c>
      <c r="I13" s="40">
        <v>4416.7166666666662</v>
      </c>
      <c r="J13" s="40">
        <v>4464.0833333333339</v>
      </c>
      <c r="K13" s="31">
        <v>4369.3500000000004</v>
      </c>
      <c r="L13" s="31">
        <v>4288.55</v>
      </c>
      <c r="M13" s="31">
        <v>2.8269600000000001</v>
      </c>
      <c r="N13" s="1"/>
      <c r="O13" s="1"/>
    </row>
    <row r="14" spans="1:15" ht="12" customHeight="1">
      <c r="A14" s="33">
        <v>4</v>
      </c>
      <c r="B14" s="62" t="s">
        <v>51</v>
      </c>
      <c r="C14" s="31">
        <v>1854.85</v>
      </c>
      <c r="D14" s="40">
        <v>1852.4166666666667</v>
      </c>
      <c r="E14" s="40">
        <v>1844.9333333333334</v>
      </c>
      <c r="F14" s="40">
        <v>1835.0166666666667</v>
      </c>
      <c r="G14" s="40">
        <v>1827.5333333333333</v>
      </c>
      <c r="H14" s="40">
        <v>1862.3333333333335</v>
      </c>
      <c r="I14" s="40">
        <v>1869.8166666666666</v>
      </c>
      <c r="J14" s="40">
        <v>1879.7333333333336</v>
      </c>
      <c r="K14" s="31">
        <v>1859.9</v>
      </c>
      <c r="L14" s="31">
        <v>1842.5</v>
      </c>
      <c r="M14" s="31">
        <v>2.5004599999999999</v>
      </c>
      <c r="N14" s="1"/>
      <c r="O14" s="1"/>
    </row>
    <row r="15" spans="1:15" ht="12" customHeight="1">
      <c r="A15" s="33">
        <v>5</v>
      </c>
      <c r="B15" s="62" t="s">
        <v>317</v>
      </c>
      <c r="C15" s="31">
        <v>3293.55</v>
      </c>
      <c r="D15" s="40">
        <v>3287.6666666666665</v>
      </c>
      <c r="E15" s="40">
        <v>3256.2833333333328</v>
      </c>
      <c r="F15" s="40">
        <v>3219.0166666666664</v>
      </c>
      <c r="G15" s="40">
        <v>3187.6333333333328</v>
      </c>
      <c r="H15" s="40">
        <v>3324.9333333333329</v>
      </c>
      <c r="I15" s="40">
        <v>3356.3166666666671</v>
      </c>
      <c r="J15" s="40">
        <v>3393.583333333333</v>
      </c>
      <c r="K15" s="31">
        <v>3319.05</v>
      </c>
      <c r="L15" s="31">
        <v>3250.4</v>
      </c>
      <c r="M15" s="31">
        <v>0.41422999999999999</v>
      </c>
      <c r="N15" s="1"/>
      <c r="O15" s="1"/>
    </row>
    <row r="16" spans="1:15" ht="12" customHeight="1">
      <c r="A16" s="33">
        <v>6</v>
      </c>
      <c r="B16" s="62" t="s">
        <v>318</v>
      </c>
      <c r="C16" s="31">
        <v>1349.2</v>
      </c>
      <c r="D16" s="40">
        <v>1333.3999999999999</v>
      </c>
      <c r="E16" s="40">
        <v>1316.7999999999997</v>
      </c>
      <c r="F16" s="40">
        <v>1284.3999999999999</v>
      </c>
      <c r="G16" s="40">
        <v>1267.7999999999997</v>
      </c>
      <c r="H16" s="40">
        <v>1365.7999999999997</v>
      </c>
      <c r="I16" s="40">
        <v>1382.3999999999996</v>
      </c>
      <c r="J16" s="40">
        <v>1414.7999999999997</v>
      </c>
      <c r="K16" s="31">
        <v>1350</v>
      </c>
      <c r="L16" s="31">
        <v>1301</v>
      </c>
      <c r="M16" s="31">
        <v>9.7360299999999995</v>
      </c>
      <c r="N16" s="1"/>
      <c r="O16" s="1"/>
    </row>
    <row r="17" spans="1:15" ht="12" customHeight="1">
      <c r="A17" s="33">
        <v>7</v>
      </c>
      <c r="B17" s="62" t="s">
        <v>65</v>
      </c>
      <c r="C17" s="31">
        <v>772.2</v>
      </c>
      <c r="D17" s="40">
        <v>770.43333333333339</v>
      </c>
      <c r="E17" s="40">
        <v>765.86666666666679</v>
      </c>
      <c r="F17" s="40">
        <v>759.53333333333342</v>
      </c>
      <c r="G17" s="40">
        <v>754.96666666666681</v>
      </c>
      <c r="H17" s="40">
        <v>776.76666666666677</v>
      </c>
      <c r="I17" s="40">
        <v>781.33333333333337</v>
      </c>
      <c r="J17" s="40">
        <v>787.66666666666674</v>
      </c>
      <c r="K17" s="31">
        <v>775</v>
      </c>
      <c r="L17" s="31">
        <v>764.1</v>
      </c>
      <c r="M17" s="31">
        <v>16.91498</v>
      </c>
      <c r="N17" s="1"/>
      <c r="O17" s="1"/>
    </row>
    <row r="18" spans="1:15" ht="12" customHeight="1">
      <c r="A18" s="33">
        <v>8</v>
      </c>
      <c r="B18" s="62" t="s">
        <v>319</v>
      </c>
      <c r="C18" s="31">
        <v>454.55</v>
      </c>
      <c r="D18" s="40">
        <v>457.5333333333333</v>
      </c>
      <c r="E18" s="40">
        <v>449.61666666666662</v>
      </c>
      <c r="F18" s="40">
        <v>444.68333333333334</v>
      </c>
      <c r="G18" s="40">
        <v>436.76666666666665</v>
      </c>
      <c r="H18" s="40">
        <v>462.46666666666658</v>
      </c>
      <c r="I18" s="40">
        <v>470.38333333333333</v>
      </c>
      <c r="J18" s="40">
        <v>475.31666666666655</v>
      </c>
      <c r="K18" s="31">
        <v>465.45</v>
      </c>
      <c r="L18" s="31">
        <v>452.6</v>
      </c>
      <c r="M18" s="31">
        <v>1.61551</v>
      </c>
      <c r="N18" s="1"/>
      <c r="O18" s="1"/>
    </row>
    <row r="19" spans="1:15" ht="12" customHeight="1">
      <c r="A19" s="33">
        <v>9</v>
      </c>
      <c r="B19" s="62" t="s">
        <v>320</v>
      </c>
      <c r="C19" s="31">
        <v>1350.4</v>
      </c>
      <c r="D19" s="40">
        <v>1357.95</v>
      </c>
      <c r="E19" s="40">
        <v>1330.9</v>
      </c>
      <c r="F19" s="40">
        <v>1311.4</v>
      </c>
      <c r="G19" s="40">
        <v>1284.3500000000001</v>
      </c>
      <c r="H19" s="40">
        <v>1377.45</v>
      </c>
      <c r="I19" s="40">
        <v>1404.4999999999998</v>
      </c>
      <c r="J19" s="40">
        <v>1424</v>
      </c>
      <c r="K19" s="31">
        <v>1385</v>
      </c>
      <c r="L19" s="31">
        <v>1338.45</v>
      </c>
      <c r="M19" s="31">
        <v>5.0428600000000001</v>
      </c>
      <c r="N19" s="1"/>
      <c r="O19" s="1"/>
    </row>
    <row r="20" spans="1:15" ht="12" customHeight="1">
      <c r="A20" s="33">
        <v>10</v>
      </c>
      <c r="B20" s="62" t="s">
        <v>45</v>
      </c>
      <c r="C20" s="31">
        <v>22038.7</v>
      </c>
      <c r="D20" s="40">
        <v>22099.633333333335</v>
      </c>
      <c r="E20" s="40">
        <v>21858.616666666669</v>
      </c>
      <c r="F20" s="40">
        <v>21678.533333333333</v>
      </c>
      <c r="G20" s="40">
        <v>21437.516666666666</v>
      </c>
      <c r="H20" s="40">
        <v>22279.716666666671</v>
      </c>
      <c r="I20" s="40">
        <v>22520.733333333341</v>
      </c>
      <c r="J20" s="40">
        <v>22700.816666666673</v>
      </c>
      <c r="K20" s="31">
        <v>22340.65</v>
      </c>
      <c r="L20" s="31">
        <v>21919.55</v>
      </c>
      <c r="M20" s="31">
        <v>7.374E-2</v>
      </c>
      <c r="N20" s="1"/>
      <c r="O20" s="1"/>
    </row>
    <row r="21" spans="1:15" ht="12" customHeight="1">
      <c r="A21" s="33">
        <v>11</v>
      </c>
      <c r="B21" s="62" t="s">
        <v>52</v>
      </c>
      <c r="C21" s="31">
        <v>2457.15</v>
      </c>
      <c r="D21" s="40">
        <v>2464.7666666666669</v>
      </c>
      <c r="E21" s="40">
        <v>2444.7333333333336</v>
      </c>
      <c r="F21" s="40">
        <v>2432.3166666666666</v>
      </c>
      <c r="G21" s="40">
        <v>2412.2833333333333</v>
      </c>
      <c r="H21" s="40">
        <v>2477.1833333333338</v>
      </c>
      <c r="I21" s="40">
        <v>2497.2166666666676</v>
      </c>
      <c r="J21" s="40">
        <v>2509.6333333333341</v>
      </c>
      <c r="K21" s="31">
        <v>2484.8000000000002</v>
      </c>
      <c r="L21" s="31">
        <v>2452.35</v>
      </c>
      <c r="M21" s="31">
        <v>13.644030000000001</v>
      </c>
      <c r="N21" s="1"/>
      <c r="O21" s="1"/>
    </row>
    <row r="22" spans="1:15" ht="12" customHeight="1">
      <c r="A22" s="33">
        <v>12</v>
      </c>
      <c r="B22" s="62" t="s">
        <v>268</v>
      </c>
      <c r="C22" s="31">
        <v>957.65</v>
      </c>
      <c r="D22" s="40">
        <v>955.58333333333337</v>
      </c>
      <c r="E22" s="40">
        <v>950.16666666666674</v>
      </c>
      <c r="F22" s="40">
        <v>942.68333333333339</v>
      </c>
      <c r="G22" s="40">
        <v>937.26666666666677</v>
      </c>
      <c r="H22" s="40">
        <v>963.06666666666672</v>
      </c>
      <c r="I22" s="40">
        <v>968.48333333333346</v>
      </c>
      <c r="J22" s="40">
        <v>975.9666666666667</v>
      </c>
      <c r="K22" s="31">
        <v>961</v>
      </c>
      <c r="L22" s="31">
        <v>948.1</v>
      </c>
      <c r="M22" s="31">
        <v>3.8184399999999998</v>
      </c>
      <c r="N22" s="1"/>
      <c r="O22" s="1"/>
    </row>
    <row r="23" spans="1:15" ht="12.75" customHeight="1">
      <c r="A23" s="33">
        <v>13</v>
      </c>
      <c r="B23" s="62" t="s">
        <v>53</v>
      </c>
      <c r="C23" s="31">
        <v>739.35</v>
      </c>
      <c r="D23" s="40">
        <v>739.29999999999984</v>
      </c>
      <c r="E23" s="40">
        <v>735.84999999999968</v>
      </c>
      <c r="F23" s="40">
        <v>732.3499999999998</v>
      </c>
      <c r="G23" s="40">
        <v>728.89999999999964</v>
      </c>
      <c r="H23" s="40">
        <v>742.79999999999973</v>
      </c>
      <c r="I23" s="40">
        <v>746.24999999999977</v>
      </c>
      <c r="J23" s="40">
        <v>749.74999999999977</v>
      </c>
      <c r="K23" s="31">
        <v>742.75</v>
      </c>
      <c r="L23" s="31">
        <v>735.8</v>
      </c>
      <c r="M23" s="31">
        <v>39.009450000000001</v>
      </c>
      <c r="N23" s="1"/>
      <c r="O23" s="1"/>
    </row>
    <row r="24" spans="1:15" ht="12.75" customHeight="1">
      <c r="A24" s="33">
        <v>14</v>
      </c>
      <c r="B24" s="62" t="s">
        <v>269</v>
      </c>
      <c r="C24" s="31">
        <v>654.35</v>
      </c>
      <c r="D24" s="40">
        <v>657.81666666666661</v>
      </c>
      <c r="E24" s="40">
        <v>649.63333333333321</v>
      </c>
      <c r="F24" s="40">
        <v>644.91666666666663</v>
      </c>
      <c r="G24" s="40">
        <v>636.73333333333323</v>
      </c>
      <c r="H24" s="40">
        <v>662.53333333333319</v>
      </c>
      <c r="I24" s="40">
        <v>670.71666666666658</v>
      </c>
      <c r="J24" s="40">
        <v>675.43333333333317</v>
      </c>
      <c r="K24" s="31">
        <v>666</v>
      </c>
      <c r="L24" s="31">
        <v>653.1</v>
      </c>
      <c r="M24" s="31">
        <v>10.480740000000001</v>
      </c>
      <c r="N24" s="1"/>
      <c r="O24" s="1"/>
    </row>
    <row r="25" spans="1:15" ht="12.75" customHeight="1">
      <c r="A25" s="33">
        <v>15</v>
      </c>
      <c r="B25" s="62" t="s">
        <v>270</v>
      </c>
      <c r="C25" s="31">
        <v>808.55</v>
      </c>
      <c r="D25" s="40">
        <v>814.35</v>
      </c>
      <c r="E25" s="40">
        <v>800.2</v>
      </c>
      <c r="F25" s="40">
        <v>791.85</v>
      </c>
      <c r="G25" s="40">
        <v>777.7</v>
      </c>
      <c r="H25" s="40">
        <v>822.7</v>
      </c>
      <c r="I25" s="40">
        <v>836.84999999999991</v>
      </c>
      <c r="J25" s="40">
        <v>845.2</v>
      </c>
      <c r="K25" s="31">
        <v>828.5</v>
      </c>
      <c r="L25" s="31">
        <v>806</v>
      </c>
      <c r="M25" s="31">
        <v>7.4874599999999996</v>
      </c>
      <c r="N25" s="1"/>
      <c r="O25" s="1"/>
    </row>
    <row r="26" spans="1:15" ht="12.75" customHeight="1">
      <c r="A26" s="33">
        <v>16</v>
      </c>
      <c r="B26" s="62" t="s">
        <v>271</v>
      </c>
      <c r="C26" s="31">
        <v>418.5</v>
      </c>
      <c r="D26" s="40">
        <v>420.16666666666669</v>
      </c>
      <c r="E26" s="40">
        <v>416.33333333333337</v>
      </c>
      <c r="F26" s="40">
        <v>414.16666666666669</v>
      </c>
      <c r="G26" s="40">
        <v>410.33333333333337</v>
      </c>
      <c r="H26" s="40">
        <v>422.33333333333337</v>
      </c>
      <c r="I26" s="40">
        <v>426.16666666666674</v>
      </c>
      <c r="J26" s="40">
        <v>428.33333333333337</v>
      </c>
      <c r="K26" s="31">
        <v>424</v>
      </c>
      <c r="L26" s="31">
        <v>418</v>
      </c>
      <c r="M26" s="31">
        <v>9.2299299999999995</v>
      </c>
      <c r="N26" s="1"/>
      <c r="O26" s="1"/>
    </row>
    <row r="27" spans="1:15" ht="12.75" customHeight="1">
      <c r="A27" s="33">
        <v>17</v>
      </c>
      <c r="B27" s="62" t="s">
        <v>47</v>
      </c>
      <c r="C27" s="31">
        <v>175.55</v>
      </c>
      <c r="D27" s="40">
        <v>176.18333333333331</v>
      </c>
      <c r="E27" s="40">
        <v>173.66666666666663</v>
      </c>
      <c r="F27" s="40">
        <v>171.78333333333333</v>
      </c>
      <c r="G27" s="40">
        <v>169.26666666666665</v>
      </c>
      <c r="H27" s="40">
        <v>178.06666666666661</v>
      </c>
      <c r="I27" s="40">
        <v>180.58333333333331</v>
      </c>
      <c r="J27" s="40">
        <v>182.46666666666658</v>
      </c>
      <c r="K27" s="31">
        <v>178.7</v>
      </c>
      <c r="L27" s="31">
        <v>174.3</v>
      </c>
      <c r="M27" s="31">
        <v>30.704460000000001</v>
      </c>
      <c r="N27" s="1"/>
      <c r="O27" s="1"/>
    </row>
    <row r="28" spans="1:15" ht="12.75" customHeight="1">
      <c r="A28" s="33">
        <v>18</v>
      </c>
      <c r="B28" s="62" t="s">
        <v>49</v>
      </c>
      <c r="C28" s="31">
        <v>212.5</v>
      </c>
      <c r="D28" s="40">
        <v>213.01666666666665</v>
      </c>
      <c r="E28" s="40">
        <v>210.2833333333333</v>
      </c>
      <c r="F28" s="40">
        <v>208.06666666666666</v>
      </c>
      <c r="G28" s="40">
        <v>205.33333333333331</v>
      </c>
      <c r="H28" s="40">
        <v>215.23333333333329</v>
      </c>
      <c r="I28" s="40">
        <v>217.96666666666664</v>
      </c>
      <c r="J28" s="40">
        <v>220.18333333333328</v>
      </c>
      <c r="K28" s="31">
        <v>215.75</v>
      </c>
      <c r="L28" s="31">
        <v>210.8</v>
      </c>
      <c r="M28" s="31">
        <v>90.653469999999999</v>
      </c>
      <c r="N28" s="1"/>
      <c r="O28" s="1"/>
    </row>
    <row r="29" spans="1:15" ht="12.75" customHeight="1">
      <c r="A29" s="33">
        <v>19</v>
      </c>
      <c r="B29" s="62" t="s">
        <v>321</v>
      </c>
      <c r="C29" s="31">
        <v>372.35</v>
      </c>
      <c r="D29" s="40">
        <v>374.13333333333338</v>
      </c>
      <c r="E29" s="40">
        <v>369.21666666666675</v>
      </c>
      <c r="F29" s="40">
        <v>366.08333333333337</v>
      </c>
      <c r="G29" s="40">
        <v>361.16666666666674</v>
      </c>
      <c r="H29" s="40">
        <v>377.26666666666677</v>
      </c>
      <c r="I29" s="40">
        <v>382.18333333333339</v>
      </c>
      <c r="J29" s="40">
        <v>385.31666666666678</v>
      </c>
      <c r="K29" s="31">
        <v>379.05</v>
      </c>
      <c r="L29" s="31">
        <v>371</v>
      </c>
      <c r="M29" s="31">
        <v>0.44869999999999999</v>
      </c>
      <c r="N29" s="1"/>
      <c r="O29" s="1"/>
    </row>
    <row r="30" spans="1:15" ht="12.75" customHeight="1">
      <c r="A30" s="33">
        <v>20</v>
      </c>
      <c r="B30" s="62" t="s">
        <v>322</v>
      </c>
      <c r="C30" s="31">
        <v>347.35</v>
      </c>
      <c r="D30" s="40">
        <v>347.66666666666669</v>
      </c>
      <c r="E30" s="40">
        <v>345.33333333333337</v>
      </c>
      <c r="F30" s="40">
        <v>343.31666666666666</v>
      </c>
      <c r="G30" s="40">
        <v>340.98333333333335</v>
      </c>
      <c r="H30" s="40">
        <v>349.68333333333339</v>
      </c>
      <c r="I30" s="40">
        <v>352.01666666666677</v>
      </c>
      <c r="J30" s="40">
        <v>354.03333333333342</v>
      </c>
      <c r="K30" s="31">
        <v>350</v>
      </c>
      <c r="L30" s="31">
        <v>345.65</v>
      </c>
      <c r="M30" s="31">
        <v>2.2272400000000001</v>
      </c>
      <c r="N30" s="1"/>
      <c r="O30" s="1"/>
    </row>
    <row r="31" spans="1:15" ht="12.75" customHeight="1">
      <c r="A31" s="33">
        <v>21</v>
      </c>
      <c r="B31" s="62" t="s">
        <v>323</v>
      </c>
      <c r="C31" s="31">
        <v>1012.05</v>
      </c>
      <c r="D31" s="40">
        <v>1015.4666666666667</v>
      </c>
      <c r="E31" s="40">
        <v>1006.7833333333333</v>
      </c>
      <c r="F31" s="40">
        <v>1001.5166666666667</v>
      </c>
      <c r="G31" s="40">
        <v>992.83333333333326</v>
      </c>
      <c r="H31" s="40">
        <v>1020.7333333333333</v>
      </c>
      <c r="I31" s="40">
        <v>1029.4166666666667</v>
      </c>
      <c r="J31" s="40">
        <v>1034.6833333333334</v>
      </c>
      <c r="K31" s="31">
        <v>1024.1500000000001</v>
      </c>
      <c r="L31" s="31">
        <v>1010.2</v>
      </c>
      <c r="M31" s="31">
        <v>0.30969999999999998</v>
      </c>
      <c r="N31" s="1"/>
      <c r="O31" s="1"/>
    </row>
    <row r="32" spans="1:15" ht="12.75" customHeight="1">
      <c r="A32" s="33">
        <v>22</v>
      </c>
      <c r="B32" s="62" t="s">
        <v>324</v>
      </c>
      <c r="C32" s="31">
        <v>1003.25</v>
      </c>
      <c r="D32" s="40">
        <v>994.75</v>
      </c>
      <c r="E32" s="40">
        <v>980.5</v>
      </c>
      <c r="F32" s="40">
        <v>957.75</v>
      </c>
      <c r="G32" s="40">
        <v>943.5</v>
      </c>
      <c r="H32" s="40">
        <v>1017.5</v>
      </c>
      <c r="I32" s="40">
        <v>1031.75</v>
      </c>
      <c r="J32" s="40">
        <v>1054.5</v>
      </c>
      <c r="K32" s="31">
        <v>1009</v>
      </c>
      <c r="L32" s="31">
        <v>972</v>
      </c>
      <c r="M32" s="31">
        <v>4.31487</v>
      </c>
      <c r="N32" s="1"/>
      <c r="O32" s="1"/>
    </row>
    <row r="33" spans="1:15" ht="12.75" customHeight="1">
      <c r="A33" s="33">
        <v>23</v>
      </c>
      <c r="B33" s="62" t="s">
        <v>325</v>
      </c>
      <c r="C33" s="31">
        <v>1475.65</v>
      </c>
      <c r="D33" s="40">
        <v>1471.5166666666667</v>
      </c>
      <c r="E33" s="40">
        <v>1456.1833333333334</v>
      </c>
      <c r="F33" s="40">
        <v>1436.7166666666667</v>
      </c>
      <c r="G33" s="40">
        <v>1421.3833333333334</v>
      </c>
      <c r="H33" s="40">
        <v>1490.9833333333333</v>
      </c>
      <c r="I33" s="40">
        <v>1506.3166666666668</v>
      </c>
      <c r="J33" s="40">
        <v>1525.7833333333333</v>
      </c>
      <c r="K33" s="31">
        <v>1486.85</v>
      </c>
      <c r="L33" s="31">
        <v>1452.05</v>
      </c>
      <c r="M33" s="31">
        <v>1.5248999999999999</v>
      </c>
      <c r="N33" s="1"/>
      <c r="O33" s="1"/>
    </row>
    <row r="34" spans="1:15" ht="12.75" customHeight="1">
      <c r="A34" s="33">
        <v>24</v>
      </c>
      <c r="B34" s="62" t="s">
        <v>326</v>
      </c>
      <c r="C34" s="31">
        <v>591.1</v>
      </c>
      <c r="D34" s="40">
        <v>590.0333333333333</v>
      </c>
      <c r="E34" s="40">
        <v>586.21666666666658</v>
      </c>
      <c r="F34" s="40">
        <v>581.33333333333326</v>
      </c>
      <c r="G34" s="40">
        <v>577.51666666666654</v>
      </c>
      <c r="H34" s="40">
        <v>594.91666666666663</v>
      </c>
      <c r="I34" s="40">
        <v>598.73333333333323</v>
      </c>
      <c r="J34" s="40">
        <v>603.61666666666667</v>
      </c>
      <c r="K34" s="31">
        <v>593.85</v>
      </c>
      <c r="L34" s="31">
        <v>585.15</v>
      </c>
      <c r="M34" s="31">
        <v>0.52258000000000004</v>
      </c>
      <c r="N34" s="1"/>
      <c r="O34" s="1"/>
    </row>
    <row r="35" spans="1:15" ht="12.75" customHeight="1">
      <c r="A35" s="33">
        <v>25</v>
      </c>
      <c r="B35" s="62" t="s">
        <v>54</v>
      </c>
      <c r="C35" s="31">
        <v>3372.85</v>
      </c>
      <c r="D35" s="40">
        <v>3385.2833333333333</v>
      </c>
      <c r="E35" s="40">
        <v>3350.5666666666666</v>
      </c>
      <c r="F35" s="40">
        <v>3328.2833333333333</v>
      </c>
      <c r="G35" s="40">
        <v>3293.5666666666666</v>
      </c>
      <c r="H35" s="40">
        <v>3407.5666666666666</v>
      </c>
      <c r="I35" s="40">
        <v>3442.2833333333328</v>
      </c>
      <c r="J35" s="40">
        <v>3464.5666666666666</v>
      </c>
      <c r="K35" s="31">
        <v>3420</v>
      </c>
      <c r="L35" s="31">
        <v>3363</v>
      </c>
      <c r="M35" s="31">
        <v>1.2353700000000001</v>
      </c>
      <c r="N35" s="1"/>
      <c r="O35" s="1"/>
    </row>
    <row r="36" spans="1:15" ht="12.75" customHeight="1">
      <c r="A36" s="33">
        <v>26</v>
      </c>
      <c r="B36" s="62" t="s">
        <v>327</v>
      </c>
      <c r="C36" s="31">
        <v>2711.95</v>
      </c>
      <c r="D36" s="40">
        <v>2715.9666666666667</v>
      </c>
      <c r="E36" s="40">
        <v>2675.8833333333332</v>
      </c>
      <c r="F36" s="40">
        <v>2639.8166666666666</v>
      </c>
      <c r="G36" s="40">
        <v>2599.7333333333331</v>
      </c>
      <c r="H36" s="40">
        <v>2752.0333333333333</v>
      </c>
      <c r="I36" s="40">
        <v>2792.1166666666663</v>
      </c>
      <c r="J36" s="40">
        <v>2828.1833333333334</v>
      </c>
      <c r="K36" s="31">
        <v>2756.05</v>
      </c>
      <c r="L36" s="31">
        <v>2679.9</v>
      </c>
      <c r="M36" s="31">
        <v>0.89324999999999999</v>
      </c>
      <c r="N36" s="1"/>
      <c r="O36" s="1"/>
    </row>
    <row r="37" spans="1:15" ht="12.75" customHeight="1">
      <c r="A37" s="33">
        <v>27</v>
      </c>
      <c r="B37" s="62" t="s">
        <v>328</v>
      </c>
      <c r="C37" s="31">
        <v>14.15</v>
      </c>
      <c r="D37" s="40">
        <v>14.266666666666666</v>
      </c>
      <c r="E37" s="40">
        <v>13.883333333333331</v>
      </c>
      <c r="F37" s="40">
        <v>13.616666666666665</v>
      </c>
      <c r="G37" s="40">
        <v>13.233333333333331</v>
      </c>
      <c r="H37" s="40">
        <v>14.533333333333331</v>
      </c>
      <c r="I37" s="40">
        <v>14.916666666666664</v>
      </c>
      <c r="J37" s="40">
        <v>15.183333333333332</v>
      </c>
      <c r="K37" s="31">
        <v>14.65</v>
      </c>
      <c r="L37" s="31">
        <v>14</v>
      </c>
      <c r="M37" s="31">
        <v>132.00845000000001</v>
      </c>
      <c r="N37" s="1"/>
      <c r="O37" s="1"/>
    </row>
    <row r="38" spans="1:15" ht="12.75" customHeight="1">
      <c r="A38" s="33">
        <v>28</v>
      </c>
      <c r="B38" s="62" t="s">
        <v>329</v>
      </c>
      <c r="C38" s="31">
        <v>628.25</v>
      </c>
      <c r="D38" s="40">
        <v>625.9666666666667</v>
      </c>
      <c r="E38" s="40">
        <v>620.93333333333339</v>
      </c>
      <c r="F38" s="40">
        <v>613.61666666666667</v>
      </c>
      <c r="G38" s="40">
        <v>608.58333333333337</v>
      </c>
      <c r="H38" s="40">
        <v>633.28333333333342</v>
      </c>
      <c r="I38" s="40">
        <v>638.31666666666672</v>
      </c>
      <c r="J38" s="40">
        <v>645.63333333333344</v>
      </c>
      <c r="K38" s="31">
        <v>631</v>
      </c>
      <c r="L38" s="31">
        <v>618.65</v>
      </c>
      <c r="M38" s="31">
        <v>2.8834599999999999</v>
      </c>
      <c r="N38" s="1"/>
      <c r="O38" s="1"/>
    </row>
    <row r="39" spans="1:15" ht="12.75" customHeight="1">
      <c r="A39" s="33">
        <v>29</v>
      </c>
      <c r="B39" s="62" t="s">
        <v>330</v>
      </c>
      <c r="C39" s="31">
        <v>2123</v>
      </c>
      <c r="D39" s="40">
        <v>2121.6666666666665</v>
      </c>
      <c r="E39" s="40">
        <v>2100.3833333333332</v>
      </c>
      <c r="F39" s="40">
        <v>2077.7666666666669</v>
      </c>
      <c r="G39" s="40">
        <v>2056.4833333333336</v>
      </c>
      <c r="H39" s="40">
        <v>2144.2833333333328</v>
      </c>
      <c r="I39" s="40">
        <v>2165.5666666666666</v>
      </c>
      <c r="J39" s="40">
        <v>2188.1833333333325</v>
      </c>
      <c r="K39" s="31">
        <v>2142.9499999999998</v>
      </c>
      <c r="L39" s="31">
        <v>2099.0500000000002</v>
      </c>
      <c r="M39" s="31">
        <v>0.80720000000000003</v>
      </c>
      <c r="N39" s="1"/>
      <c r="O39" s="1"/>
    </row>
    <row r="40" spans="1:15" ht="12.75" customHeight="1">
      <c r="A40" s="33">
        <v>30</v>
      </c>
      <c r="B40" s="62" t="s">
        <v>55</v>
      </c>
      <c r="C40" s="31">
        <v>464.6</v>
      </c>
      <c r="D40" s="40">
        <v>463.16666666666669</v>
      </c>
      <c r="E40" s="40">
        <v>460.83333333333337</v>
      </c>
      <c r="F40" s="40">
        <v>457.06666666666666</v>
      </c>
      <c r="G40" s="40">
        <v>454.73333333333335</v>
      </c>
      <c r="H40" s="40">
        <v>466.93333333333339</v>
      </c>
      <c r="I40" s="40">
        <v>469.26666666666677</v>
      </c>
      <c r="J40" s="40">
        <v>473.03333333333342</v>
      </c>
      <c r="K40" s="31">
        <v>465.5</v>
      </c>
      <c r="L40" s="31">
        <v>459.4</v>
      </c>
      <c r="M40" s="31">
        <v>42.605310000000003</v>
      </c>
      <c r="N40" s="1"/>
      <c r="O40" s="1"/>
    </row>
    <row r="41" spans="1:15" ht="12.75" customHeight="1">
      <c r="A41" s="33">
        <v>31</v>
      </c>
      <c r="B41" s="62" t="s">
        <v>331</v>
      </c>
      <c r="C41" s="31">
        <v>1543.5</v>
      </c>
      <c r="D41" s="40">
        <v>1536.5</v>
      </c>
      <c r="E41" s="40">
        <v>1523</v>
      </c>
      <c r="F41" s="40">
        <v>1502.5</v>
      </c>
      <c r="G41" s="40">
        <v>1489</v>
      </c>
      <c r="H41" s="40">
        <v>1557</v>
      </c>
      <c r="I41" s="40">
        <v>1570.5</v>
      </c>
      <c r="J41" s="40">
        <v>1591</v>
      </c>
      <c r="K41" s="31">
        <v>1550</v>
      </c>
      <c r="L41" s="31">
        <v>1516</v>
      </c>
      <c r="M41" s="31">
        <v>4.0750799999999998</v>
      </c>
      <c r="N41" s="1"/>
      <c r="O41" s="1"/>
    </row>
    <row r="42" spans="1:15" ht="12.75" customHeight="1">
      <c r="A42" s="33">
        <v>32</v>
      </c>
      <c r="B42" s="62" t="s">
        <v>332</v>
      </c>
      <c r="C42" s="31">
        <v>1073.3</v>
      </c>
      <c r="D42" s="40">
        <v>1092.9833333333333</v>
      </c>
      <c r="E42" s="40">
        <v>1035.9666666666667</v>
      </c>
      <c r="F42" s="40">
        <v>998.63333333333344</v>
      </c>
      <c r="G42" s="40">
        <v>941.61666666666679</v>
      </c>
      <c r="H42" s="40">
        <v>1130.3166666666666</v>
      </c>
      <c r="I42" s="40">
        <v>1187.3333333333335</v>
      </c>
      <c r="J42" s="40">
        <v>1224.6666666666665</v>
      </c>
      <c r="K42" s="31">
        <v>1150</v>
      </c>
      <c r="L42" s="31">
        <v>1055.6500000000001</v>
      </c>
      <c r="M42" s="31">
        <v>9.4679900000000004</v>
      </c>
      <c r="N42" s="1"/>
      <c r="O42" s="1"/>
    </row>
    <row r="43" spans="1:15" ht="12.75" customHeight="1">
      <c r="A43" s="33">
        <v>33</v>
      </c>
      <c r="B43" s="62" t="s">
        <v>56</v>
      </c>
      <c r="C43" s="31">
        <v>5009</v>
      </c>
      <c r="D43" s="40">
        <v>4994.2</v>
      </c>
      <c r="E43" s="40">
        <v>4965.8499999999995</v>
      </c>
      <c r="F43" s="40">
        <v>4922.7</v>
      </c>
      <c r="G43" s="40">
        <v>4894.3499999999995</v>
      </c>
      <c r="H43" s="40">
        <v>5037.3499999999995</v>
      </c>
      <c r="I43" s="40">
        <v>5065.7</v>
      </c>
      <c r="J43" s="40">
        <v>5108.8499999999995</v>
      </c>
      <c r="K43" s="31">
        <v>5022.55</v>
      </c>
      <c r="L43" s="31">
        <v>4951.05</v>
      </c>
      <c r="M43" s="31">
        <v>3.6015600000000001</v>
      </c>
      <c r="N43" s="1"/>
      <c r="O43" s="1"/>
    </row>
    <row r="44" spans="1:15" ht="12.75" customHeight="1">
      <c r="A44" s="33">
        <v>34</v>
      </c>
      <c r="B44" s="62" t="s">
        <v>58</v>
      </c>
      <c r="C44" s="31">
        <v>408.2</v>
      </c>
      <c r="D44" s="40">
        <v>407.81666666666666</v>
      </c>
      <c r="E44" s="40">
        <v>406.13333333333333</v>
      </c>
      <c r="F44" s="40">
        <v>404.06666666666666</v>
      </c>
      <c r="G44" s="40">
        <v>402.38333333333333</v>
      </c>
      <c r="H44" s="40">
        <v>409.88333333333333</v>
      </c>
      <c r="I44" s="40">
        <v>411.56666666666661</v>
      </c>
      <c r="J44" s="40">
        <v>413.63333333333333</v>
      </c>
      <c r="K44" s="31">
        <v>409.5</v>
      </c>
      <c r="L44" s="31">
        <v>405.75</v>
      </c>
      <c r="M44" s="31">
        <v>8.6185799999999997</v>
      </c>
      <c r="N44" s="1"/>
      <c r="O44" s="1"/>
    </row>
    <row r="45" spans="1:15" ht="12.75" customHeight="1">
      <c r="A45" s="33">
        <v>35</v>
      </c>
      <c r="B45" s="62" t="s">
        <v>333</v>
      </c>
      <c r="C45" s="31">
        <v>273.2</v>
      </c>
      <c r="D45" s="40">
        <v>273.5</v>
      </c>
      <c r="E45" s="40">
        <v>270.3</v>
      </c>
      <c r="F45" s="40">
        <v>267.40000000000003</v>
      </c>
      <c r="G45" s="40">
        <v>264.20000000000005</v>
      </c>
      <c r="H45" s="40">
        <v>276.39999999999998</v>
      </c>
      <c r="I45" s="40">
        <v>279.60000000000002</v>
      </c>
      <c r="J45" s="40">
        <v>282.49999999999994</v>
      </c>
      <c r="K45" s="31">
        <v>276.7</v>
      </c>
      <c r="L45" s="31">
        <v>270.60000000000002</v>
      </c>
      <c r="M45" s="31">
        <v>2.91919</v>
      </c>
      <c r="N45" s="1"/>
      <c r="O45" s="1"/>
    </row>
    <row r="46" spans="1:15" ht="12.75" customHeight="1">
      <c r="A46" s="33">
        <v>36</v>
      </c>
      <c r="B46" s="62" t="s">
        <v>334</v>
      </c>
      <c r="C46" s="31">
        <v>482.75</v>
      </c>
      <c r="D46" s="40">
        <v>478.58333333333331</v>
      </c>
      <c r="E46" s="40">
        <v>472.11666666666662</v>
      </c>
      <c r="F46" s="40">
        <v>461.48333333333329</v>
      </c>
      <c r="G46" s="40">
        <v>455.01666666666659</v>
      </c>
      <c r="H46" s="40">
        <v>489.21666666666664</v>
      </c>
      <c r="I46" s="40">
        <v>495.68333333333334</v>
      </c>
      <c r="J46" s="40">
        <v>506.31666666666666</v>
      </c>
      <c r="K46" s="31">
        <v>485.05</v>
      </c>
      <c r="L46" s="31">
        <v>467.95</v>
      </c>
      <c r="M46" s="31">
        <v>2.3305400000000001</v>
      </c>
      <c r="N46" s="1"/>
      <c r="O46" s="1"/>
    </row>
    <row r="47" spans="1:15" ht="12.75" customHeight="1">
      <c r="A47" s="33">
        <v>37</v>
      </c>
      <c r="B47" s="62" t="s">
        <v>59</v>
      </c>
      <c r="C47" s="31">
        <v>156.35</v>
      </c>
      <c r="D47" s="40">
        <v>155.78333333333333</v>
      </c>
      <c r="E47" s="40">
        <v>154.81666666666666</v>
      </c>
      <c r="F47" s="40">
        <v>153.28333333333333</v>
      </c>
      <c r="G47" s="40">
        <v>152.31666666666666</v>
      </c>
      <c r="H47" s="40">
        <v>157.31666666666666</v>
      </c>
      <c r="I47" s="40">
        <v>158.2833333333333</v>
      </c>
      <c r="J47" s="40">
        <v>159.81666666666666</v>
      </c>
      <c r="K47" s="31">
        <v>156.75</v>
      </c>
      <c r="L47" s="31">
        <v>154.25</v>
      </c>
      <c r="M47" s="31">
        <v>78.949669999999998</v>
      </c>
      <c r="N47" s="1"/>
      <c r="O47" s="1"/>
    </row>
    <row r="48" spans="1:15" ht="12.75" customHeight="1">
      <c r="A48" s="33">
        <v>38</v>
      </c>
      <c r="B48" s="62" t="s">
        <v>61</v>
      </c>
      <c r="C48" s="31">
        <v>3270.2</v>
      </c>
      <c r="D48" s="40">
        <v>3271.0333333333333</v>
      </c>
      <c r="E48" s="40">
        <v>3252.1666666666665</v>
      </c>
      <c r="F48" s="40">
        <v>3234.1333333333332</v>
      </c>
      <c r="G48" s="40">
        <v>3215.2666666666664</v>
      </c>
      <c r="H48" s="40">
        <v>3289.0666666666666</v>
      </c>
      <c r="I48" s="40">
        <v>3307.9333333333334</v>
      </c>
      <c r="J48" s="40">
        <v>3325.9666666666667</v>
      </c>
      <c r="K48" s="31">
        <v>3289.9</v>
      </c>
      <c r="L48" s="31">
        <v>3253</v>
      </c>
      <c r="M48" s="31">
        <v>7.41615</v>
      </c>
      <c r="N48" s="1"/>
      <c r="O48" s="1"/>
    </row>
    <row r="49" spans="1:15" ht="12.75" customHeight="1">
      <c r="A49" s="33">
        <v>39</v>
      </c>
      <c r="B49" s="62" t="s">
        <v>335</v>
      </c>
      <c r="C49" s="31">
        <v>299.39999999999998</v>
      </c>
      <c r="D49" s="40">
        <v>294.16666666666669</v>
      </c>
      <c r="E49" s="40">
        <v>283.43333333333339</v>
      </c>
      <c r="F49" s="40">
        <v>267.4666666666667</v>
      </c>
      <c r="G49" s="40">
        <v>256.73333333333341</v>
      </c>
      <c r="H49" s="40">
        <v>310.13333333333338</v>
      </c>
      <c r="I49" s="40">
        <v>320.86666666666662</v>
      </c>
      <c r="J49" s="40">
        <v>336.83333333333337</v>
      </c>
      <c r="K49" s="31">
        <v>304.89999999999998</v>
      </c>
      <c r="L49" s="31">
        <v>278.2</v>
      </c>
      <c r="M49" s="31">
        <v>22.751729999999998</v>
      </c>
      <c r="N49" s="1"/>
      <c r="O49" s="1"/>
    </row>
    <row r="50" spans="1:15" ht="12.75" customHeight="1">
      <c r="A50" s="33">
        <v>40</v>
      </c>
      <c r="B50" s="62" t="s">
        <v>336</v>
      </c>
      <c r="C50" s="31">
        <v>3652.4</v>
      </c>
      <c r="D50" s="40">
        <v>3620.5499999999997</v>
      </c>
      <c r="E50" s="40">
        <v>3572.0999999999995</v>
      </c>
      <c r="F50" s="40">
        <v>3491.7999999999997</v>
      </c>
      <c r="G50" s="40">
        <v>3443.3499999999995</v>
      </c>
      <c r="H50" s="40">
        <v>3700.8499999999995</v>
      </c>
      <c r="I50" s="40">
        <v>3749.2999999999993</v>
      </c>
      <c r="J50" s="40">
        <v>3829.5999999999995</v>
      </c>
      <c r="K50" s="31">
        <v>3669</v>
      </c>
      <c r="L50" s="31">
        <v>3540.25</v>
      </c>
      <c r="M50" s="31">
        <v>0.41000999999999999</v>
      </c>
      <c r="N50" s="1"/>
      <c r="O50" s="1"/>
    </row>
    <row r="51" spans="1:15" ht="12.75" customHeight="1">
      <c r="A51" s="33">
        <v>41</v>
      </c>
      <c r="B51" s="62" t="s">
        <v>62</v>
      </c>
      <c r="C51" s="31">
        <v>1968.65</v>
      </c>
      <c r="D51" s="40">
        <v>1985.6666666666667</v>
      </c>
      <c r="E51" s="40">
        <v>1947.2833333333335</v>
      </c>
      <c r="F51" s="40">
        <v>1925.9166666666667</v>
      </c>
      <c r="G51" s="40">
        <v>1887.5333333333335</v>
      </c>
      <c r="H51" s="40">
        <v>2007.0333333333335</v>
      </c>
      <c r="I51" s="40">
        <v>2045.4166666666667</v>
      </c>
      <c r="J51" s="40">
        <v>2066.7833333333338</v>
      </c>
      <c r="K51" s="31">
        <v>2024.05</v>
      </c>
      <c r="L51" s="31">
        <v>1964.3</v>
      </c>
      <c r="M51" s="31">
        <v>7.01708</v>
      </c>
      <c r="N51" s="1"/>
      <c r="O51" s="1"/>
    </row>
    <row r="52" spans="1:15" ht="12.75" customHeight="1">
      <c r="A52" s="33">
        <v>42</v>
      </c>
      <c r="B52" s="62" t="s">
        <v>63</v>
      </c>
      <c r="C52" s="31">
        <v>7004.3</v>
      </c>
      <c r="D52" s="40">
        <v>7006.0999999999995</v>
      </c>
      <c r="E52" s="40">
        <v>6888.1999999999989</v>
      </c>
      <c r="F52" s="40">
        <v>6772.0999999999995</v>
      </c>
      <c r="G52" s="40">
        <v>6654.1999999999989</v>
      </c>
      <c r="H52" s="40">
        <v>7122.1999999999989</v>
      </c>
      <c r="I52" s="40">
        <v>7240.0999999999985</v>
      </c>
      <c r="J52" s="40">
        <v>7356.1999999999989</v>
      </c>
      <c r="K52" s="31">
        <v>7124</v>
      </c>
      <c r="L52" s="31">
        <v>6890</v>
      </c>
      <c r="M52" s="31">
        <v>1.1410400000000001</v>
      </c>
      <c r="N52" s="1"/>
      <c r="O52" s="1"/>
    </row>
    <row r="53" spans="1:15" ht="12.75" customHeight="1">
      <c r="A53" s="33">
        <v>43</v>
      </c>
      <c r="B53" s="62" t="s">
        <v>66</v>
      </c>
      <c r="C53" s="31">
        <v>669.75</v>
      </c>
      <c r="D53" s="40">
        <v>673.7166666666667</v>
      </c>
      <c r="E53" s="40">
        <v>664.03333333333342</v>
      </c>
      <c r="F53" s="40">
        <v>658.31666666666672</v>
      </c>
      <c r="G53" s="40">
        <v>648.63333333333344</v>
      </c>
      <c r="H53" s="40">
        <v>679.43333333333339</v>
      </c>
      <c r="I53" s="40">
        <v>689.11666666666679</v>
      </c>
      <c r="J53" s="40">
        <v>694.83333333333337</v>
      </c>
      <c r="K53" s="31">
        <v>683.4</v>
      </c>
      <c r="L53" s="31">
        <v>668</v>
      </c>
      <c r="M53" s="31">
        <v>9.1838899999999999</v>
      </c>
      <c r="N53" s="1"/>
      <c r="O53" s="1"/>
    </row>
    <row r="54" spans="1:15" ht="12.75" customHeight="1">
      <c r="A54" s="33">
        <v>44</v>
      </c>
      <c r="B54" s="62" t="s">
        <v>337</v>
      </c>
      <c r="C54" s="31">
        <v>386.7</v>
      </c>
      <c r="D54" s="40">
        <v>387.90000000000003</v>
      </c>
      <c r="E54" s="40">
        <v>384.80000000000007</v>
      </c>
      <c r="F54" s="40">
        <v>382.90000000000003</v>
      </c>
      <c r="G54" s="40">
        <v>379.80000000000007</v>
      </c>
      <c r="H54" s="40">
        <v>389.80000000000007</v>
      </c>
      <c r="I54" s="40">
        <v>392.90000000000009</v>
      </c>
      <c r="J54" s="40">
        <v>394.80000000000007</v>
      </c>
      <c r="K54" s="31">
        <v>391</v>
      </c>
      <c r="L54" s="31">
        <v>386</v>
      </c>
      <c r="M54" s="31">
        <v>1.3985399999999999</v>
      </c>
      <c r="N54" s="1"/>
      <c r="O54" s="1"/>
    </row>
    <row r="55" spans="1:15" ht="12.75" customHeight="1">
      <c r="A55" s="33">
        <v>45</v>
      </c>
      <c r="B55" s="62" t="s">
        <v>272</v>
      </c>
      <c r="C55" s="31">
        <v>3704.85</v>
      </c>
      <c r="D55" s="40">
        <v>3702.2833333333333</v>
      </c>
      <c r="E55" s="40">
        <v>3664.5666666666666</v>
      </c>
      <c r="F55" s="40">
        <v>3624.2833333333333</v>
      </c>
      <c r="G55" s="40">
        <v>3586.5666666666666</v>
      </c>
      <c r="H55" s="40">
        <v>3742.5666666666666</v>
      </c>
      <c r="I55" s="40">
        <v>3780.2833333333328</v>
      </c>
      <c r="J55" s="40">
        <v>3820.5666666666666</v>
      </c>
      <c r="K55" s="31">
        <v>3740</v>
      </c>
      <c r="L55" s="31">
        <v>3662</v>
      </c>
      <c r="M55" s="31">
        <v>3.7619600000000002</v>
      </c>
      <c r="N55" s="1"/>
      <c r="O55" s="1"/>
    </row>
    <row r="56" spans="1:15" ht="12.75" customHeight="1">
      <c r="A56" s="33">
        <v>46</v>
      </c>
      <c r="B56" s="62" t="s">
        <v>67</v>
      </c>
      <c r="C56" s="31">
        <v>977.7</v>
      </c>
      <c r="D56" s="40">
        <v>980.63333333333333</v>
      </c>
      <c r="E56" s="40">
        <v>973.06666666666661</v>
      </c>
      <c r="F56" s="40">
        <v>968.43333333333328</v>
      </c>
      <c r="G56" s="40">
        <v>960.86666666666656</v>
      </c>
      <c r="H56" s="40">
        <v>985.26666666666665</v>
      </c>
      <c r="I56" s="40">
        <v>992.83333333333348</v>
      </c>
      <c r="J56" s="40">
        <v>997.4666666666667</v>
      </c>
      <c r="K56" s="31">
        <v>988.2</v>
      </c>
      <c r="L56" s="31">
        <v>976</v>
      </c>
      <c r="M56" s="31">
        <v>86.444230000000005</v>
      </c>
      <c r="N56" s="1"/>
      <c r="O56" s="1"/>
    </row>
    <row r="57" spans="1:15" ht="12" customHeight="1">
      <c r="A57" s="33">
        <v>47</v>
      </c>
      <c r="B57" s="62" t="s">
        <v>338</v>
      </c>
      <c r="C57" s="31">
        <v>2574.5</v>
      </c>
      <c r="D57" s="40">
        <v>2574.4833333333331</v>
      </c>
      <c r="E57" s="40">
        <v>2552.0166666666664</v>
      </c>
      <c r="F57" s="40">
        <v>2529.5333333333333</v>
      </c>
      <c r="G57" s="40">
        <v>2507.0666666666666</v>
      </c>
      <c r="H57" s="40">
        <v>2596.9666666666662</v>
      </c>
      <c r="I57" s="40">
        <v>2619.4333333333325</v>
      </c>
      <c r="J57" s="40">
        <v>2641.9166666666661</v>
      </c>
      <c r="K57" s="31">
        <v>2596.9499999999998</v>
      </c>
      <c r="L57" s="31">
        <v>2552</v>
      </c>
      <c r="M57" s="31">
        <v>6.3839999999999994E-2</v>
      </c>
      <c r="N57" s="1"/>
      <c r="O57" s="1"/>
    </row>
    <row r="58" spans="1:15" ht="12.75" customHeight="1">
      <c r="A58" s="33">
        <v>48</v>
      </c>
      <c r="B58" s="62" t="s">
        <v>339</v>
      </c>
      <c r="C58" s="31">
        <v>1514.35</v>
      </c>
      <c r="D58" s="40">
        <v>1511.1666666666667</v>
      </c>
      <c r="E58" s="40">
        <v>1501.3333333333335</v>
      </c>
      <c r="F58" s="40">
        <v>1488.3166666666668</v>
      </c>
      <c r="G58" s="40">
        <v>1478.4833333333336</v>
      </c>
      <c r="H58" s="40">
        <v>1524.1833333333334</v>
      </c>
      <c r="I58" s="40">
        <v>1534.0166666666669</v>
      </c>
      <c r="J58" s="40">
        <v>1547.0333333333333</v>
      </c>
      <c r="K58" s="31">
        <v>1521</v>
      </c>
      <c r="L58" s="31">
        <v>1498.15</v>
      </c>
      <c r="M58" s="31">
        <v>0.62405999999999995</v>
      </c>
      <c r="N58" s="1"/>
      <c r="O58" s="1"/>
    </row>
    <row r="59" spans="1:15" ht="12.75" customHeight="1">
      <c r="A59" s="33">
        <v>49</v>
      </c>
      <c r="B59" s="62" t="s">
        <v>340</v>
      </c>
      <c r="C59" s="31">
        <v>570.5</v>
      </c>
      <c r="D59" s="40">
        <v>569.51666666666677</v>
      </c>
      <c r="E59" s="40">
        <v>565.63333333333355</v>
      </c>
      <c r="F59" s="40">
        <v>560.76666666666677</v>
      </c>
      <c r="G59" s="40">
        <v>556.88333333333355</v>
      </c>
      <c r="H59" s="40">
        <v>574.38333333333355</v>
      </c>
      <c r="I59" s="40">
        <v>578.26666666666677</v>
      </c>
      <c r="J59" s="40">
        <v>583.13333333333355</v>
      </c>
      <c r="K59" s="31">
        <v>573.4</v>
      </c>
      <c r="L59" s="31">
        <v>564.65</v>
      </c>
      <c r="M59" s="31">
        <v>8.5466099999999994</v>
      </c>
      <c r="N59" s="1"/>
      <c r="O59" s="1"/>
    </row>
    <row r="60" spans="1:15" ht="12.75" customHeight="1">
      <c r="A60" s="33">
        <v>50</v>
      </c>
      <c r="B60" s="62" t="s">
        <v>68</v>
      </c>
      <c r="C60" s="31">
        <v>4730.2</v>
      </c>
      <c r="D60" s="40">
        <v>4736.8833333333332</v>
      </c>
      <c r="E60" s="40">
        <v>4705.3166666666666</v>
      </c>
      <c r="F60" s="40">
        <v>4680.4333333333334</v>
      </c>
      <c r="G60" s="40">
        <v>4648.8666666666668</v>
      </c>
      <c r="H60" s="40">
        <v>4761.7666666666664</v>
      </c>
      <c r="I60" s="40">
        <v>4793.3333333333321</v>
      </c>
      <c r="J60" s="40">
        <v>4818.2166666666662</v>
      </c>
      <c r="K60" s="31">
        <v>4768.45</v>
      </c>
      <c r="L60" s="31">
        <v>4712</v>
      </c>
      <c r="M60" s="31">
        <v>1.91238</v>
      </c>
      <c r="N60" s="1"/>
      <c r="O60" s="1"/>
    </row>
    <row r="61" spans="1:15" ht="12.75" customHeight="1">
      <c r="A61" s="33">
        <v>51</v>
      </c>
      <c r="B61" s="62" t="s">
        <v>341</v>
      </c>
      <c r="C61" s="31">
        <v>1222.9000000000001</v>
      </c>
      <c r="D61" s="40">
        <v>1216.7333333333333</v>
      </c>
      <c r="E61" s="40">
        <v>1198.9666666666667</v>
      </c>
      <c r="F61" s="40">
        <v>1175.0333333333333</v>
      </c>
      <c r="G61" s="40">
        <v>1157.2666666666667</v>
      </c>
      <c r="H61" s="40">
        <v>1240.6666666666667</v>
      </c>
      <c r="I61" s="40">
        <v>1258.4333333333336</v>
      </c>
      <c r="J61" s="40">
        <v>1282.3666666666668</v>
      </c>
      <c r="K61" s="31">
        <v>1234.5</v>
      </c>
      <c r="L61" s="31">
        <v>1192.8</v>
      </c>
      <c r="M61" s="31">
        <v>1.89072</v>
      </c>
      <c r="N61" s="1"/>
      <c r="O61" s="1"/>
    </row>
    <row r="62" spans="1:15" ht="12.75" customHeight="1">
      <c r="A62" s="33">
        <v>52</v>
      </c>
      <c r="B62" s="62" t="s">
        <v>71</v>
      </c>
      <c r="C62" s="31">
        <v>7096.85</v>
      </c>
      <c r="D62" s="40">
        <v>7120.3</v>
      </c>
      <c r="E62" s="40">
        <v>7058.6</v>
      </c>
      <c r="F62" s="40">
        <v>7020.35</v>
      </c>
      <c r="G62" s="40">
        <v>6958.6500000000005</v>
      </c>
      <c r="H62" s="40">
        <v>7158.55</v>
      </c>
      <c r="I62" s="40">
        <v>7220.2499999999991</v>
      </c>
      <c r="J62" s="40">
        <v>7258.5</v>
      </c>
      <c r="K62" s="31">
        <v>7182</v>
      </c>
      <c r="L62" s="31">
        <v>7082.05</v>
      </c>
      <c r="M62" s="31">
        <v>4.0152000000000001</v>
      </c>
      <c r="N62" s="1"/>
      <c r="O62" s="1"/>
    </row>
    <row r="63" spans="1:15" ht="12.75" customHeight="1">
      <c r="A63" s="33">
        <v>53</v>
      </c>
      <c r="B63" s="62" t="s">
        <v>70</v>
      </c>
      <c r="C63" s="31">
        <v>1480.4</v>
      </c>
      <c r="D63" s="40">
        <v>1480.4333333333334</v>
      </c>
      <c r="E63" s="40">
        <v>1468.9666666666667</v>
      </c>
      <c r="F63" s="40">
        <v>1457.5333333333333</v>
      </c>
      <c r="G63" s="40">
        <v>1446.0666666666666</v>
      </c>
      <c r="H63" s="40">
        <v>1491.8666666666668</v>
      </c>
      <c r="I63" s="40">
        <v>1503.3333333333335</v>
      </c>
      <c r="J63" s="40">
        <v>1514.7666666666669</v>
      </c>
      <c r="K63" s="31">
        <v>1491.9</v>
      </c>
      <c r="L63" s="31">
        <v>1469</v>
      </c>
      <c r="M63" s="31">
        <v>7.6376200000000001</v>
      </c>
      <c r="N63" s="1"/>
      <c r="O63" s="1"/>
    </row>
    <row r="64" spans="1:15" ht="12.75" customHeight="1">
      <c r="A64" s="33">
        <v>54</v>
      </c>
      <c r="B64" s="62" t="s">
        <v>273</v>
      </c>
      <c r="C64" s="31">
        <v>6991.7</v>
      </c>
      <c r="D64" s="40">
        <v>6993.0333333333328</v>
      </c>
      <c r="E64" s="40">
        <v>6956.0666666666657</v>
      </c>
      <c r="F64" s="40">
        <v>6920.4333333333325</v>
      </c>
      <c r="G64" s="40">
        <v>6883.4666666666653</v>
      </c>
      <c r="H64" s="40">
        <v>7028.6666666666661</v>
      </c>
      <c r="I64" s="40">
        <v>7065.6333333333332</v>
      </c>
      <c r="J64" s="40">
        <v>7101.2666666666664</v>
      </c>
      <c r="K64" s="31">
        <v>7030</v>
      </c>
      <c r="L64" s="31">
        <v>6957.4</v>
      </c>
      <c r="M64" s="31">
        <v>0.20169999999999999</v>
      </c>
      <c r="N64" s="1"/>
      <c r="O64" s="1"/>
    </row>
    <row r="65" spans="1:15" ht="12.75" customHeight="1">
      <c r="A65" s="33">
        <v>55</v>
      </c>
      <c r="B65" s="62" t="s">
        <v>342</v>
      </c>
      <c r="C65" s="31">
        <v>2241.6</v>
      </c>
      <c r="D65" s="40">
        <v>2231.1666666666665</v>
      </c>
      <c r="E65" s="40">
        <v>2212.333333333333</v>
      </c>
      <c r="F65" s="40">
        <v>2183.0666666666666</v>
      </c>
      <c r="G65" s="40">
        <v>2164.2333333333331</v>
      </c>
      <c r="H65" s="40">
        <v>2260.4333333333329</v>
      </c>
      <c r="I65" s="40">
        <v>2279.266666666666</v>
      </c>
      <c r="J65" s="40">
        <v>2308.5333333333328</v>
      </c>
      <c r="K65" s="31">
        <v>2250</v>
      </c>
      <c r="L65" s="31">
        <v>2201.9</v>
      </c>
      <c r="M65" s="31">
        <v>0.82723999999999998</v>
      </c>
      <c r="N65" s="1"/>
      <c r="O65" s="1"/>
    </row>
    <row r="66" spans="1:15" ht="12.75" customHeight="1">
      <c r="A66" s="33">
        <v>56</v>
      </c>
      <c r="B66" s="62" t="s">
        <v>72</v>
      </c>
      <c r="C66" s="31">
        <v>2322.9499999999998</v>
      </c>
      <c r="D66" s="40">
        <v>2324.8999999999996</v>
      </c>
      <c r="E66" s="40">
        <v>2307.1999999999994</v>
      </c>
      <c r="F66" s="40">
        <v>2291.4499999999998</v>
      </c>
      <c r="G66" s="40">
        <v>2273.7499999999995</v>
      </c>
      <c r="H66" s="40">
        <v>2340.6499999999992</v>
      </c>
      <c r="I66" s="40">
        <v>2358.35</v>
      </c>
      <c r="J66" s="40">
        <v>2374.099999999999</v>
      </c>
      <c r="K66" s="31">
        <v>2342.6</v>
      </c>
      <c r="L66" s="31">
        <v>2309.15</v>
      </c>
      <c r="M66" s="31">
        <v>1.84903</v>
      </c>
      <c r="N66" s="1"/>
      <c r="O66" s="1"/>
    </row>
    <row r="67" spans="1:15" ht="12.75" customHeight="1">
      <c r="A67" s="33">
        <v>57</v>
      </c>
      <c r="B67" s="62" t="s">
        <v>73</v>
      </c>
      <c r="C67" s="31">
        <v>390.25</v>
      </c>
      <c r="D67" s="40">
        <v>394.45</v>
      </c>
      <c r="E67" s="40">
        <v>385</v>
      </c>
      <c r="F67" s="40">
        <v>379.75</v>
      </c>
      <c r="G67" s="40">
        <v>370.3</v>
      </c>
      <c r="H67" s="40">
        <v>399.7</v>
      </c>
      <c r="I67" s="40">
        <v>409.14999999999992</v>
      </c>
      <c r="J67" s="40">
        <v>414.4</v>
      </c>
      <c r="K67" s="31">
        <v>403.9</v>
      </c>
      <c r="L67" s="31">
        <v>389.2</v>
      </c>
      <c r="M67" s="31">
        <v>19.741610000000001</v>
      </c>
      <c r="N67" s="1"/>
      <c r="O67" s="1"/>
    </row>
    <row r="68" spans="1:15" ht="12.75" customHeight="1">
      <c r="A68" s="33">
        <v>58</v>
      </c>
      <c r="B68" s="62" t="s">
        <v>74</v>
      </c>
      <c r="C68" s="31">
        <v>252.55</v>
      </c>
      <c r="D68" s="40">
        <v>255.55000000000004</v>
      </c>
      <c r="E68" s="40">
        <v>249.00000000000006</v>
      </c>
      <c r="F68" s="40">
        <v>245.45000000000002</v>
      </c>
      <c r="G68" s="40">
        <v>238.90000000000003</v>
      </c>
      <c r="H68" s="40">
        <v>259.10000000000008</v>
      </c>
      <c r="I68" s="40">
        <v>265.65000000000009</v>
      </c>
      <c r="J68" s="40">
        <v>269.2000000000001</v>
      </c>
      <c r="K68" s="31">
        <v>262.10000000000002</v>
      </c>
      <c r="L68" s="31">
        <v>252</v>
      </c>
      <c r="M68" s="31">
        <v>85.555760000000006</v>
      </c>
      <c r="N68" s="1"/>
      <c r="O68" s="1"/>
    </row>
    <row r="69" spans="1:15" ht="12.75" customHeight="1">
      <c r="A69" s="33">
        <v>59</v>
      </c>
      <c r="B69" s="62" t="s">
        <v>75</v>
      </c>
      <c r="C69" s="31">
        <v>187.45</v>
      </c>
      <c r="D69" s="40">
        <v>187.41666666666666</v>
      </c>
      <c r="E69" s="40">
        <v>186.43333333333331</v>
      </c>
      <c r="F69" s="40">
        <v>185.41666666666666</v>
      </c>
      <c r="G69" s="40">
        <v>184.43333333333331</v>
      </c>
      <c r="H69" s="40">
        <v>188.43333333333331</v>
      </c>
      <c r="I69" s="40">
        <v>189.41666666666666</v>
      </c>
      <c r="J69" s="40">
        <v>190.43333333333331</v>
      </c>
      <c r="K69" s="31">
        <v>188.4</v>
      </c>
      <c r="L69" s="31">
        <v>186.4</v>
      </c>
      <c r="M69" s="31">
        <v>124.64767999999999</v>
      </c>
      <c r="N69" s="1"/>
      <c r="O69" s="1"/>
    </row>
    <row r="70" spans="1:15" ht="12.75" customHeight="1">
      <c r="A70" s="33">
        <v>60</v>
      </c>
      <c r="B70" s="62" t="s">
        <v>274</v>
      </c>
      <c r="C70" s="31">
        <v>74.2</v>
      </c>
      <c r="D70" s="40">
        <v>74.166666666666671</v>
      </c>
      <c r="E70" s="40">
        <v>73.833333333333343</v>
      </c>
      <c r="F70" s="40">
        <v>73.466666666666669</v>
      </c>
      <c r="G70" s="40">
        <v>73.13333333333334</v>
      </c>
      <c r="H70" s="40">
        <v>74.533333333333346</v>
      </c>
      <c r="I70" s="40">
        <v>74.866666666666688</v>
      </c>
      <c r="J70" s="40">
        <v>75.233333333333348</v>
      </c>
      <c r="K70" s="31">
        <v>74.5</v>
      </c>
      <c r="L70" s="31">
        <v>73.8</v>
      </c>
      <c r="M70" s="31">
        <v>35.686790000000002</v>
      </c>
      <c r="N70" s="1"/>
      <c r="O70" s="1"/>
    </row>
    <row r="71" spans="1:15" ht="12.75" customHeight="1">
      <c r="A71" s="33">
        <v>61</v>
      </c>
      <c r="B71" s="62" t="s">
        <v>343</v>
      </c>
      <c r="C71" s="31">
        <v>28.5</v>
      </c>
      <c r="D71" s="40">
        <v>28.5</v>
      </c>
      <c r="E71" s="40">
        <v>28.3</v>
      </c>
      <c r="F71" s="40">
        <v>28.1</v>
      </c>
      <c r="G71" s="40">
        <v>27.900000000000002</v>
      </c>
      <c r="H71" s="40">
        <v>28.7</v>
      </c>
      <c r="I71" s="40">
        <v>28.900000000000002</v>
      </c>
      <c r="J71" s="40">
        <v>29.099999999999998</v>
      </c>
      <c r="K71" s="31">
        <v>28.7</v>
      </c>
      <c r="L71" s="31">
        <v>28.3</v>
      </c>
      <c r="M71" s="31">
        <v>101.25067</v>
      </c>
      <c r="N71" s="1"/>
      <c r="O71" s="1"/>
    </row>
    <row r="72" spans="1:15" ht="12.75" customHeight="1">
      <c r="A72" s="33">
        <v>62</v>
      </c>
      <c r="B72" s="62" t="s">
        <v>76</v>
      </c>
      <c r="C72" s="31">
        <v>1603.2</v>
      </c>
      <c r="D72" s="40">
        <v>1604.2666666666667</v>
      </c>
      <c r="E72" s="40">
        <v>1592.5833333333333</v>
      </c>
      <c r="F72" s="40">
        <v>1581.9666666666667</v>
      </c>
      <c r="G72" s="40">
        <v>1570.2833333333333</v>
      </c>
      <c r="H72" s="40">
        <v>1614.8833333333332</v>
      </c>
      <c r="I72" s="40">
        <v>1626.5666666666666</v>
      </c>
      <c r="J72" s="40">
        <v>1637.1833333333332</v>
      </c>
      <c r="K72" s="31">
        <v>1615.95</v>
      </c>
      <c r="L72" s="31">
        <v>1593.65</v>
      </c>
      <c r="M72" s="31">
        <v>5.3783200000000004</v>
      </c>
      <c r="N72" s="1"/>
      <c r="O72" s="1"/>
    </row>
    <row r="73" spans="1:15" ht="12.75" customHeight="1">
      <c r="A73" s="33">
        <v>63</v>
      </c>
      <c r="B73" s="62" t="s">
        <v>344</v>
      </c>
      <c r="C73" s="31">
        <v>4216.6499999999996</v>
      </c>
      <c r="D73" s="40">
        <v>4247.1833333333334</v>
      </c>
      <c r="E73" s="40">
        <v>4154.5166666666664</v>
      </c>
      <c r="F73" s="40">
        <v>4092.3833333333332</v>
      </c>
      <c r="G73" s="40">
        <v>3999.7166666666662</v>
      </c>
      <c r="H73" s="40">
        <v>4309.3166666666666</v>
      </c>
      <c r="I73" s="40">
        <v>4401.9833333333327</v>
      </c>
      <c r="J73" s="40">
        <v>4464.1166666666668</v>
      </c>
      <c r="K73" s="31">
        <v>4339.8500000000004</v>
      </c>
      <c r="L73" s="31">
        <v>4185.05</v>
      </c>
      <c r="M73" s="31">
        <v>0.59511000000000003</v>
      </c>
      <c r="N73" s="1"/>
      <c r="O73" s="1"/>
    </row>
    <row r="74" spans="1:15" ht="12.75" customHeight="1">
      <c r="A74" s="33">
        <v>64</v>
      </c>
      <c r="B74" s="62" t="s">
        <v>78</v>
      </c>
      <c r="C74" s="31">
        <v>670.3</v>
      </c>
      <c r="D74" s="40">
        <v>670.11666666666667</v>
      </c>
      <c r="E74" s="40">
        <v>665.73333333333335</v>
      </c>
      <c r="F74" s="40">
        <v>661.16666666666663</v>
      </c>
      <c r="G74" s="40">
        <v>656.7833333333333</v>
      </c>
      <c r="H74" s="40">
        <v>674.68333333333339</v>
      </c>
      <c r="I74" s="40">
        <v>679.06666666666683</v>
      </c>
      <c r="J74" s="40">
        <v>683.63333333333344</v>
      </c>
      <c r="K74" s="31">
        <v>674.5</v>
      </c>
      <c r="L74" s="31">
        <v>665.55</v>
      </c>
      <c r="M74" s="31">
        <v>8.6046399999999998</v>
      </c>
      <c r="N74" s="1"/>
      <c r="O74" s="1"/>
    </row>
    <row r="75" spans="1:15" ht="12.75" customHeight="1">
      <c r="A75" s="33">
        <v>65</v>
      </c>
      <c r="B75" s="62" t="s">
        <v>345</v>
      </c>
      <c r="C75" s="31">
        <v>1105.3</v>
      </c>
      <c r="D75" s="40">
        <v>1110.2666666666667</v>
      </c>
      <c r="E75" s="40">
        <v>1091.6833333333334</v>
      </c>
      <c r="F75" s="40">
        <v>1078.0666666666668</v>
      </c>
      <c r="G75" s="40">
        <v>1059.4833333333336</v>
      </c>
      <c r="H75" s="40">
        <v>1123.8833333333332</v>
      </c>
      <c r="I75" s="40">
        <v>1142.4666666666667</v>
      </c>
      <c r="J75" s="40">
        <v>1156.083333333333</v>
      </c>
      <c r="K75" s="31">
        <v>1128.8499999999999</v>
      </c>
      <c r="L75" s="31">
        <v>1096.6500000000001</v>
      </c>
      <c r="M75" s="31">
        <v>3.7554699999999999</v>
      </c>
      <c r="N75" s="1"/>
      <c r="O75" s="1"/>
    </row>
    <row r="76" spans="1:15" ht="12.75" customHeight="1">
      <c r="A76" s="33">
        <v>66</v>
      </c>
      <c r="B76" s="62" t="s">
        <v>77</v>
      </c>
      <c r="C76" s="31">
        <v>121.4</v>
      </c>
      <c r="D76" s="40">
        <v>121.88333333333333</v>
      </c>
      <c r="E76" s="40">
        <v>120.61666666666665</v>
      </c>
      <c r="F76" s="40">
        <v>119.83333333333331</v>
      </c>
      <c r="G76" s="40">
        <v>118.56666666666663</v>
      </c>
      <c r="H76" s="40">
        <v>122.66666666666666</v>
      </c>
      <c r="I76" s="40">
        <v>123.93333333333334</v>
      </c>
      <c r="J76" s="40">
        <v>124.71666666666667</v>
      </c>
      <c r="K76" s="31">
        <v>123.15</v>
      </c>
      <c r="L76" s="31">
        <v>121.1</v>
      </c>
      <c r="M76" s="31">
        <v>86.600800000000007</v>
      </c>
      <c r="N76" s="1"/>
      <c r="O76" s="1"/>
    </row>
    <row r="77" spans="1:15" ht="12.75" customHeight="1">
      <c r="A77" s="33">
        <v>67</v>
      </c>
      <c r="B77" s="62" t="s">
        <v>79</v>
      </c>
      <c r="C77" s="31">
        <v>828</v>
      </c>
      <c r="D77" s="40">
        <v>827.35</v>
      </c>
      <c r="E77" s="40">
        <v>822.80000000000007</v>
      </c>
      <c r="F77" s="40">
        <v>817.6</v>
      </c>
      <c r="G77" s="40">
        <v>813.05000000000007</v>
      </c>
      <c r="H77" s="40">
        <v>832.55000000000007</v>
      </c>
      <c r="I77" s="40">
        <v>837.1</v>
      </c>
      <c r="J77" s="40">
        <v>842.30000000000007</v>
      </c>
      <c r="K77" s="31">
        <v>831.9</v>
      </c>
      <c r="L77" s="31">
        <v>822.15</v>
      </c>
      <c r="M77" s="31">
        <v>3.46936</v>
      </c>
      <c r="N77" s="1"/>
      <c r="O77" s="1"/>
    </row>
    <row r="78" spans="1:15" ht="12.75" customHeight="1">
      <c r="A78" s="33">
        <v>68</v>
      </c>
      <c r="B78" s="62" t="s">
        <v>82</v>
      </c>
      <c r="C78" s="31">
        <v>83.85</v>
      </c>
      <c r="D78" s="40">
        <v>84.166666666666657</v>
      </c>
      <c r="E78" s="40">
        <v>83.033333333333317</v>
      </c>
      <c r="F78" s="40">
        <v>82.216666666666654</v>
      </c>
      <c r="G78" s="40">
        <v>81.083333333333314</v>
      </c>
      <c r="H78" s="40">
        <v>84.98333333333332</v>
      </c>
      <c r="I78" s="40">
        <v>86.116666666666646</v>
      </c>
      <c r="J78" s="40">
        <v>86.933333333333323</v>
      </c>
      <c r="K78" s="31">
        <v>85.3</v>
      </c>
      <c r="L78" s="31">
        <v>83.35</v>
      </c>
      <c r="M78" s="31">
        <v>124.06707</v>
      </c>
      <c r="N78" s="1"/>
      <c r="O78" s="1"/>
    </row>
    <row r="79" spans="1:15" ht="12.75" customHeight="1">
      <c r="A79" s="33">
        <v>69</v>
      </c>
      <c r="B79" s="62" t="s">
        <v>86</v>
      </c>
      <c r="C79" s="31">
        <v>373.55</v>
      </c>
      <c r="D79" s="40">
        <v>374.31666666666661</v>
      </c>
      <c r="E79" s="40">
        <v>370.13333333333321</v>
      </c>
      <c r="F79" s="40">
        <v>366.71666666666658</v>
      </c>
      <c r="G79" s="40">
        <v>362.53333333333319</v>
      </c>
      <c r="H79" s="40">
        <v>377.73333333333323</v>
      </c>
      <c r="I79" s="40">
        <v>381.91666666666663</v>
      </c>
      <c r="J79" s="40">
        <v>385.33333333333326</v>
      </c>
      <c r="K79" s="31">
        <v>378.5</v>
      </c>
      <c r="L79" s="31">
        <v>370.9</v>
      </c>
      <c r="M79" s="31">
        <v>33.571840000000002</v>
      </c>
      <c r="N79" s="1"/>
      <c r="O79" s="1"/>
    </row>
    <row r="80" spans="1:15" ht="12.75" customHeight="1">
      <c r="A80" s="33">
        <v>70</v>
      </c>
      <c r="B80" s="62" t="s">
        <v>346</v>
      </c>
      <c r="C80" s="31">
        <v>9808.75</v>
      </c>
      <c r="D80" s="40">
        <v>9838.9166666666661</v>
      </c>
      <c r="E80" s="40">
        <v>9769.8333333333321</v>
      </c>
      <c r="F80" s="40">
        <v>9730.9166666666661</v>
      </c>
      <c r="G80" s="40">
        <v>9661.8333333333321</v>
      </c>
      <c r="H80" s="40">
        <v>9877.8333333333321</v>
      </c>
      <c r="I80" s="40">
        <v>9946.9166666666642</v>
      </c>
      <c r="J80" s="40">
        <v>9985.8333333333321</v>
      </c>
      <c r="K80" s="31">
        <v>9908</v>
      </c>
      <c r="L80" s="31">
        <v>9800</v>
      </c>
      <c r="M80" s="31">
        <v>1.265E-2</v>
      </c>
      <c r="N80" s="1"/>
      <c r="O80" s="1"/>
    </row>
    <row r="81" spans="1:15" ht="12.75" customHeight="1">
      <c r="A81" s="33">
        <v>71</v>
      </c>
      <c r="B81" s="62" t="s">
        <v>81</v>
      </c>
      <c r="C81" s="31">
        <v>827.95</v>
      </c>
      <c r="D81" s="40">
        <v>826.9666666666667</v>
      </c>
      <c r="E81" s="40">
        <v>819.98333333333335</v>
      </c>
      <c r="F81" s="40">
        <v>812.01666666666665</v>
      </c>
      <c r="G81" s="40">
        <v>805.0333333333333</v>
      </c>
      <c r="H81" s="40">
        <v>834.93333333333339</v>
      </c>
      <c r="I81" s="40">
        <v>841.91666666666674</v>
      </c>
      <c r="J81" s="40">
        <v>849.88333333333344</v>
      </c>
      <c r="K81" s="31">
        <v>833.95</v>
      </c>
      <c r="L81" s="31">
        <v>819</v>
      </c>
      <c r="M81" s="31">
        <v>51.087200000000003</v>
      </c>
      <c r="N81" s="1"/>
      <c r="O81" s="1"/>
    </row>
    <row r="82" spans="1:15" ht="12.75" customHeight="1">
      <c r="A82" s="33">
        <v>72</v>
      </c>
      <c r="B82" s="62" t="s">
        <v>83</v>
      </c>
      <c r="C82" s="31">
        <v>239.35</v>
      </c>
      <c r="D82" s="40">
        <v>239.38333333333335</v>
      </c>
      <c r="E82" s="40">
        <v>238.26666666666671</v>
      </c>
      <c r="F82" s="40">
        <v>237.18333333333337</v>
      </c>
      <c r="G82" s="40">
        <v>236.06666666666672</v>
      </c>
      <c r="H82" s="40">
        <v>240.4666666666667</v>
      </c>
      <c r="I82" s="40">
        <v>241.58333333333331</v>
      </c>
      <c r="J82" s="40">
        <v>242.66666666666669</v>
      </c>
      <c r="K82" s="31">
        <v>240.5</v>
      </c>
      <c r="L82" s="31">
        <v>238.3</v>
      </c>
      <c r="M82" s="31">
        <v>19.760549999999999</v>
      </c>
      <c r="N82" s="1"/>
      <c r="O82" s="1"/>
    </row>
    <row r="83" spans="1:15" ht="12.75" customHeight="1">
      <c r="A83" s="33">
        <v>73</v>
      </c>
      <c r="B83" s="62" t="s">
        <v>347</v>
      </c>
      <c r="C83" s="31">
        <v>1207.7</v>
      </c>
      <c r="D83" s="40">
        <v>1204.2166666666665</v>
      </c>
      <c r="E83" s="40">
        <v>1188.4333333333329</v>
      </c>
      <c r="F83" s="40">
        <v>1169.1666666666665</v>
      </c>
      <c r="G83" s="40">
        <v>1153.383333333333</v>
      </c>
      <c r="H83" s="40">
        <v>1223.4833333333329</v>
      </c>
      <c r="I83" s="40">
        <v>1239.2666666666662</v>
      </c>
      <c r="J83" s="40">
        <v>1258.5333333333328</v>
      </c>
      <c r="K83" s="31">
        <v>1220</v>
      </c>
      <c r="L83" s="31">
        <v>1184.95</v>
      </c>
      <c r="M83" s="31">
        <v>1.12191</v>
      </c>
      <c r="N83" s="1"/>
      <c r="O83" s="1"/>
    </row>
    <row r="84" spans="1:15" ht="12.75" customHeight="1">
      <c r="A84" s="33">
        <v>74</v>
      </c>
      <c r="B84" s="62" t="s">
        <v>89</v>
      </c>
      <c r="C84" s="31">
        <v>338.25</v>
      </c>
      <c r="D84" s="40">
        <v>337.23333333333335</v>
      </c>
      <c r="E84" s="40">
        <v>334.51666666666671</v>
      </c>
      <c r="F84" s="40">
        <v>330.78333333333336</v>
      </c>
      <c r="G84" s="40">
        <v>328.06666666666672</v>
      </c>
      <c r="H84" s="40">
        <v>340.9666666666667</v>
      </c>
      <c r="I84" s="40">
        <v>343.68333333333339</v>
      </c>
      <c r="J84" s="40">
        <v>347.41666666666669</v>
      </c>
      <c r="K84" s="31">
        <v>339.95</v>
      </c>
      <c r="L84" s="31">
        <v>333.5</v>
      </c>
      <c r="M84" s="31">
        <v>11.790520000000001</v>
      </c>
      <c r="N84" s="1"/>
      <c r="O84" s="1"/>
    </row>
    <row r="85" spans="1:15" ht="12.75" customHeight="1">
      <c r="A85" s="33">
        <v>75</v>
      </c>
      <c r="B85" s="62" t="s">
        <v>348</v>
      </c>
      <c r="C85" s="31">
        <v>6596.5</v>
      </c>
      <c r="D85" s="40">
        <v>6613.833333333333</v>
      </c>
      <c r="E85" s="40">
        <v>6572.6666666666661</v>
      </c>
      <c r="F85" s="40">
        <v>6548.833333333333</v>
      </c>
      <c r="G85" s="40">
        <v>6507.6666666666661</v>
      </c>
      <c r="H85" s="40">
        <v>6637.6666666666661</v>
      </c>
      <c r="I85" s="40">
        <v>6678.8333333333321</v>
      </c>
      <c r="J85" s="40">
        <v>6702.6666666666661</v>
      </c>
      <c r="K85" s="31">
        <v>6655</v>
      </c>
      <c r="L85" s="31">
        <v>6590</v>
      </c>
      <c r="M85" s="31">
        <v>8.3760000000000001E-2</v>
      </c>
      <c r="N85" s="1"/>
      <c r="O85" s="1"/>
    </row>
    <row r="86" spans="1:15" ht="12.75" customHeight="1">
      <c r="A86" s="33">
        <v>76</v>
      </c>
      <c r="B86" s="62" t="s">
        <v>349</v>
      </c>
      <c r="C86" s="31">
        <v>1538.2</v>
      </c>
      <c r="D86" s="40">
        <v>1536.0166666666667</v>
      </c>
      <c r="E86" s="40">
        <v>1517.1333333333332</v>
      </c>
      <c r="F86" s="40">
        <v>1496.0666666666666</v>
      </c>
      <c r="G86" s="40">
        <v>1477.1833333333332</v>
      </c>
      <c r="H86" s="40">
        <v>1557.0833333333333</v>
      </c>
      <c r="I86" s="40">
        <v>1575.9666666666669</v>
      </c>
      <c r="J86" s="40">
        <v>1597.0333333333333</v>
      </c>
      <c r="K86" s="31">
        <v>1554.9</v>
      </c>
      <c r="L86" s="31">
        <v>1514.95</v>
      </c>
      <c r="M86" s="31">
        <v>1.8578399999999999</v>
      </c>
      <c r="N86" s="1"/>
      <c r="O86" s="1"/>
    </row>
    <row r="87" spans="1:15" ht="12.75" customHeight="1">
      <c r="A87" s="33">
        <v>77</v>
      </c>
      <c r="B87" s="62" t="s">
        <v>350</v>
      </c>
      <c r="C87" s="31">
        <v>1054.45</v>
      </c>
      <c r="D87" s="40">
        <v>1056.8499999999999</v>
      </c>
      <c r="E87" s="40">
        <v>1035.6999999999998</v>
      </c>
      <c r="F87" s="40">
        <v>1016.9499999999998</v>
      </c>
      <c r="G87" s="40">
        <v>995.79999999999973</v>
      </c>
      <c r="H87" s="40">
        <v>1075.5999999999999</v>
      </c>
      <c r="I87" s="40">
        <v>1096.75</v>
      </c>
      <c r="J87" s="40">
        <v>1115.5</v>
      </c>
      <c r="K87" s="31">
        <v>1078</v>
      </c>
      <c r="L87" s="31">
        <v>1038.0999999999999</v>
      </c>
      <c r="M87" s="31">
        <v>3.7916599999999998</v>
      </c>
      <c r="N87" s="1"/>
      <c r="O87" s="1"/>
    </row>
    <row r="88" spans="1:15" ht="12.75" customHeight="1">
      <c r="A88" s="33">
        <v>78</v>
      </c>
      <c r="B88" s="62" t="s">
        <v>351</v>
      </c>
      <c r="C88" s="31">
        <v>538</v>
      </c>
      <c r="D88" s="40">
        <v>536.05000000000007</v>
      </c>
      <c r="E88" s="40">
        <v>530.10000000000014</v>
      </c>
      <c r="F88" s="40">
        <v>522.20000000000005</v>
      </c>
      <c r="G88" s="40">
        <v>516.25000000000011</v>
      </c>
      <c r="H88" s="40">
        <v>543.95000000000016</v>
      </c>
      <c r="I88" s="40">
        <v>549.9000000000002</v>
      </c>
      <c r="J88" s="40">
        <v>557.80000000000018</v>
      </c>
      <c r="K88" s="31">
        <v>542</v>
      </c>
      <c r="L88" s="31">
        <v>528.15</v>
      </c>
      <c r="M88" s="31">
        <v>2.6564000000000001</v>
      </c>
      <c r="N88" s="1"/>
      <c r="O88" s="1"/>
    </row>
    <row r="89" spans="1:15" ht="12.75" customHeight="1">
      <c r="A89" s="33">
        <v>79</v>
      </c>
      <c r="B89" s="62" t="s">
        <v>84</v>
      </c>
      <c r="C89" s="31">
        <v>19072.3</v>
      </c>
      <c r="D89" s="40">
        <v>19147.933333333334</v>
      </c>
      <c r="E89" s="40">
        <v>18947.866666666669</v>
      </c>
      <c r="F89" s="40">
        <v>18823.433333333334</v>
      </c>
      <c r="G89" s="40">
        <v>18623.366666666669</v>
      </c>
      <c r="H89" s="40">
        <v>19272.366666666669</v>
      </c>
      <c r="I89" s="40">
        <v>19472.433333333334</v>
      </c>
      <c r="J89" s="40">
        <v>19596.866666666669</v>
      </c>
      <c r="K89" s="31">
        <v>19348</v>
      </c>
      <c r="L89" s="31">
        <v>19023.5</v>
      </c>
      <c r="M89" s="31">
        <v>9.7549999999999998E-2</v>
      </c>
      <c r="N89" s="1"/>
      <c r="O89" s="1"/>
    </row>
    <row r="90" spans="1:15" ht="12.75" customHeight="1">
      <c r="A90" s="33">
        <v>80</v>
      </c>
      <c r="B90" s="62" t="s">
        <v>352</v>
      </c>
      <c r="C90" s="31">
        <v>578.1</v>
      </c>
      <c r="D90" s="40">
        <v>578.46666666666658</v>
      </c>
      <c r="E90" s="40">
        <v>571.93333333333317</v>
      </c>
      <c r="F90" s="40">
        <v>565.76666666666654</v>
      </c>
      <c r="G90" s="40">
        <v>559.23333333333312</v>
      </c>
      <c r="H90" s="40">
        <v>584.63333333333321</v>
      </c>
      <c r="I90" s="40">
        <v>591.16666666666674</v>
      </c>
      <c r="J90" s="40">
        <v>597.33333333333326</v>
      </c>
      <c r="K90" s="31">
        <v>585</v>
      </c>
      <c r="L90" s="31">
        <v>572.29999999999995</v>
      </c>
      <c r="M90" s="31">
        <v>1.9200200000000001</v>
      </c>
      <c r="N90" s="1"/>
      <c r="O90" s="1"/>
    </row>
    <row r="91" spans="1:15" ht="12.75" customHeight="1">
      <c r="A91" s="33">
        <v>81</v>
      </c>
      <c r="B91" s="62" t="s">
        <v>353</v>
      </c>
      <c r="C91" s="31">
        <v>27.3</v>
      </c>
      <c r="D91" s="40">
        <v>26.433333333333334</v>
      </c>
      <c r="E91" s="40">
        <v>25.566666666666666</v>
      </c>
      <c r="F91" s="40">
        <v>23.833333333333332</v>
      </c>
      <c r="G91" s="40">
        <v>22.966666666666665</v>
      </c>
      <c r="H91" s="40">
        <v>28.166666666666668</v>
      </c>
      <c r="I91" s="40">
        <v>29.033333333333335</v>
      </c>
      <c r="J91" s="40">
        <v>30.766666666666669</v>
      </c>
      <c r="K91" s="31">
        <v>27.3</v>
      </c>
      <c r="L91" s="31">
        <v>24.7</v>
      </c>
      <c r="M91" s="31">
        <v>652.64648</v>
      </c>
      <c r="N91" s="1"/>
      <c r="O91" s="1"/>
    </row>
    <row r="92" spans="1:15" ht="12.75" customHeight="1">
      <c r="A92" s="33">
        <v>82</v>
      </c>
      <c r="B92" s="62" t="s">
        <v>87</v>
      </c>
      <c r="C92" s="31">
        <v>4941.6499999999996</v>
      </c>
      <c r="D92" s="40">
        <v>4946.8833333333332</v>
      </c>
      <c r="E92" s="40">
        <v>4916.7666666666664</v>
      </c>
      <c r="F92" s="40">
        <v>4891.8833333333332</v>
      </c>
      <c r="G92" s="40">
        <v>4861.7666666666664</v>
      </c>
      <c r="H92" s="40">
        <v>4971.7666666666664</v>
      </c>
      <c r="I92" s="40">
        <v>5001.8833333333332</v>
      </c>
      <c r="J92" s="40">
        <v>5026.7666666666664</v>
      </c>
      <c r="K92" s="31">
        <v>4977</v>
      </c>
      <c r="L92" s="31">
        <v>4922</v>
      </c>
      <c r="M92" s="31">
        <v>2.3417400000000002</v>
      </c>
      <c r="N92" s="1"/>
      <c r="O92" s="1"/>
    </row>
    <row r="93" spans="1:15" ht="12.75" customHeight="1">
      <c r="A93" s="33">
        <v>83</v>
      </c>
      <c r="B93" s="62" t="s">
        <v>354</v>
      </c>
      <c r="C93" s="31">
        <v>1200.95</v>
      </c>
      <c r="D93" s="40">
        <v>1198.8999999999999</v>
      </c>
      <c r="E93" s="40">
        <v>1192.0999999999997</v>
      </c>
      <c r="F93" s="40">
        <v>1183.2499999999998</v>
      </c>
      <c r="G93" s="40">
        <v>1176.4499999999996</v>
      </c>
      <c r="H93" s="40">
        <v>1207.7499999999998</v>
      </c>
      <c r="I93" s="40">
        <v>1214.55</v>
      </c>
      <c r="J93" s="40">
        <v>1223.3999999999999</v>
      </c>
      <c r="K93" s="31">
        <v>1205.7</v>
      </c>
      <c r="L93" s="31">
        <v>1190.05</v>
      </c>
      <c r="M93" s="31">
        <v>0.83418000000000003</v>
      </c>
      <c r="N93" s="1"/>
      <c r="O93" s="1"/>
    </row>
    <row r="94" spans="1:15" ht="12.75" customHeight="1">
      <c r="A94" s="33">
        <v>84</v>
      </c>
      <c r="B94" s="62" t="s">
        <v>355</v>
      </c>
      <c r="C94" s="31">
        <v>641.29999999999995</v>
      </c>
      <c r="D94" s="40">
        <v>640.11666666666667</v>
      </c>
      <c r="E94" s="40">
        <v>636.2833333333333</v>
      </c>
      <c r="F94" s="40">
        <v>631.26666666666665</v>
      </c>
      <c r="G94" s="40">
        <v>627.43333333333328</v>
      </c>
      <c r="H94" s="40">
        <v>645.13333333333333</v>
      </c>
      <c r="I94" s="40">
        <v>648.96666666666658</v>
      </c>
      <c r="J94" s="40">
        <v>653.98333333333335</v>
      </c>
      <c r="K94" s="31">
        <v>643.95000000000005</v>
      </c>
      <c r="L94" s="31">
        <v>635.1</v>
      </c>
      <c r="M94" s="31">
        <v>1.0883499999999999</v>
      </c>
      <c r="N94" s="1"/>
      <c r="O94" s="1"/>
    </row>
    <row r="95" spans="1:15" ht="12.75" customHeight="1">
      <c r="A95" s="33">
        <v>85</v>
      </c>
      <c r="B95" s="62" t="s">
        <v>356</v>
      </c>
      <c r="C95" s="31">
        <v>71.7</v>
      </c>
      <c r="D95" s="40">
        <v>71.966666666666654</v>
      </c>
      <c r="E95" s="40">
        <v>71.183333333333309</v>
      </c>
      <c r="F95" s="40">
        <v>70.666666666666657</v>
      </c>
      <c r="G95" s="40">
        <v>69.883333333333312</v>
      </c>
      <c r="H95" s="40">
        <v>72.483333333333306</v>
      </c>
      <c r="I95" s="40">
        <v>73.266666666666637</v>
      </c>
      <c r="J95" s="40">
        <v>73.783333333333303</v>
      </c>
      <c r="K95" s="31">
        <v>72.75</v>
      </c>
      <c r="L95" s="31">
        <v>71.45</v>
      </c>
      <c r="M95" s="31">
        <v>22.05349</v>
      </c>
      <c r="N95" s="1"/>
      <c r="O95" s="1"/>
    </row>
    <row r="96" spans="1:15" ht="12.75" customHeight="1">
      <c r="A96" s="33">
        <v>86</v>
      </c>
      <c r="B96" s="62" t="s">
        <v>357</v>
      </c>
      <c r="C96" s="31">
        <v>378.1</v>
      </c>
      <c r="D96" s="40">
        <v>379.40000000000003</v>
      </c>
      <c r="E96" s="40">
        <v>374.80000000000007</v>
      </c>
      <c r="F96" s="40">
        <v>371.50000000000006</v>
      </c>
      <c r="G96" s="40">
        <v>366.90000000000009</v>
      </c>
      <c r="H96" s="40">
        <v>382.70000000000005</v>
      </c>
      <c r="I96" s="40">
        <v>387.30000000000007</v>
      </c>
      <c r="J96" s="40">
        <v>390.6</v>
      </c>
      <c r="K96" s="31">
        <v>384</v>
      </c>
      <c r="L96" s="31">
        <v>376.1</v>
      </c>
      <c r="M96" s="31">
        <v>13.58222</v>
      </c>
      <c r="N96" s="1"/>
      <c r="O96" s="1"/>
    </row>
    <row r="97" spans="1:15" ht="12.75" customHeight="1">
      <c r="A97" s="33">
        <v>87</v>
      </c>
      <c r="B97" s="62" t="s">
        <v>358</v>
      </c>
      <c r="C97" s="31">
        <v>3947.05</v>
      </c>
      <c r="D97" s="40">
        <v>3930.6666666666665</v>
      </c>
      <c r="E97" s="40">
        <v>3896.833333333333</v>
      </c>
      <c r="F97" s="40">
        <v>3846.6166666666663</v>
      </c>
      <c r="G97" s="40">
        <v>3812.7833333333328</v>
      </c>
      <c r="H97" s="40">
        <v>3980.8833333333332</v>
      </c>
      <c r="I97" s="40">
        <v>4014.7166666666662</v>
      </c>
      <c r="J97" s="40">
        <v>4064.9333333333334</v>
      </c>
      <c r="K97" s="31">
        <v>3964.5</v>
      </c>
      <c r="L97" s="31">
        <v>3880.45</v>
      </c>
      <c r="M97" s="31">
        <v>0.18714</v>
      </c>
      <c r="N97" s="1"/>
      <c r="O97" s="1"/>
    </row>
    <row r="98" spans="1:15" ht="12.75" customHeight="1">
      <c r="A98" s="33">
        <v>88</v>
      </c>
      <c r="B98" s="62" t="s">
        <v>359</v>
      </c>
      <c r="C98" s="31">
        <v>275</v>
      </c>
      <c r="D98" s="40">
        <v>274.11666666666667</v>
      </c>
      <c r="E98" s="40">
        <v>270.98333333333335</v>
      </c>
      <c r="F98" s="40">
        <v>266.9666666666667</v>
      </c>
      <c r="G98" s="40">
        <v>263.83333333333337</v>
      </c>
      <c r="H98" s="40">
        <v>278.13333333333333</v>
      </c>
      <c r="I98" s="40">
        <v>281.26666666666665</v>
      </c>
      <c r="J98" s="40">
        <v>285.2833333333333</v>
      </c>
      <c r="K98" s="31">
        <v>277.25</v>
      </c>
      <c r="L98" s="31">
        <v>270.10000000000002</v>
      </c>
      <c r="M98" s="31">
        <v>1.94808</v>
      </c>
      <c r="N98" s="1"/>
      <c r="O98" s="1"/>
    </row>
    <row r="99" spans="1:15" ht="12.75" customHeight="1">
      <c r="A99" s="33">
        <v>89</v>
      </c>
      <c r="B99" s="62" t="s">
        <v>360</v>
      </c>
      <c r="C99" s="31">
        <v>321.89999999999998</v>
      </c>
      <c r="D99" s="40">
        <v>322.08333333333331</v>
      </c>
      <c r="E99" s="40">
        <v>319.16666666666663</v>
      </c>
      <c r="F99" s="40">
        <v>316.43333333333334</v>
      </c>
      <c r="G99" s="40">
        <v>313.51666666666665</v>
      </c>
      <c r="H99" s="40">
        <v>324.81666666666661</v>
      </c>
      <c r="I99" s="40">
        <v>327.73333333333323</v>
      </c>
      <c r="J99" s="40">
        <v>330.46666666666658</v>
      </c>
      <c r="K99" s="31">
        <v>325</v>
      </c>
      <c r="L99" s="31">
        <v>319.35000000000002</v>
      </c>
      <c r="M99" s="31">
        <v>3.6196899999999999</v>
      </c>
      <c r="N99" s="1"/>
      <c r="O99" s="1"/>
    </row>
    <row r="100" spans="1:15" ht="12.75" customHeight="1">
      <c r="A100" s="33">
        <v>90</v>
      </c>
      <c r="B100" s="62" t="s">
        <v>91</v>
      </c>
      <c r="C100" s="31">
        <v>748.85</v>
      </c>
      <c r="D100" s="40">
        <v>748.15000000000009</v>
      </c>
      <c r="E100" s="40">
        <v>741.85000000000014</v>
      </c>
      <c r="F100" s="40">
        <v>734.85</v>
      </c>
      <c r="G100" s="40">
        <v>728.55000000000007</v>
      </c>
      <c r="H100" s="40">
        <v>755.1500000000002</v>
      </c>
      <c r="I100" s="40">
        <v>761.45000000000016</v>
      </c>
      <c r="J100" s="40">
        <v>768.45000000000027</v>
      </c>
      <c r="K100" s="31">
        <v>754.45</v>
      </c>
      <c r="L100" s="31">
        <v>741.15</v>
      </c>
      <c r="M100" s="31">
        <v>4.9458799999999998</v>
      </c>
      <c r="N100" s="1"/>
      <c r="O100" s="1"/>
    </row>
    <row r="101" spans="1:15" ht="12.75" customHeight="1">
      <c r="A101" s="33">
        <v>91</v>
      </c>
      <c r="B101" s="62" t="s">
        <v>90</v>
      </c>
      <c r="C101" s="31">
        <v>304.45</v>
      </c>
      <c r="D101" s="40">
        <v>304.86666666666662</v>
      </c>
      <c r="E101" s="40">
        <v>302.58333333333326</v>
      </c>
      <c r="F101" s="40">
        <v>300.71666666666664</v>
      </c>
      <c r="G101" s="40">
        <v>298.43333333333328</v>
      </c>
      <c r="H101" s="40">
        <v>306.73333333333323</v>
      </c>
      <c r="I101" s="40">
        <v>309.01666666666665</v>
      </c>
      <c r="J101" s="40">
        <v>310.88333333333321</v>
      </c>
      <c r="K101" s="31">
        <v>307.14999999999998</v>
      </c>
      <c r="L101" s="31">
        <v>303</v>
      </c>
      <c r="M101" s="31">
        <v>60.794089999999997</v>
      </c>
      <c r="N101" s="1"/>
      <c r="O101" s="1"/>
    </row>
    <row r="102" spans="1:15" ht="12.75" customHeight="1">
      <c r="A102" s="33">
        <v>92</v>
      </c>
      <c r="B102" s="62" t="s">
        <v>361</v>
      </c>
      <c r="C102" s="31">
        <v>810.1</v>
      </c>
      <c r="D102" s="40">
        <v>812.75</v>
      </c>
      <c r="E102" s="40">
        <v>805.55</v>
      </c>
      <c r="F102" s="40">
        <v>801</v>
      </c>
      <c r="G102" s="40">
        <v>793.8</v>
      </c>
      <c r="H102" s="40">
        <v>817.3</v>
      </c>
      <c r="I102" s="40">
        <v>824.5</v>
      </c>
      <c r="J102" s="40">
        <v>829.05</v>
      </c>
      <c r="K102" s="31">
        <v>819.95</v>
      </c>
      <c r="L102" s="31">
        <v>808.2</v>
      </c>
      <c r="M102" s="31">
        <v>0.55913000000000002</v>
      </c>
      <c r="N102" s="1"/>
      <c r="O102" s="1"/>
    </row>
    <row r="103" spans="1:15" ht="12.75" customHeight="1">
      <c r="A103" s="33">
        <v>93</v>
      </c>
      <c r="B103" s="62" t="s">
        <v>362</v>
      </c>
      <c r="C103" s="31">
        <v>736.8</v>
      </c>
      <c r="D103" s="40">
        <v>743.73333333333323</v>
      </c>
      <c r="E103" s="40">
        <v>723.41666666666652</v>
      </c>
      <c r="F103" s="40">
        <v>710.0333333333333</v>
      </c>
      <c r="G103" s="40">
        <v>689.71666666666658</v>
      </c>
      <c r="H103" s="40">
        <v>757.11666666666645</v>
      </c>
      <c r="I103" s="40">
        <v>777.43333333333328</v>
      </c>
      <c r="J103" s="40">
        <v>790.81666666666638</v>
      </c>
      <c r="K103" s="31">
        <v>764.05</v>
      </c>
      <c r="L103" s="31">
        <v>730.35</v>
      </c>
      <c r="M103" s="31">
        <v>2.0529299999999999</v>
      </c>
      <c r="N103" s="1"/>
      <c r="O103" s="1"/>
    </row>
    <row r="104" spans="1:15" ht="12.75" customHeight="1">
      <c r="A104" s="33">
        <v>94</v>
      </c>
      <c r="B104" s="62" t="s">
        <v>363</v>
      </c>
      <c r="C104" s="31">
        <v>1202.8</v>
      </c>
      <c r="D104" s="40">
        <v>1207.9666666666667</v>
      </c>
      <c r="E104" s="40">
        <v>1185.9333333333334</v>
      </c>
      <c r="F104" s="40">
        <v>1169.0666666666666</v>
      </c>
      <c r="G104" s="40">
        <v>1147.0333333333333</v>
      </c>
      <c r="H104" s="40">
        <v>1224.8333333333335</v>
      </c>
      <c r="I104" s="40">
        <v>1246.8666666666668</v>
      </c>
      <c r="J104" s="40">
        <v>1263.7333333333336</v>
      </c>
      <c r="K104" s="31">
        <v>1230</v>
      </c>
      <c r="L104" s="31">
        <v>1191.0999999999999</v>
      </c>
      <c r="M104" s="31">
        <v>3.0826600000000002</v>
      </c>
      <c r="N104" s="1"/>
      <c r="O104" s="1"/>
    </row>
    <row r="105" spans="1:15" ht="12.75" customHeight="1">
      <c r="A105" s="33">
        <v>95</v>
      </c>
      <c r="B105" s="62" t="s">
        <v>364</v>
      </c>
      <c r="C105" s="31">
        <v>119.25</v>
      </c>
      <c r="D105" s="40">
        <v>118.98333333333335</v>
      </c>
      <c r="E105" s="40">
        <v>118.1666666666667</v>
      </c>
      <c r="F105" s="40">
        <v>117.08333333333336</v>
      </c>
      <c r="G105" s="40">
        <v>116.26666666666671</v>
      </c>
      <c r="H105" s="40">
        <v>120.06666666666669</v>
      </c>
      <c r="I105" s="40">
        <v>120.88333333333335</v>
      </c>
      <c r="J105" s="40">
        <v>121.96666666666668</v>
      </c>
      <c r="K105" s="31">
        <v>119.8</v>
      </c>
      <c r="L105" s="31">
        <v>117.9</v>
      </c>
      <c r="M105" s="31">
        <v>9.8191500000000005</v>
      </c>
      <c r="N105" s="1"/>
      <c r="O105" s="1"/>
    </row>
    <row r="106" spans="1:15" ht="12.75" customHeight="1">
      <c r="A106" s="33">
        <v>96</v>
      </c>
      <c r="B106" s="62" t="s">
        <v>365</v>
      </c>
      <c r="C106" s="31">
        <v>2048.15</v>
      </c>
      <c r="D106" s="40">
        <v>2050.1333333333337</v>
      </c>
      <c r="E106" s="40">
        <v>2030.5666666666675</v>
      </c>
      <c r="F106" s="40">
        <v>2012.9833333333338</v>
      </c>
      <c r="G106" s="40">
        <v>1993.4166666666677</v>
      </c>
      <c r="H106" s="40">
        <v>2067.7166666666672</v>
      </c>
      <c r="I106" s="40">
        <v>2087.2833333333338</v>
      </c>
      <c r="J106" s="40">
        <v>2104.8666666666672</v>
      </c>
      <c r="K106" s="31">
        <v>2069.6999999999998</v>
      </c>
      <c r="L106" s="31">
        <v>2032.55</v>
      </c>
      <c r="M106" s="31">
        <v>2.0188600000000001</v>
      </c>
      <c r="N106" s="1"/>
      <c r="O106" s="1"/>
    </row>
    <row r="107" spans="1:15" ht="12.75" customHeight="1">
      <c r="A107" s="33">
        <v>97</v>
      </c>
      <c r="B107" s="62" t="s">
        <v>366</v>
      </c>
      <c r="C107" s="31">
        <v>27.05</v>
      </c>
      <c r="D107" s="40">
        <v>27.05</v>
      </c>
      <c r="E107" s="40">
        <v>26.900000000000002</v>
      </c>
      <c r="F107" s="40">
        <v>26.75</v>
      </c>
      <c r="G107" s="40">
        <v>26.6</v>
      </c>
      <c r="H107" s="40">
        <v>27.200000000000003</v>
      </c>
      <c r="I107" s="40">
        <v>27.35</v>
      </c>
      <c r="J107" s="40">
        <v>27.500000000000004</v>
      </c>
      <c r="K107" s="31">
        <v>27.2</v>
      </c>
      <c r="L107" s="31">
        <v>26.9</v>
      </c>
      <c r="M107" s="31">
        <v>24.161799999999999</v>
      </c>
      <c r="N107" s="1"/>
      <c r="O107" s="1"/>
    </row>
    <row r="108" spans="1:15" ht="12.75" customHeight="1">
      <c r="A108" s="33">
        <v>98</v>
      </c>
      <c r="B108" s="62" t="s">
        <v>367</v>
      </c>
      <c r="C108" s="31">
        <v>1014</v>
      </c>
      <c r="D108" s="40">
        <v>1007.65</v>
      </c>
      <c r="E108" s="40">
        <v>991.34999999999991</v>
      </c>
      <c r="F108" s="40">
        <v>968.69999999999993</v>
      </c>
      <c r="G108" s="40">
        <v>952.39999999999986</v>
      </c>
      <c r="H108" s="40">
        <v>1030.3</v>
      </c>
      <c r="I108" s="40">
        <v>1046.5999999999999</v>
      </c>
      <c r="J108" s="40">
        <v>1069.25</v>
      </c>
      <c r="K108" s="31">
        <v>1023.95</v>
      </c>
      <c r="L108" s="31">
        <v>985</v>
      </c>
      <c r="M108" s="31">
        <v>98.771799999999999</v>
      </c>
      <c r="N108" s="1"/>
      <c r="O108" s="1"/>
    </row>
    <row r="109" spans="1:15" ht="12.75" customHeight="1">
      <c r="A109" s="33">
        <v>99</v>
      </c>
      <c r="B109" s="62" t="s">
        <v>368</v>
      </c>
      <c r="C109" s="31">
        <v>615.29999999999995</v>
      </c>
      <c r="D109" s="40">
        <v>612.91666666666663</v>
      </c>
      <c r="E109" s="40">
        <v>609.2833333333333</v>
      </c>
      <c r="F109" s="40">
        <v>603.26666666666665</v>
      </c>
      <c r="G109" s="40">
        <v>599.63333333333333</v>
      </c>
      <c r="H109" s="40">
        <v>618.93333333333328</v>
      </c>
      <c r="I109" s="40">
        <v>622.56666666666672</v>
      </c>
      <c r="J109" s="40">
        <v>628.58333333333326</v>
      </c>
      <c r="K109" s="31">
        <v>616.54999999999995</v>
      </c>
      <c r="L109" s="31">
        <v>606.9</v>
      </c>
      <c r="M109" s="31">
        <v>0.97792000000000001</v>
      </c>
      <c r="N109" s="1"/>
      <c r="O109" s="1"/>
    </row>
    <row r="110" spans="1:15" ht="12.75" customHeight="1">
      <c r="A110" s="33">
        <v>100</v>
      </c>
      <c r="B110" s="62" t="s">
        <v>369</v>
      </c>
      <c r="C110" s="31">
        <v>796.25</v>
      </c>
      <c r="D110" s="40">
        <v>799.58333333333337</v>
      </c>
      <c r="E110" s="40">
        <v>790.91666666666674</v>
      </c>
      <c r="F110" s="40">
        <v>785.58333333333337</v>
      </c>
      <c r="G110" s="40">
        <v>776.91666666666674</v>
      </c>
      <c r="H110" s="40">
        <v>804.91666666666674</v>
      </c>
      <c r="I110" s="40">
        <v>813.58333333333348</v>
      </c>
      <c r="J110" s="40">
        <v>818.91666666666674</v>
      </c>
      <c r="K110" s="31">
        <v>808.25</v>
      </c>
      <c r="L110" s="31">
        <v>794.25</v>
      </c>
      <c r="M110" s="31">
        <v>0.96792999999999996</v>
      </c>
      <c r="N110" s="1"/>
      <c r="O110" s="1"/>
    </row>
    <row r="111" spans="1:15" ht="12.75" customHeight="1">
      <c r="A111" s="33">
        <v>101</v>
      </c>
      <c r="B111" s="62" t="s">
        <v>370</v>
      </c>
      <c r="C111" s="31">
        <v>7965.65</v>
      </c>
      <c r="D111" s="40">
        <v>7938.0666666666666</v>
      </c>
      <c r="E111" s="40">
        <v>7828.7833333333328</v>
      </c>
      <c r="F111" s="40">
        <v>7691.9166666666661</v>
      </c>
      <c r="G111" s="40">
        <v>7582.6333333333323</v>
      </c>
      <c r="H111" s="40">
        <v>8074.9333333333334</v>
      </c>
      <c r="I111" s="40">
        <v>8184.2166666666681</v>
      </c>
      <c r="J111" s="40">
        <v>8321.0833333333339</v>
      </c>
      <c r="K111" s="31">
        <v>8047.35</v>
      </c>
      <c r="L111" s="31">
        <v>7801.2</v>
      </c>
      <c r="M111" s="31">
        <v>0.27815000000000001</v>
      </c>
      <c r="N111" s="1"/>
      <c r="O111" s="1"/>
    </row>
    <row r="112" spans="1:15" ht="12.75" customHeight="1">
      <c r="A112" s="33">
        <v>102</v>
      </c>
      <c r="B112" s="62" t="s">
        <v>371</v>
      </c>
      <c r="C112" s="31">
        <v>430.5</v>
      </c>
      <c r="D112" s="40">
        <v>431.0333333333333</v>
      </c>
      <c r="E112" s="40">
        <v>427.46666666666658</v>
      </c>
      <c r="F112" s="40">
        <v>424.43333333333328</v>
      </c>
      <c r="G112" s="40">
        <v>420.86666666666656</v>
      </c>
      <c r="H112" s="40">
        <v>434.06666666666661</v>
      </c>
      <c r="I112" s="40">
        <v>437.63333333333333</v>
      </c>
      <c r="J112" s="40">
        <v>440.66666666666663</v>
      </c>
      <c r="K112" s="31">
        <v>434.6</v>
      </c>
      <c r="L112" s="31">
        <v>428</v>
      </c>
      <c r="M112" s="31">
        <v>0.50295000000000001</v>
      </c>
      <c r="N112" s="1"/>
      <c r="O112" s="1"/>
    </row>
    <row r="113" spans="1:15" ht="12.75" customHeight="1">
      <c r="A113" s="33">
        <v>103</v>
      </c>
      <c r="B113" s="62" t="s">
        <v>92</v>
      </c>
      <c r="C113" s="31">
        <v>278.89999999999998</v>
      </c>
      <c r="D113" s="40">
        <v>280.08333333333331</v>
      </c>
      <c r="E113" s="40">
        <v>276.86666666666662</v>
      </c>
      <c r="F113" s="40">
        <v>274.83333333333331</v>
      </c>
      <c r="G113" s="40">
        <v>271.61666666666662</v>
      </c>
      <c r="H113" s="40">
        <v>282.11666666666662</v>
      </c>
      <c r="I113" s="40">
        <v>285.33333333333331</v>
      </c>
      <c r="J113" s="40">
        <v>287.36666666666662</v>
      </c>
      <c r="K113" s="31">
        <v>283.3</v>
      </c>
      <c r="L113" s="31">
        <v>278.05</v>
      </c>
      <c r="M113" s="31">
        <v>49.6096</v>
      </c>
      <c r="N113" s="1"/>
      <c r="O113" s="1"/>
    </row>
    <row r="114" spans="1:15" ht="12.75" customHeight="1">
      <c r="A114" s="33">
        <v>104</v>
      </c>
      <c r="B114" s="62" t="s">
        <v>372</v>
      </c>
      <c r="C114" s="31">
        <v>466.75</v>
      </c>
      <c r="D114" s="40">
        <v>468.5333333333333</v>
      </c>
      <c r="E114" s="40">
        <v>463.26666666666659</v>
      </c>
      <c r="F114" s="40">
        <v>459.7833333333333</v>
      </c>
      <c r="G114" s="40">
        <v>454.51666666666659</v>
      </c>
      <c r="H114" s="40">
        <v>472.01666666666659</v>
      </c>
      <c r="I114" s="40">
        <v>477.28333333333325</v>
      </c>
      <c r="J114" s="40">
        <v>480.76666666666659</v>
      </c>
      <c r="K114" s="31">
        <v>473.8</v>
      </c>
      <c r="L114" s="31">
        <v>465.05</v>
      </c>
      <c r="M114" s="31">
        <v>1.1680900000000001</v>
      </c>
      <c r="N114" s="1"/>
      <c r="O114" s="1"/>
    </row>
    <row r="115" spans="1:15" ht="12.75" customHeight="1">
      <c r="A115" s="33">
        <v>105</v>
      </c>
      <c r="B115" s="62" t="s">
        <v>373</v>
      </c>
      <c r="C115" s="31">
        <v>884.25</v>
      </c>
      <c r="D115" s="40">
        <v>878.94999999999993</v>
      </c>
      <c r="E115" s="40">
        <v>871.14999999999986</v>
      </c>
      <c r="F115" s="40">
        <v>858.05</v>
      </c>
      <c r="G115" s="40">
        <v>850.24999999999989</v>
      </c>
      <c r="H115" s="40">
        <v>892.04999999999984</v>
      </c>
      <c r="I115" s="40">
        <v>899.8499999999998</v>
      </c>
      <c r="J115" s="40">
        <v>912.94999999999982</v>
      </c>
      <c r="K115" s="31">
        <v>886.75</v>
      </c>
      <c r="L115" s="31">
        <v>865.85</v>
      </c>
      <c r="M115" s="31">
        <v>0.46013999999999999</v>
      </c>
      <c r="N115" s="1"/>
      <c r="O115" s="1"/>
    </row>
    <row r="116" spans="1:15" ht="12.75" customHeight="1">
      <c r="A116" s="33">
        <v>106</v>
      </c>
      <c r="B116" s="62" t="s">
        <v>93</v>
      </c>
      <c r="C116" s="31">
        <v>1099.3</v>
      </c>
      <c r="D116" s="40">
        <v>1095.4833333333333</v>
      </c>
      <c r="E116" s="40">
        <v>1087.9666666666667</v>
      </c>
      <c r="F116" s="40">
        <v>1076.6333333333334</v>
      </c>
      <c r="G116" s="40">
        <v>1069.1166666666668</v>
      </c>
      <c r="H116" s="40">
        <v>1106.8166666666666</v>
      </c>
      <c r="I116" s="40">
        <v>1114.3333333333335</v>
      </c>
      <c r="J116" s="40">
        <v>1125.6666666666665</v>
      </c>
      <c r="K116" s="31">
        <v>1103</v>
      </c>
      <c r="L116" s="31">
        <v>1084.1500000000001</v>
      </c>
      <c r="M116" s="31">
        <v>22.296610000000001</v>
      </c>
      <c r="N116" s="1"/>
      <c r="O116" s="1"/>
    </row>
    <row r="117" spans="1:15" ht="12.75" customHeight="1">
      <c r="A117" s="33">
        <v>107</v>
      </c>
      <c r="B117" s="62" t="s">
        <v>94</v>
      </c>
      <c r="C117" s="31">
        <v>978.7</v>
      </c>
      <c r="D117" s="40">
        <v>977.73333333333323</v>
      </c>
      <c r="E117" s="40">
        <v>973.56666666666649</v>
      </c>
      <c r="F117" s="40">
        <v>968.43333333333328</v>
      </c>
      <c r="G117" s="40">
        <v>964.26666666666654</v>
      </c>
      <c r="H117" s="40">
        <v>982.86666666666645</v>
      </c>
      <c r="I117" s="40">
        <v>987.03333333333319</v>
      </c>
      <c r="J117" s="40">
        <v>992.1666666666664</v>
      </c>
      <c r="K117" s="31">
        <v>981.9</v>
      </c>
      <c r="L117" s="31">
        <v>972.6</v>
      </c>
      <c r="M117" s="31">
        <v>18.31109</v>
      </c>
      <c r="N117" s="1"/>
      <c r="O117" s="1"/>
    </row>
    <row r="118" spans="1:15" ht="12.75" customHeight="1">
      <c r="A118" s="33">
        <v>108</v>
      </c>
      <c r="B118" s="62" t="s">
        <v>101</v>
      </c>
      <c r="C118" s="31">
        <v>125</v>
      </c>
      <c r="D118" s="40">
        <v>124.91666666666667</v>
      </c>
      <c r="E118" s="40">
        <v>124.18333333333334</v>
      </c>
      <c r="F118" s="40">
        <v>123.36666666666666</v>
      </c>
      <c r="G118" s="40">
        <v>122.63333333333333</v>
      </c>
      <c r="H118" s="40">
        <v>125.73333333333335</v>
      </c>
      <c r="I118" s="40">
        <v>126.46666666666667</v>
      </c>
      <c r="J118" s="40">
        <v>127.28333333333336</v>
      </c>
      <c r="K118" s="31">
        <v>125.65</v>
      </c>
      <c r="L118" s="31">
        <v>124.1</v>
      </c>
      <c r="M118" s="31">
        <v>26.193899999999999</v>
      </c>
      <c r="N118" s="1"/>
      <c r="O118" s="1"/>
    </row>
    <row r="119" spans="1:15" ht="12.75" customHeight="1">
      <c r="A119" s="33">
        <v>109</v>
      </c>
      <c r="B119" s="62" t="s">
        <v>275</v>
      </c>
      <c r="C119" s="31">
        <v>1368.45</v>
      </c>
      <c r="D119" s="40">
        <v>1362.25</v>
      </c>
      <c r="E119" s="40">
        <v>1352.2</v>
      </c>
      <c r="F119" s="40">
        <v>1335.95</v>
      </c>
      <c r="G119" s="40">
        <v>1325.9</v>
      </c>
      <c r="H119" s="40">
        <v>1378.5</v>
      </c>
      <c r="I119" s="40">
        <v>1388.5500000000002</v>
      </c>
      <c r="J119" s="40">
        <v>1404.8</v>
      </c>
      <c r="K119" s="31">
        <v>1372.3</v>
      </c>
      <c r="L119" s="31">
        <v>1346</v>
      </c>
      <c r="M119" s="31">
        <v>1.4736499999999999</v>
      </c>
      <c r="N119" s="1"/>
      <c r="O119" s="1"/>
    </row>
    <row r="120" spans="1:15" ht="12.75" customHeight="1">
      <c r="A120" s="33">
        <v>110</v>
      </c>
      <c r="B120" s="62" t="s">
        <v>95</v>
      </c>
      <c r="C120" s="31">
        <v>228.95</v>
      </c>
      <c r="D120" s="40">
        <v>228.80000000000004</v>
      </c>
      <c r="E120" s="40">
        <v>227.70000000000007</v>
      </c>
      <c r="F120" s="40">
        <v>226.45000000000005</v>
      </c>
      <c r="G120" s="40">
        <v>225.35000000000008</v>
      </c>
      <c r="H120" s="40">
        <v>230.05000000000007</v>
      </c>
      <c r="I120" s="40">
        <v>231.15000000000003</v>
      </c>
      <c r="J120" s="40">
        <v>232.40000000000006</v>
      </c>
      <c r="K120" s="31">
        <v>229.9</v>
      </c>
      <c r="L120" s="31">
        <v>227.55</v>
      </c>
      <c r="M120" s="31">
        <v>70.344679999999997</v>
      </c>
      <c r="N120" s="1"/>
      <c r="O120" s="1"/>
    </row>
    <row r="121" spans="1:15" ht="12.75" customHeight="1">
      <c r="A121" s="33">
        <v>111</v>
      </c>
      <c r="B121" s="62" t="s">
        <v>374</v>
      </c>
      <c r="C121" s="31">
        <v>548.9</v>
      </c>
      <c r="D121" s="40">
        <v>549.9666666666667</v>
      </c>
      <c r="E121" s="40">
        <v>543.93333333333339</v>
      </c>
      <c r="F121" s="40">
        <v>538.9666666666667</v>
      </c>
      <c r="G121" s="40">
        <v>532.93333333333339</v>
      </c>
      <c r="H121" s="40">
        <v>554.93333333333339</v>
      </c>
      <c r="I121" s="40">
        <v>560.9666666666667</v>
      </c>
      <c r="J121" s="40">
        <v>565.93333333333339</v>
      </c>
      <c r="K121" s="31">
        <v>556</v>
      </c>
      <c r="L121" s="31">
        <v>545</v>
      </c>
      <c r="M121" s="31">
        <v>5.1679899999999996</v>
      </c>
      <c r="N121" s="1"/>
      <c r="O121" s="1"/>
    </row>
    <row r="122" spans="1:15" ht="12.75" customHeight="1">
      <c r="A122" s="33">
        <v>112</v>
      </c>
      <c r="B122" s="62" t="s">
        <v>96</v>
      </c>
      <c r="C122" s="31">
        <v>4619.6000000000004</v>
      </c>
      <c r="D122" s="40">
        <v>4591.9333333333334</v>
      </c>
      <c r="E122" s="40">
        <v>4532.666666666667</v>
      </c>
      <c r="F122" s="40">
        <v>4445.7333333333336</v>
      </c>
      <c r="G122" s="40">
        <v>4386.4666666666672</v>
      </c>
      <c r="H122" s="40">
        <v>4678.8666666666668</v>
      </c>
      <c r="I122" s="40">
        <v>4738.1333333333332</v>
      </c>
      <c r="J122" s="40">
        <v>4825.0666666666666</v>
      </c>
      <c r="K122" s="31">
        <v>4651.2</v>
      </c>
      <c r="L122" s="31">
        <v>4505</v>
      </c>
      <c r="M122" s="31">
        <v>3.9872999999999998</v>
      </c>
      <c r="N122" s="1"/>
      <c r="O122" s="1"/>
    </row>
    <row r="123" spans="1:15" ht="12.75" customHeight="1">
      <c r="A123" s="33">
        <v>113</v>
      </c>
      <c r="B123" s="62" t="s">
        <v>97</v>
      </c>
      <c r="C123" s="31">
        <v>1646.9</v>
      </c>
      <c r="D123" s="40">
        <v>1648.8</v>
      </c>
      <c r="E123" s="40">
        <v>1635.6</v>
      </c>
      <c r="F123" s="40">
        <v>1624.3</v>
      </c>
      <c r="G123" s="40">
        <v>1611.1</v>
      </c>
      <c r="H123" s="40">
        <v>1660.1</v>
      </c>
      <c r="I123" s="40">
        <v>1673.3000000000002</v>
      </c>
      <c r="J123" s="40">
        <v>1684.6</v>
      </c>
      <c r="K123" s="31">
        <v>1662</v>
      </c>
      <c r="L123" s="31">
        <v>1637.5</v>
      </c>
      <c r="M123" s="31">
        <v>2.94476</v>
      </c>
      <c r="N123" s="1"/>
      <c r="O123" s="1"/>
    </row>
    <row r="124" spans="1:15" ht="12.75" customHeight="1">
      <c r="A124" s="33">
        <v>114</v>
      </c>
      <c r="B124" s="62" t="s">
        <v>375</v>
      </c>
      <c r="C124" s="31">
        <v>2185.35</v>
      </c>
      <c r="D124" s="40">
        <v>2183.5</v>
      </c>
      <c r="E124" s="40">
        <v>2168</v>
      </c>
      <c r="F124" s="40">
        <v>2150.65</v>
      </c>
      <c r="G124" s="40">
        <v>2135.15</v>
      </c>
      <c r="H124" s="40">
        <v>2200.85</v>
      </c>
      <c r="I124" s="40">
        <v>2216.35</v>
      </c>
      <c r="J124" s="40">
        <v>2233.6999999999998</v>
      </c>
      <c r="K124" s="31">
        <v>2199</v>
      </c>
      <c r="L124" s="31">
        <v>2166.15</v>
      </c>
      <c r="M124" s="31">
        <v>0.40800999999999998</v>
      </c>
      <c r="N124" s="1"/>
      <c r="O124" s="1"/>
    </row>
    <row r="125" spans="1:15" ht="12.75" customHeight="1">
      <c r="A125" s="33">
        <v>115</v>
      </c>
      <c r="B125" s="62" t="s">
        <v>98</v>
      </c>
      <c r="C125" s="31">
        <v>662.3</v>
      </c>
      <c r="D125" s="40">
        <v>659.71666666666658</v>
      </c>
      <c r="E125" s="40">
        <v>653.88333333333321</v>
      </c>
      <c r="F125" s="40">
        <v>645.46666666666658</v>
      </c>
      <c r="G125" s="40">
        <v>639.63333333333321</v>
      </c>
      <c r="H125" s="40">
        <v>668.13333333333321</v>
      </c>
      <c r="I125" s="40">
        <v>673.96666666666647</v>
      </c>
      <c r="J125" s="40">
        <v>682.38333333333321</v>
      </c>
      <c r="K125" s="31">
        <v>665.55</v>
      </c>
      <c r="L125" s="31">
        <v>651.29999999999995</v>
      </c>
      <c r="M125" s="31">
        <v>19.138459999999998</v>
      </c>
      <c r="N125" s="1"/>
      <c r="O125" s="1"/>
    </row>
    <row r="126" spans="1:15" ht="12.75" customHeight="1">
      <c r="A126" s="33">
        <v>116</v>
      </c>
      <c r="B126" s="62" t="s">
        <v>99</v>
      </c>
      <c r="C126" s="31">
        <v>946.25</v>
      </c>
      <c r="D126" s="40">
        <v>945.6</v>
      </c>
      <c r="E126" s="40">
        <v>935.30000000000007</v>
      </c>
      <c r="F126" s="40">
        <v>924.35</v>
      </c>
      <c r="G126" s="40">
        <v>914.05000000000007</v>
      </c>
      <c r="H126" s="40">
        <v>956.55000000000007</v>
      </c>
      <c r="I126" s="40">
        <v>966.85</v>
      </c>
      <c r="J126" s="40">
        <v>977.80000000000007</v>
      </c>
      <c r="K126" s="31">
        <v>955.9</v>
      </c>
      <c r="L126" s="31">
        <v>934.65</v>
      </c>
      <c r="M126" s="31">
        <v>4.50746</v>
      </c>
      <c r="N126" s="1"/>
      <c r="O126" s="1"/>
    </row>
    <row r="127" spans="1:15" ht="12.75" customHeight="1">
      <c r="A127" s="33">
        <v>117</v>
      </c>
      <c r="B127" s="62" t="s">
        <v>376</v>
      </c>
      <c r="C127" s="31">
        <v>1217.8499999999999</v>
      </c>
      <c r="D127" s="40">
        <v>1221.6499999999999</v>
      </c>
      <c r="E127" s="40">
        <v>1194.6499999999996</v>
      </c>
      <c r="F127" s="40">
        <v>1171.4499999999998</v>
      </c>
      <c r="G127" s="40">
        <v>1144.4499999999996</v>
      </c>
      <c r="H127" s="40">
        <v>1244.8499999999997</v>
      </c>
      <c r="I127" s="40">
        <v>1271.8500000000001</v>
      </c>
      <c r="J127" s="40">
        <v>1295.0499999999997</v>
      </c>
      <c r="K127" s="31">
        <v>1248.6500000000001</v>
      </c>
      <c r="L127" s="31">
        <v>1198.45</v>
      </c>
      <c r="M127" s="31">
        <v>0.97419</v>
      </c>
      <c r="N127" s="1"/>
      <c r="O127" s="1"/>
    </row>
    <row r="128" spans="1:15" ht="12.75" customHeight="1">
      <c r="A128" s="33">
        <v>118</v>
      </c>
      <c r="B128" s="62" t="s">
        <v>100</v>
      </c>
      <c r="C128" s="31">
        <v>287.75</v>
      </c>
      <c r="D128" s="40">
        <v>287.35000000000002</v>
      </c>
      <c r="E128" s="40">
        <v>285.00000000000006</v>
      </c>
      <c r="F128" s="40">
        <v>282.25000000000006</v>
      </c>
      <c r="G128" s="40">
        <v>279.90000000000009</v>
      </c>
      <c r="H128" s="40">
        <v>290.10000000000002</v>
      </c>
      <c r="I128" s="40">
        <v>292.44999999999993</v>
      </c>
      <c r="J128" s="40">
        <v>295.2</v>
      </c>
      <c r="K128" s="31">
        <v>289.7</v>
      </c>
      <c r="L128" s="31">
        <v>284.60000000000002</v>
      </c>
      <c r="M128" s="31">
        <v>28.18553</v>
      </c>
      <c r="N128" s="1"/>
      <c r="O128" s="1"/>
    </row>
    <row r="129" spans="1:15" ht="12.75" customHeight="1">
      <c r="A129" s="33">
        <v>119</v>
      </c>
      <c r="B129" s="62" t="s">
        <v>102</v>
      </c>
      <c r="C129" s="31">
        <v>1855.35</v>
      </c>
      <c r="D129" s="40">
        <v>1853.9666666666665</v>
      </c>
      <c r="E129" s="40">
        <v>1840.9333333333329</v>
      </c>
      <c r="F129" s="40">
        <v>1826.5166666666664</v>
      </c>
      <c r="G129" s="40">
        <v>1813.4833333333329</v>
      </c>
      <c r="H129" s="40">
        <v>1868.383333333333</v>
      </c>
      <c r="I129" s="40">
        <v>1881.4166666666663</v>
      </c>
      <c r="J129" s="40">
        <v>1895.833333333333</v>
      </c>
      <c r="K129" s="31">
        <v>1867</v>
      </c>
      <c r="L129" s="31">
        <v>1839.55</v>
      </c>
      <c r="M129" s="31">
        <v>6.9038300000000001</v>
      </c>
      <c r="N129" s="1"/>
      <c r="O129" s="1"/>
    </row>
    <row r="130" spans="1:15" ht="12.75" customHeight="1">
      <c r="A130" s="33">
        <v>120</v>
      </c>
      <c r="B130" s="62" t="s">
        <v>377</v>
      </c>
      <c r="C130" s="31">
        <v>1497.8</v>
      </c>
      <c r="D130" s="40">
        <v>1496.6666666666667</v>
      </c>
      <c r="E130" s="40">
        <v>1468.3333333333335</v>
      </c>
      <c r="F130" s="40">
        <v>1438.8666666666668</v>
      </c>
      <c r="G130" s="40">
        <v>1410.5333333333335</v>
      </c>
      <c r="H130" s="40">
        <v>1526.1333333333334</v>
      </c>
      <c r="I130" s="40">
        <v>1554.4666666666669</v>
      </c>
      <c r="J130" s="40">
        <v>1583.9333333333334</v>
      </c>
      <c r="K130" s="31">
        <v>1525</v>
      </c>
      <c r="L130" s="31">
        <v>1467.2</v>
      </c>
      <c r="M130" s="31">
        <v>8.5683900000000008</v>
      </c>
      <c r="N130" s="1"/>
      <c r="O130" s="1"/>
    </row>
    <row r="131" spans="1:15" ht="12.75" customHeight="1">
      <c r="A131" s="33">
        <v>121</v>
      </c>
      <c r="B131" s="62" t="s">
        <v>378</v>
      </c>
      <c r="C131" s="31">
        <v>850.9</v>
      </c>
      <c r="D131" s="40">
        <v>856.63333333333333</v>
      </c>
      <c r="E131" s="40">
        <v>842.26666666666665</v>
      </c>
      <c r="F131" s="40">
        <v>833.63333333333333</v>
      </c>
      <c r="G131" s="40">
        <v>819.26666666666665</v>
      </c>
      <c r="H131" s="40">
        <v>865.26666666666665</v>
      </c>
      <c r="I131" s="40">
        <v>879.63333333333321</v>
      </c>
      <c r="J131" s="40">
        <v>888.26666666666665</v>
      </c>
      <c r="K131" s="31">
        <v>871</v>
      </c>
      <c r="L131" s="31">
        <v>848</v>
      </c>
      <c r="M131" s="31">
        <v>0.49758999999999998</v>
      </c>
      <c r="N131" s="1"/>
      <c r="O131" s="1"/>
    </row>
    <row r="132" spans="1:15" ht="12.75" customHeight="1">
      <c r="A132" s="33">
        <v>122</v>
      </c>
      <c r="B132" s="62" t="s">
        <v>110</v>
      </c>
      <c r="C132" s="31">
        <v>503.7</v>
      </c>
      <c r="D132" s="40">
        <v>503.43333333333339</v>
      </c>
      <c r="E132" s="40">
        <v>499.86666666666679</v>
      </c>
      <c r="F132" s="40">
        <v>496.03333333333342</v>
      </c>
      <c r="G132" s="40">
        <v>492.46666666666681</v>
      </c>
      <c r="H132" s="40">
        <v>507.26666666666677</v>
      </c>
      <c r="I132" s="40">
        <v>510.83333333333337</v>
      </c>
      <c r="J132" s="40">
        <v>514.66666666666674</v>
      </c>
      <c r="K132" s="31">
        <v>507</v>
      </c>
      <c r="L132" s="31">
        <v>499.6</v>
      </c>
      <c r="M132" s="31">
        <v>68.930409999999995</v>
      </c>
      <c r="N132" s="1"/>
      <c r="O132" s="1"/>
    </row>
    <row r="133" spans="1:15" ht="12.75" customHeight="1">
      <c r="A133" s="33">
        <v>123</v>
      </c>
      <c r="B133" s="62" t="s">
        <v>103</v>
      </c>
      <c r="C133" s="31">
        <v>562.35</v>
      </c>
      <c r="D133" s="40">
        <v>561.19999999999993</v>
      </c>
      <c r="E133" s="40">
        <v>558.89999999999986</v>
      </c>
      <c r="F133" s="40">
        <v>555.44999999999993</v>
      </c>
      <c r="G133" s="40">
        <v>553.14999999999986</v>
      </c>
      <c r="H133" s="40">
        <v>564.64999999999986</v>
      </c>
      <c r="I133" s="40">
        <v>566.94999999999982</v>
      </c>
      <c r="J133" s="40">
        <v>570.39999999999986</v>
      </c>
      <c r="K133" s="31">
        <v>563.5</v>
      </c>
      <c r="L133" s="31">
        <v>557.75</v>
      </c>
      <c r="M133" s="31">
        <v>15.778460000000001</v>
      </c>
      <c r="N133" s="1"/>
      <c r="O133" s="1"/>
    </row>
    <row r="134" spans="1:15" ht="12.75" customHeight="1">
      <c r="A134" s="33">
        <v>124</v>
      </c>
      <c r="B134" s="62" t="s">
        <v>104</v>
      </c>
      <c r="C134" s="31">
        <v>2196.6</v>
      </c>
      <c r="D134" s="40">
        <v>2187.4</v>
      </c>
      <c r="E134" s="40">
        <v>2161.8000000000002</v>
      </c>
      <c r="F134" s="40">
        <v>2127</v>
      </c>
      <c r="G134" s="40">
        <v>2101.4</v>
      </c>
      <c r="H134" s="40">
        <v>2222.2000000000003</v>
      </c>
      <c r="I134" s="40">
        <v>2247.7999999999997</v>
      </c>
      <c r="J134" s="40">
        <v>2282.6000000000004</v>
      </c>
      <c r="K134" s="31">
        <v>2213</v>
      </c>
      <c r="L134" s="31">
        <v>2152.6</v>
      </c>
      <c r="M134" s="31">
        <v>3.9586800000000002</v>
      </c>
      <c r="N134" s="1"/>
      <c r="O134" s="1"/>
    </row>
    <row r="135" spans="1:15" ht="12.75" customHeight="1">
      <c r="A135" s="33">
        <v>125</v>
      </c>
      <c r="B135" s="62" t="s">
        <v>379</v>
      </c>
      <c r="C135" s="31">
        <v>571.5</v>
      </c>
      <c r="D135" s="40">
        <v>570.48333333333335</v>
      </c>
      <c r="E135" s="40">
        <v>562.01666666666665</v>
      </c>
      <c r="F135" s="40">
        <v>552.5333333333333</v>
      </c>
      <c r="G135" s="40">
        <v>544.06666666666661</v>
      </c>
      <c r="H135" s="40">
        <v>579.9666666666667</v>
      </c>
      <c r="I135" s="40">
        <v>588.43333333333339</v>
      </c>
      <c r="J135" s="40">
        <v>597.91666666666674</v>
      </c>
      <c r="K135" s="31">
        <v>578.95000000000005</v>
      </c>
      <c r="L135" s="31">
        <v>561</v>
      </c>
      <c r="M135" s="31">
        <v>17.036760000000001</v>
      </c>
      <c r="N135" s="1"/>
      <c r="O135" s="1"/>
    </row>
    <row r="136" spans="1:15" ht="12.75" customHeight="1">
      <c r="A136" s="33">
        <v>126</v>
      </c>
      <c r="B136" s="62" t="s">
        <v>105</v>
      </c>
      <c r="C136" s="31">
        <v>2114.6</v>
      </c>
      <c r="D136" s="40">
        <v>2105.4833333333331</v>
      </c>
      <c r="E136" s="40">
        <v>2070.4166666666661</v>
      </c>
      <c r="F136" s="40">
        <v>2026.2333333333331</v>
      </c>
      <c r="G136" s="40">
        <v>1991.1666666666661</v>
      </c>
      <c r="H136" s="40">
        <v>2149.6666666666661</v>
      </c>
      <c r="I136" s="40">
        <v>2184.7333333333327</v>
      </c>
      <c r="J136" s="40">
        <v>2228.9166666666661</v>
      </c>
      <c r="K136" s="31">
        <v>2140.5500000000002</v>
      </c>
      <c r="L136" s="31">
        <v>2061.3000000000002</v>
      </c>
      <c r="M136" s="31">
        <v>8.0522100000000005</v>
      </c>
      <c r="N136" s="1"/>
      <c r="O136" s="1"/>
    </row>
    <row r="137" spans="1:15" ht="12.75" customHeight="1">
      <c r="A137" s="33">
        <v>127</v>
      </c>
      <c r="B137" s="62" t="s">
        <v>276</v>
      </c>
      <c r="C137" s="31">
        <v>383.7</v>
      </c>
      <c r="D137" s="40">
        <v>385.3</v>
      </c>
      <c r="E137" s="40">
        <v>377.6</v>
      </c>
      <c r="F137" s="40">
        <v>371.5</v>
      </c>
      <c r="G137" s="40">
        <v>363.8</v>
      </c>
      <c r="H137" s="40">
        <v>391.40000000000003</v>
      </c>
      <c r="I137" s="40">
        <v>399.09999999999997</v>
      </c>
      <c r="J137" s="40">
        <v>405.20000000000005</v>
      </c>
      <c r="K137" s="31">
        <v>393</v>
      </c>
      <c r="L137" s="31">
        <v>379.2</v>
      </c>
      <c r="M137" s="31">
        <v>15.69908</v>
      </c>
      <c r="N137" s="1"/>
      <c r="O137" s="1"/>
    </row>
    <row r="138" spans="1:15" ht="12.75" customHeight="1">
      <c r="A138" s="33">
        <v>128</v>
      </c>
      <c r="B138" s="62" t="s">
        <v>106</v>
      </c>
      <c r="C138" s="31">
        <v>243.3</v>
      </c>
      <c r="D138" s="40">
        <v>244.1</v>
      </c>
      <c r="E138" s="40">
        <v>240</v>
      </c>
      <c r="F138" s="40">
        <v>236.70000000000002</v>
      </c>
      <c r="G138" s="40">
        <v>232.60000000000002</v>
      </c>
      <c r="H138" s="40">
        <v>247.39999999999998</v>
      </c>
      <c r="I138" s="40">
        <v>251.49999999999994</v>
      </c>
      <c r="J138" s="40">
        <v>254.79999999999995</v>
      </c>
      <c r="K138" s="31">
        <v>248.2</v>
      </c>
      <c r="L138" s="31">
        <v>240.8</v>
      </c>
      <c r="M138" s="31">
        <v>17.934619999999999</v>
      </c>
      <c r="N138" s="1"/>
      <c r="O138" s="1"/>
    </row>
    <row r="139" spans="1:15" ht="12.75" customHeight="1">
      <c r="A139" s="33">
        <v>129</v>
      </c>
      <c r="B139" s="62" t="s">
        <v>380</v>
      </c>
      <c r="C139" s="31">
        <v>188.3</v>
      </c>
      <c r="D139" s="40">
        <v>189.66666666666666</v>
      </c>
      <c r="E139" s="40">
        <v>185.73333333333332</v>
      </c>
      <c r="F139" s="40">
        <v>183.16666666666666</v>
      </c>
      <c r="G139" s="40">
        <v>179.23333333333332</v>
      </c>
      <c r="H139" s="40">
        <v>192.23333333333332</v>
      </c>
      <c r="I139" s="40">
        <v>196.16666666666666</v>
      </c>
      <c r="J139" s="40">
        <v>198.73333333333332</v>
      </c>
      <c r="K139" s="31">
        <v>193.6</v>
      </c>
      <c r="L139" s="31">
        <v>187.1</v>
      </c>
      <c r="M139" s="31">
        <v>21.750260000000001</v>
      </c>
      <c r="N139" s="1"/>
      <c r="O139" s="1"/>
    </row>
    <row r="140" spans="1:15" ht="12.75" customHeight="1">
      <c r="A140" s="33">
        <v>130</v>
      </c>
      <c r="B140" s="62" t="s">
        <v>381</v>
      </c>
      <c r="C140" s="31">
        <v>33.75</v>
      </c>
      <c r="D140" s="40">
        <v>33.93333333333333</v>
      </c>
      <c r="E140" s="40">
        <v>33.516666666666659</v>
      </c>
      <c r="F140" s="40">
        <v>33.283333333333331</v>
      </c>
      <c r="G140" s="40">
        <v>32.86666666666666</v>
      </c>
      <c r="H140" s="40">
        <v>34.166666666666657</v>
      </c>
      <c r="I140" s="40">
        <v>34.583333333333329</v>
      </c>
      <c r="J140" s="40">
        <v>34.816666666666656</v>
      </c>
      <c r="K140" s="31">
        <v>34.35</v>
      </c>
      <c r="L140" s="31">
        <v>33.700000000000003</v>
      </c>
      <c r="M140" s="31">
        <v>15.199339999999999</v>
      </c>
      <c r="N140" s="1"/>
      <c r="O140" s="1"/>
    </row>
    <row r="141" spans="1:15" ht="12.75" customHeight="1">
      <c r="A141" s="33">
        <v>131</v>
      </c>
      <c r="B141" s="62" t="s">
        <v>382</v>
      </c>
      <c r="C141" s="31">
        <v>225.9</v>
      </c>
      <c r="D141" s="40">
        <v>225.45000000000002</v>
      </c>
      <c r="E141" s="40">
        <v>222.95000000000005</v>
      </c>
      <c r="F141" s="40">
        <v>220.00000000000003</v>
      </c>
      <c r="G141" s="40">
        <v>217.50000000000006</v>
      </c>
      <c r="H141" s="40">
        <v>228.40000000000003</v>
      </c>
      <c r="I141" s="40">
        <v>230.89999999999998</v>
      </c>
      <c r="J141" s="40">
        <v>233.85000000000002</v>
      </c>
      <c r="K141" s="31">
        <v>227.95</v>
      </c>
      <c r="L141" s="31">
        <v>222.5</v>
      </c>
      <c r="M141" s="31">
        <v>5.21556</v>
      </c>
      <c r="N141" s="1"/>
      <c r="O141" s="1"/>
    </row>
    <row r="142" spans="1:15" ht="12.75" customHeight="1">
      <c r="A142" s="33">
        <v>132</v>
      </c>
      <c r="B142" s="62" t="s">
        <v>107</v>
      </c>
      <c r="C142" s="31">
        <v>3485.95</v>
      </c>
      <c r="D142" s="40">
        <v>3485.1333333333337</v>
      </c>
      <c r="E142" s="40">
        <v>3462.8666666666672</v>
      </c>
      <c r="F142" s="40">
        <v>3439.7833333333338</v>
      </c>
      <c r="G142" s="40">
        <v>3417.5166666666673</v>
      </c>
      <c r="H142" s="40">
        <v>3508.2166666666672</v>
      </c>
      <c r="I142" s="40">
        <v>3530.4833333333336</v>
      </c>
      <c r="J142" s="40">
        <v>3553.5666666666671</v>
      </c>
      <c r="K142" s="31">
        <v>3507.4</v>
      </c>
      <c r="L142" s="31">
        <v>3462.05</v>
      </c>
      <c r="M142" s="31">
        <v>2.08081</v>
      </c>
      <c r="N142" s="1"/>
      <c r="O142" s="1"/>
    </row>
    <row r="143" spans="1:15" ht="12.75" customHeight="1">
      <c r="A143" s="33">
        <v>133</v>
      </c>
      <c r="B143" s="62" t="s">
        <v>108</v>
      </c>
      <c r="C143" s="31">
        <v>4373.1000000000004</v>
      </c>
      <c r="D143" s="40">
        <v>4371.6166666666659</v>
      </c>
      <c r="E143" s="40">
        <v>4322.5333333333319</v>
      </c>
      <c r="F143" s="40">
        <v>4271.9666666666662</v>
      </c>
      <c r="G143" s="40">
        <v>4222.8833333333323</v>
      </c>
      <c r="H143" s="40">
        <v>4422.1833333333316</v>
      </c>
      <c r="I143" s="40">
        <v>4471.2666666666655</v>
      </c>
      <c r="J143" s="40">
        <v>4521.8333333333312</v>
      </c>
      <c r="K143" s="31">
        <v>4420.7</v>
      </c>
      <c r="L143" s="31">
        <v>4321.05</v>
      </c>
      <c r="M143" s="31">
        <v>8.4591600000000007</v>
      </c>
      <c r="N143" s="1"/>
      <c r="O143" s="1"/>
    </row>
    <row r="144" spans="1:15" ht="12.75" customHeight="1">
      <c r="A144" s="33">
        <v>134</v>
      </c>
      <c r="B144" s="62" t="s">
        <v>166</v>
      </c>
      <c r="C144" s="31">
        <v>1997.3</v>
      </c>
      <c r="D144" s="40">
        <v>1993.0166666666667</v>
      </c>
      <c r="E144" s="40">
        <v>1977.2833333333333</v>
      </c>
      <c r="F144" s="40">
        <v>1957.2666666666667</v>
      </c>
      <c r="G144" s="40">
        <v>1941.5333333333333</v>
      </c>
      <c r="H144" s="40">
        <v>2013.0333333333333</v>
      </c>
      <c r="I144" s="40">
        <v>2028.7666666666664</v>
      </c>
      <c r="J144" s="40">
        <v>2048.7833333333333</v>
      </c>
      <c r="K144" s="31">
        <v>2008.75</v>
      </c>
      <c r="L144" s="31">
        <v>1973</v>
      </c>
      <c r="M144" s="31">
        <v>4.1104099999999999</v>
      </c>
      <c r="N144" s="1"/>
      <c r="O144" s="1"/>
    </row>
    <row r="145" spans="1:15" ht="12.75" customHeight="1">
      <c r="A145" s="33">
        <v>135</v>
      </c>
      <c r="B145" s="62" t="s">
        <v>111</v>
      </c>
      <c r="C145" s="31">
        <v>4699</v>
      </c>
      <c r="D145" s="40">
        <v>4704.5166666666664</v>
      </c>
      <c r="E145" s="40">
        <v>4679.4833333333327</v>
      </c>
      <c r="F145" s="40">
        <v>4659.9666666666662</v>
      </c>
      <c r="G145" s="40">
        <v>4634.9333333333325</v>
      </c>
      <c r="H145" s="40">
        <v>4724.0333333333328</v>
      </c>
      <c r="I145" s="40">
        <v>4749.0666666666657</v>
      </c>
      <c r="J145" s="40">
        <v>4768.583333333333</v>
      </c>
      <c r="K145" s="31">
        <v>4729.55</v>
      </c>
      <c r="L145" s="31">
        <v>4685</v>
      </c>
      <c r="M145" s="31">
        <v>1.8025100000000001</v>
      </c>
      <c r="N145" s="1"/>
      <c r="O145" s="1"/>
    </row>
    <row r="146" spans="1:15" ht="12.75" customHeight="1">
      <c r="A146" s="33">
        <v>136</v>
      </c>
      <c r="B146" s="62" t="s">
        <v>383</v>
      </c>
      <c r="C146" s="31">
        <v>469.25</v>
      </c>
      <c r="D146" s="40">
        <v>470.31666666666666</v>
      </c>
      <c r="E146" s="40">
        <v>467.18333333333334</v>
      </c>
      <c r="F146" s="40">
        <v>465.11666666666667</v>
      </c>
      <c r="G146" s="40">
        <v>461.98333333333335</v>
      </c>
      <c r="H146" s="40">
        <v>472.38333333333333</v>
      </c>
      <c r="I146" s="40">
        <v>475.51666666666665</v>
      </c>
      <c r="J146" s="40">
        <v>477.58333333333331</v>
      </c>
      <c r="K146" s="31">
        <v>473.45</v>
      </c>
      <c r="L146" s="31">
        <v>468.25</v>
      </c>
      <c r="M146" s="31">
        <v>1.41225</v>
      </c>
      <c r="N146" s="1"/>
      <c r="O146" s="1"/>
    </row>
    <row r="147" spans="1:15" ht="12.75" customHeight="1">
      <c r="A147" s="33">
        <v>137</v>
      </c>
      <c r="B147" s="62" t="s">
        <v>384</v>
      </c>
      <c r="C147" s="31">
        <v>212.45</v>
      </c>
      <c r="D147" s="40">
        <v>212.73333333333335</v>
      </c>
      <c r="E147" s="40">
        <v>210.7166666666667</v>
      </c>
      <c r="F147" s="40">
        <v>208.98333333333335</v>
      </c>
      <c r="G147" s="40">
        <v>206.9666666666667</v>
      </c>
      <c r="H147" s="40">
        <v>214.4666666666667</v>
      </c>
      <c r="I147" s="40">
        <v>216.48333333333335</v>
      </c>
      <c r="J147" s="40">
        <v>218.2166666666667</v>
      </c>
      <c r="K147" s="31">
        <v>214.75</v>
      </c>
      <c r="L147" s="31">
        <v>211</v>
      </c>
      <c r="M147" s="31">
        <v>3.2308699999999999</v>
      </c>
      <c r="N147" s="1"/>
      <c r="O147" s="1"/>
    </row>
    <row r="148" spans="1:15" ht="12.75" customHeight="1">
      <c r="A148" s="33">
        <v>138</v>
      </c>
      <c r="B148" s="62" t="s">
        <v>385</v>
      </c>
      <c r="C148" s="31">
        <v>200.55</v>
      </c>
      <c r="D148" s="40">
        <v>202.43333333333331</v>
      </c>
      <c r="E148" s="40">
        <v>196.76666666666662</v>
      </c>
      <c r="F148" s="40">
        <v>192.98333333333332</v>
      </c>
      <c r="G148" s="40">
        <v>187.31666666666663</v>
      </c>
      <c r="H148" s="40">
        <v>206.21666666666661</v>
      </c>
      <c r="I148" s="40">
        <v>211.8833333333333</v>
      </c>
      <c r="J148" s="40">
        <v>215.6666666666666</v>
      </c>
      <c r="K148" s="31">
        <v>208.1</v>
      </c>
      <c r="L148" s="31">
        <v>198.65</v>
      </c>
      <c r="M148" s="31">
        <v>7.2088000000000001</v>
      </c>
      <c r="N148" s="1"/>
      <c r="O148" s="1"/>
    </row>
    <row r="149" spans="1:15" ht="12.75" customHeight="1">
      <c r="A149" s="33">
        <v>139</v>
      </c>
      <c r="B149" s="62" t="s">
        <v>386</v>
      </c>
      <c r="C149" s="31">
        <v>43.9</v>
      </c>
      <c r="D149" s="40">
        <v>44</v>
      </c>
      <c r="E149" s="40">
        <v>43.35</v>
      </c>
      <c r="F149" s="40">
        <v>42.800000000000004</v>
      </c>
      <c r="G149" s="40">
        <v>42.150000000000006</v>
      </c>
      <c r="H149" s="40">
        <v>44.55</v>
      </c>
      <c r="I149" s="40">
        <v>45.2</v>
      </c>
      <c r="J149" s="40">
        <v>45.749999999999993</v>
      </c>
      <c r="K149" s="31">
        <v>44.65</v>
      </c>
      <c r="L149" s="31">
        <v>43.45</v>
      </c>
      <c r="M149" s="31">
        <v>81.169529999999995</v>
      </c>
      <c r="N149" s="1"/>
      <c r="O149" s="1"/>
    </row>
    <row r="150" spans="1:15" ht="12.75" customHeight="1">
      <c r="A150" s="33">
        <v>140</v>
      </c>
      <c r="B150" s="62" t="s">
        <v>387</v>
      </c>
      <c r="C150" s="31">
        <v>50.1</v>
      </c>
      <c r="D150" s="40">
        <v>51.1</v>
      </c>
      <c r="E150" s="40">
        <v>48.150000000000006</v>
      </c>
      <c r="F150" s="40">
        <v>46.2</v>
      </c>
      <c r="G150" s="40">
        <v>43.250000000000007</v>
      </c>
      <c r="H150" s="40">
        <v>53.050000000000004</v>
      </c>
      <c r="I150" s="40">
        <v>56.000000000000007</v>
      </c>
      <c r="J150" s="40">
        <v>57.95</v>
      </c>
      <c r="K150" s="31">
        <v>54.05</v>
      </c>
      <c r="L150" s="31">
        <v>49.15</v>
      </c>
      <c r="M150" s="31">
        <v>34.892380000000003</v>
      </c>
      <c r="N150" s="1"/>
      <c r="O150" s="1"/>
    </row>
    <row r="151" spans="1:15" ht="12.75" customHeight="1">
      <c r="A151" s="33">
        <v>141</v>
      </c>
      <c r="B151" s="62" t="s">
        <v>112</v>
      </c>
      <c r="C151" s="31">
        <v>3572.05</v>
      </c>
      <c r="D151" s="40">
        <v>3592.5</v>
      </c>
      <c r="E151" s="40">
        <v>3542.7</v>
      </c>
      <c r="F151" s="40">
        <v>3513.35</v>
      </c>
      <c r="G151" s="40">
        <v>3463.5499999999997</v>
      </c>
      <c r="H151" s="40">
        <v>3621.85</v>
      </c>
      <c r="I151" s="40">
        <v>3671.65</v>
      </c>
      <c r="J151" s="40">
        <v>3701</v>
      </c>
      <c r="K151" s="31">
        <v>3642.3</v>
      </c>
      <c r="L151" s="31">
        <v>3563.15</v>
      </c>
      <c r="M151" s="31">
        <v>4.5660299999999996</v>
      </c>
      <c r="N151" s="1"/>
      <c r="O151" s="1"/>
    </row>
    <row r="152" spans="1:15" ht="12.75" customHeight="1">
      <c r="A152" s="33">
        <v>142</v>
      </c>
      <c r="B152" s="62" t="s">
        <v>388</v>
      </c>
      <c r="C152" s="31">
        <v>547.70000000000005</v>
      </c>
      <c r="D152" s="40">
        <v>546.48333333333323</v>
      </c>
      <c r="E152" s="40">
        <v>541.31666666666649</v>
      </c>
      <c r="F152" s="40">
        <v>534.93333333333328</v>
      </c>
      <c r="G152" s="40">
        <v>529.76666666666654</v>
      </c>
      <c r="H152" s="40">
        <v>552.86666666666645</v>
      </c>
      <c r="I152" s="40">
        <v>558.03333333333319</v>
      </c>
      <c r="J152" s="40">
        <v>564.4166666666664</v>
      </c>
      <c r="K152" s="31">
        <v>551.65</v>
      </c>
      <c r="L152" s="31">
        <v>540.1</v>
      </c>
      <c r="M152" s="31">
        <v>2.2974800000000002</v>
      </c>
      <c r="N152" s="1"/>
      <c r="O152" s="1"/>
    </row>
    <row r="153" spans="1:15" ht="12.75" customHeight="1">
      <c r="A153" s="33">
        <v>143</v>
      </c>
      <c r="B153" s="62" t="s">
        <v>277</v>
      </c>
      <c r="C153" s="31">
        <v>379.5</v>
      </c>
      <c r="D153" s="40">
        <v>379.56666666666666</v>
      </c>
      <c r="E153" s="40">
        <v>376.48333333333335</v>
      </c>
      <c r="F153" s="40">
        <v>373.4666666666667</v>
      </c>
      <c r="G153" s="40">
        <v>370.38333333333338</v>
      </c>
      <c r="H153" s="40">
        <v>382.58333333333331</v>
      </c>
      <c r="I153" s="40">
        <v>385.66666666666669</v>
      </c>
      <c r="J153" s="40">
        <v>388.68333333333328</v>
      </c>
      <c r="K153" s="31">
        <v>382.65</v>
      </c>
      <c r="L153" s="31">
        <v>376.55</v>
      </c>
      <c r="M153" s="31">
        <v>7.2602799999999998</v>
      </c>
      <c r="N153" s="1"/>
      <c r="O153" s="1"/>
    </row>
    <row r="154" spans="1:15" ht="12.75" customHeight="1">
      <c r="A154" s="33">
        <v>144</v>
      </c>
      <c r="B154" s="62" t="s">
        <v>389</v>
      </c>
      <c r="C154" s="31">
        <v>1533.75</v>
      </c>
      <c r="D154" s="40">
        <v>1544.8166666666668</v>
      </c>
      <c r="E154" s="40">
        <v>1504.8333333333337</v>
      </c>
      <c r="F154" s="40">
        <v>1475.916666666667</v>
      </c>
      <c r="G154" s="40">
        <v>1435.9333333333338</v>
      </c>
      <c r="H154" s="40">
        <v>1573.7333333333336</v>
      </c>
      <c r="I154" s="40">
        <v>1613.7166666666667</v>
      </c>
      <c r="J154" s="40">
        <v>1642.6333333333334</v>
      </c>
      <c r="K154" s="31">
        <v>1584.8</v>
      </c>
      <c r="L154" s="31">
        <v>1515.9</v>
      </c>
      <c r="M154" s="31">
        <v>0.86465999999999998</v>
      </c>
      <c r="N154" s="1"/>
      <c r="O154" s="1"/>
    </row>
    <row r="155" spans="1:15" ht="12.75" customHeight="1">
      <c r="A155" s="33">
        <v>145</v>
      </c>
      <c r="B155" s="62" t="s">
        <v>390</v>
      </c>
      <c r="C155" s="31">
        <v>111.15</v>
      </c>
      <c r="D155" s="40">
        <v>111.5</v>
      </c>
      <c r="E155" s="40">
        <v>109.85</v>
      </c>
      <c r="F155" s="40">
        <v>108.55</v>
      </c>
      <c r="G155" s="40">
        <v>106.89999999999999</v>
      </c>
      <c r="H155" s="40">
        <v>112.8</v>
      </c>
      <c r="I155" s="40">
        <v>114.45</v>
      </c>
      <c r="J155" s="40">
        <v>115.75</v>
      </c>
      <c r="K155" s="31">
        <v>113.15</v>
      </c>
      <c r="L155" s="31">
        <v>110.2</v>
      </c>
      <c r="M155" s="31">
        <v>23.120010000000001</v>
      </c>
      <c r="N155" s="1"/>
      <c r="O155" s="1"/>
    </row>
    <row r="156" spans="1:15" ht="12.75" customHeight="1">
      <c r="A156" s="33">
        <v>146</v>
      </c>
      <c r="B156" s="62" t="s">
        <v>391</v>
      </c>
      <c r="C156" s="31">
        <v>87.8</v>
      </c>
      <c r="D156" s="40">
        <v>87.333333333333329</v>
      </c>
      <c r="E156" s="40">
        <v>86.36666666666666</v>
      </c>
      <c r="F156" s="40">
        <v>84.933333333333337</v>
      </c>
      <c r="G156" s="40">
        <v>83.966666666666669</v>
      </c>
      <c r="H156" s="40">
        <v>88.766666666666652</v>
      </c>
      <c r="I156" s="40">
        <v>89.73333333333332</v>
      </c>
      <c r="J156" s="40">
        <v>91.166666666666643</v>
      </c>
      <c r="K156" s="31">
        <v>88.3</v>
      </c>
      <c r="L156" s="31">
        <v>85.9</v>
      </c>
      <c r="M156" s="31">
        <v>36.74933</v>
      </c>
      <c r="N156" s="1"/>
      <c r="O156" s="1"/>
    </row>
    <row r="157" spans="1:15" ht="12.75" customHeight="1">
      <c r="A157" s="33">
        <v>147</v>
      </c>
      <c r="B157" s="62" t="s">
        <v>113</v>
      </c>
      <c r="C157" s="31">
        <v>2184.8000000000002</v>
      </c>
      <c r="D157" s="40">
        <v>2182.2666666666669</v>
      </c>
      <c r="E157" s="40">
        <v>2168.5333333333338</v>
      </c>
      <c r="F157" s="40">
        <v>2152.2666666666669</v>
      </c>
      <c r="G157" s="40">
        <v>2138.5333333333338</v>
      </c>
      <c r="H157" s="40">
        <v>2198.5333333333338</v>
      </c>
      <c r="I157" s="40">
        <v>2212.2666666666664</v>
      </c>
      <c r="J157" s="40">
        <v>2228.5333333333338</v>
      </c>
      <c r="K157" s="31">
        <v>2196</v>
      </c>
      <c r="L157" s="31">
        <v>2166</v>
      </c>
      <c r="M157" s="31">
        <v>1.70641</v>
      </c>
      <c r="N157" s="1"/>
      <c r="O157" s="1"/>
    </row>
    <row r="158" spans="1:15" ht="12.75" customHeight="1">
      <c r="A158" s="33">
        <v>148</v>
      </c>
      <c r="B158" s="62" t="s">
        <v>114</v>
      </c>
      <c r="C158" s="31">
        <v>210.2</v>
      </c>
      <c r="D158" s="40">
        <v>209.21666666666667</v>
      </c>
      <c r="E158" s="40">
        <v>207.43333333333334</v>
      </c>
      <c r="F158" s="40">
        <v>204.66666666666666</v>
      </c>
      <c r="G158" s="40">
        <v>202.88333333333333</v>
      </c>
      <c r="H158" s="40">
        <v>211.98333333333335</v>
      </c>
      <c r="I158" s="40">
        <v>213.76666666666671</v>
      </c>
      <c r="J158" s="40">
        <v>216.53333333333336</v>
      </c>
      <c r="K158" s="31">
        <v>211</v>
      </c>
      <c r="L158" s="31">
        <v>206.45</v>
      </c>
      <c r="M158" s="31">
        <v>24.120249999999999</v>
      </c>
      <c r="N158" s="1"/>
      <c r="O158" s="1"/>
    </row>
    <row r="159" spans="1:15" ht="12.75" customHeight="1">
      <c r="A159" s="33">
        <v>149</v>
      </c>
      <c r="B159" s="62" t="s">
        <v>392</v>
      </c>
      <c r="C159" s="31">
        <v>309</v>
      </c>
      <c r="D159" s="40">
        <v>306.88333333333338</v>
      </c>
      <c r="E159" s="40">
        <v>304.06666666666678</v>
      </c>
      <c r="F159" s="40">
        <v>299.13333333333338</v>
      </c>
      <c r="G159" s="40">
        <v>296.31666666666678</v>
      </c>
      <c r="H159" s="40">
        <v>311.81666666666678</v>
      </c>
      <c r="I159" s="40">
        <v>314.63333333333338</v>
      </c>
      <c r="J159" s="40">
        <v>319.56666666666678</v>
      </c>
      <c r="K159" s="31">
        <v>309.7</v>
      </c>
      <c r="L159" s="31">
        <v>301.95</v>
      </c>
      <c r="M159" s="31">
        <v>5.7761800000000001</v>
      </c>
      <c r="N159" s="1"/>
      <c r="O159" s="1"/>
    </row>
    <row r="160" spans="1:15" ht="12.75" customHeight="1">
      <c r="A160" s="33">
        <v>150</v>
      </c>
      <c r="B160" s="62" t="s">
        <v>278</v>
      </c>
      <c r="C160" s="31">
        <v>141.1</v>
      </c>
      <c r="D160" s="40">
        <v>141.83333333333334</v>
      </c>
      <c r="E160" s="40">
        <v>139.76666666666668</v>
      </c>
      <c r="F160" s="40">
        <v>138.43333333333334</v>
      </c>
      <c r="G160" s="40">
        <v>136.36666666666667</v>
      </c>
      <c r="H160" s="40">
        <v>143.16666666666669</v>
      </c>
      <c r="I160" s="40">
        <v>145.23333333333335</v>
      </c>
      <c r="J160" s="40">
        <v>146.56666666666669</v>
      </c>
      <c r="K160" s="31">
        <v>143.9</v>
      </c>
      <c r="L160" s="31">
        <v>140.5</v>
      </c>
      <c r="M160" s="31">
        <v>48.541379999999997</v>
      </c>
      <c r="N160" s="1"/>
      <c r="O160" s="1"/>
    </row>
    <row r="161" spans="1:15" ht="12.75" customHeight="1">
      <c r="A161" s="33">
        <v>151</v>
      </c>
      <c r="B161" s="62" t="s">
        <v>115</v>
      </c>
      <c r="C161" s="31">
        <v>124.4</v>
      </c>
      <c r="D161" s="40">
        <v>124.36666666666667</v>
      </c>
      <c r="E161" s="40">
        <v>123.53333333333335</v>
      </c>
      <c r="F161" s="40">
        <v>122.66666666666667</v>
      </c>
      <c r="G161" s="40">
        <v>121.83333333333334</v>
      </c>
      <c r="H161" s="40">
        <v>125.23333333333335</v>
      </c>
      <c r="I161" s="40">
        <v>126.06666666666666</v>
      </c>
      <c r="J161" s="40">
        <v>126.93333333333335</v>
      </c>
      <c r="K161" s="31">
        <v>125.2</v>
      </c>
      <c r="L161" s="31">
        <v>123.5</v>
      </c>
      <c r="M161" s="31">
        <v>150.51657</v>
      </c>
      <c r="N161" s="1"/>
      <c r="O161" s="1"/>
    </row>
    <row r="162" spans="1:15" ht="12.75" customHeight="1">
      <c r="A162" s="33">
        <v>152</v>
      </c>
      <c r="B162" s="62" t="s">
        <v>393</v>
      </c>
      <c r="C162" s="31">
        <v>376.75</v>
      </c>
      <c r="D162" s="40">
        <v>364.05</v>
      </c>
      <c r="E162" s="40">
        <v>338.70000000000005</v>
      </c>
      <c r="F162" s="40">
        <v>300.65000000000003</v>
      </c>
      <c r="G162" s="40">
        <v>275.30000000000007</v>
      </c>
      <c r="H162" s="40">
        <v>402.1</v>
      </c>
      <c r="I162" s="40">
        <v>427.45000000000005</v>
      </c>
      <c r="J162" s="40">
        <v>465.5</v>
      </c>
      <c r="K162" s="31">
        <v>389.4</v>
      </c>
      <c r="L162" s="31">
        <v>326</v>
      </c>
      <c r="M162" s="31">
        <v>177.41954000000001</v>
      </c>
      <c r="N162" s="1"/>
      <c r="O162" s="1"/>
    </row>
    <row r="163" spans="1:15" ht="12.75" customHeight="1">
      <c r="A163" s="33">
        <v>153</v>
      </c>
      <c r="B163" s="62" t="s">
        <v>394</v>
      </c>
      <c r="C163" s="31">
        <v>4930</v>
      </c>
      <c r="D163" s="40">
        <v>4907.333333333333</v>
      </c>
      <c r="E163" s="40">
        <v>4842.6666666666661</v>
      </c>
      <c r="F163" s="40">
        <v>4755.333333333333</v>
      </c>
      <c r="G163" s="40">
        <v>4690.6666666666661</v>
      </c>
      <c r="H163" s="40">
        <v>4994.6666666666661</v>
      </c>
      <c r="I163" s="40">
        <v>5059.3333333333321</v>
      </c>
      <c r="J163" s="40">
        <v>5146.6666666666661</v>
      </c>
      <c r="K163" s="31">
        <v>4972</v>
      </c>
      <c r="L163" s="31">
        <v>4820</v>
      </c>
      <c r="M163" s="31">
        <v>0.46553</v>
      </c>
      <c r="N163" s="1"/>
      <c r="O163" s="1"/>
    </row>
    <row r="164" spans="1:15" ht="12.75" customHeight="1">
      <c r="A164" s="33">
        <v>154</v>
      </c>
      <c r="B164" s="62" t="s">
        <v>395</v>
      </c>
      <c r="C164" s="31">
        <v>832.45</v>
      </c>
      <c r="D164" s="40">
        <v>824.91666666666663</v>
      </c>
      <c r="E164" s="40">
        <v>813.0333333333333</v>
      </c>
      <c r="F164" s="40">
        <v>793.61666666666667</v>
      </c>
      <c r="G164" s="40">
        <v>781.73333333333335</v>
      </c>
      <c r="H164" s="40">
        <v>844.33333333333326</v>
      </c>
      <c r="I164" s="40">
        <v>856.2166666666667</v>
      </c>
      <c r="J164" s="40">
        <v>875.63333333333321</v>
      </c>
      <c r="K164" s="31">
        <v>836.8</v>
      </c>
      <c r="L164" s="31">
        <v>805.5</v>
      </c>
      <c r="M164" s="31">
        <v>5.6774100000000001</v>
      </c>
      <c r="N164" s="1"/>
      <c r="O164" s="1"/>
    </row>
    <row r="165" spans="1:15" ht="12.75" customHeight="1">
      <c r="A165" s="33">
        <v>155</v>
      </c>
      <c r="B165" s="62" t="s">
        <v>396</v>
      </c>
      <c r="C165" s="31">
        <v>174.75</v>
      </c>
      <c r="D165" s="40">
        <v>174.95000000000002</v>
      </c>
      <c r="E165" s="40">
        <v>173.20000000000005</v>
      </c>
      <c r="F165" s="40">
        <v>171.65000000000003</v>
      </c>
      <c r="G165" s="40">
        <v>169.90000000000006</v>
      </c>
      <c r="H165" s="40">
        <v>176.50000000000003</v>
      </c>
      <c r="I165" s="40">
        <v>178.24999999999997</v>
      </c>
      <c r="J165" s="40">
        <v>179.8</v>
      </c>
      <c r="K165" s="31">
        <v>176.7</v>
      </c>
      <c r="L165" s="31">
        <v>173.4</v>
      </c>
      <c r="M165" s="31">
        <v>26.182659999999998</v>
      </c>
      <c r="N165" s="1"/>
      <c r="O165" s="1"/>
    </row>
    <row r="166" spans="1:15" ht="12.75" customHeight="1">
      <c r="A166" s="33">
        <v>156</v>
      </c>
      <c r="B166" s="62" t="s">
        <v>397</v>
      </c>
      <c r="C166" s="31">
        <v>130.80000000000001</v>
      </c>
      <c r="D166" s="40">
        <v>132.23333333333335</v>
      </c>
      <c r="E166" s="40">
        <v>129.06666666666669</v>
      </c>
      <c r="F166" s="40">
        <v>127.33333333333334</v>
      </c>
      <c r="G166" s="40">
        <v>124.16666666666669</v>
      </c>
      <c r="H166" s="40">
        <v>133.9666666666667</v>
      </c>
      <c r="I166" s="40">
        <v>137.13333333333333</v>
      </c>
      <c r="J166" s="40">
        <v>138.8666666666667</v>
      </c>
      <c r="K166" s="31">
        <v>135.4</v>
      </c>
      <c r="L166" s="31">
        <v>130.5</v>
      </c>
      <c r="M166" s="31">
        <v>12.142329999999999</v>
      </c>
      <c r="N166" s="1"/>
      <c r="O166" s="1"/>
    </row>
    <row r="167" spans="1:15" ht="12.75" customHeight="1">
      <c r="A167" s="33">
        <v>157</v>
      </c>
      <c r="B167" s="62" t="s">
        <v>279</v>
      </c>
      <c r="C167" s="31">
        <v>293.45</v>
      </c>
      <c r="D167" s="40">
        <v>290.63333333333327</v>
      </c>
      <c r="E167" s="40">
        <v>287.11666666666656</v>
      </c>
      <c r="F167" s="40">
        <v>280.7833333333333</v>
      </c>
      <c r="G167" s="40">
        <v>277.26666666666659</v>
      </c>
      <c r="H167" s="40">
        <v>296.96666666666653</v>
      </c>
      <c r="I167" s="40">
        <v>300.48333333333329</v>
      </c>
      <c r="J167" s="40">
        <v>306.81666666666649</v>
      </c>
      <c r="K167" s="31">
        <v>294.14999999999998</v>
      </c>
      <c r="L167" s="31">
        <v>284.3</v>
      </c>
      <c r="M167" s="31">
        <v>21.972950000000001</v>
      </c>
      <c r="N167" s="1"/>
      <c r="O167" s="1"/>
    </row>
    <row r="168" spans="1:15" ht="12.75" customHeight="1">
      <c r="A168" s="33">
        <v>158</v>
      </c>
      <c r="B168" s="62" t="s">
        <v>398</v>
      </c>
      <c r="C168" s="31">
        <v>1246.05</v>
      </c>
      <c r="D168" s="40">
        <v>1251.7833333333333</v>
      </c>
      <c r="E168" s="40">
        <v>1234.9166666666665</v>
      </c>
      <c r="F168" s="40">
        <v>1223.7833333333333</v>
      </c>
      <c r="G168" s="40">
        <v>1206.9166666666665</v>
      </c>
      <c r="H168" s="40">
        <v>1262.9166666666665</v>
      </c>
      <c r="I168" s="40">
        <v>1279.7833333333333</v>
      </c>
      <c r="J168" s="40">
        <v>1290.9166666666665</v>
      </c>
      <c r="K168" s="31">
        <v>1268.6500000000001</v>
      </c>
      <c r="L168" s="31">
        <v>1240.6500000000001</v>
      </c>
      <c r="M168" s="31">
        <v>0.1191</v>
      </c>
      <c r="N168" s="1"/>
      <c r="O168" s="1"/>
    </row>
    <row r="169" spans="1:15" ht="12.75" customHeight="1">
      <c r="A169" s="33">
        <v>159</v>
      </c>
      <c r="B169" s="62" t="s">
        <v>116</v>
      </c>
      <c r="C169" s="31">
        <v>107.2</v>
      </c>
      <c r="D169" s="40">
        <v>107.39999999999999</v>
      </c>
      <c r="E169" s="40">
        <v>106.79999999999998</v>
      </c>
      <c r="F169" s="40">
        <v>106.39999999999999</v>
      </c>
      <c r="G169" s="40">
        <v>105.79999999999998</v>
      </c>
      <c r="H169" s="40">
        <v>107.79999999999998</v>
      </c>
      <c r="I169" s="40">
        <v>108.39999999999998</v>
      </c>
      <c r="J169" s="40">
        <v>108.79999999999998</v>
      </c>
      <c r="K169" s="31">
        <v>108</v>
      </c>
      <c r="L169" s="31">
        <v>107</v>
      </c>
      <c r="M169" s="31">
        <v>69.306650000000005</v>
      </c>
      <c r="N169" s="1"/>
      <c r="O169" s="1"/>
    </row>
    <row r="170" spans="1:15" ht="12.75" customHeight="1">
      <c r="A170" s="33">
        <v>160</v>
      </c>
      <c r="B170" s="62" t="s">
        <v>399</v>
      </c>
      <c r="C170" s="31">
        <v>1458.65</v>
      </c>
      <c r="D170" s="40">
        <v>1460.8833333333332</v>
      </c>
      <c r="E170" s="40">
        <v>1449.7666666666664</v>
      </c>
      <c r="F170" s="40">
        <v>1440.8833333333332</v>
      </c>
      <c r="G170" s="40">
        <v>1429.7666666666664</v>
      </c>
      <c r="H170" s="40">
        <v>1469.7666666666664</v>
      </c>
      <c r="I170" s="40">
        <v>1480.8833333333332</v>
      </c>
      <c r="J170" s="40">
        <v>1489.7666666666664</v>
      </c>
      <c r="K170" s="31">
        <v>1472</v>
      </c>
      <c r="L170" s="31">
        <v>1452</v>
      </c>
      <c r="M170" s="31">
        <v>0.73138999999999998</v>
      </c>
      <c r="N170" s="1"/>
      <c r="O170" s="1"/>
    </row>
    <row r="171" spans="1:15" ht="12.75" customHeight="1">
      <c r="A171" s="33">
        <v>161</v>
      </c>
      <c r="B171" s="62" t="s">
        <v>119</v>
      </c>
      <c r="C171" s="31">
        <v>43.2</v>
      </c>
      <c r="D171" s="40">
        <v>42.85</v>
      </c>
      <c r="E171" s="40">
        <v>42.400000000000006</v>
      </c>
      <c r="F171" s="40">
        <v>41.6</v>
      </c>
      <c r="G171" s="40">
        <v>41.150000000000006</v>
      </c>
      <c r="H171" s="40">
        <v>43.650000000000006</v>
      </c>
      <c r="I171" s="40">
        <v>44.100000000000009</v>
      </c>
      <c r="J171" s="40">
        <v>44.900000000000006</v>
      </c>
      <c r="K171" s="31">
        <v>43.3</v>
      </c>
      <c r="L171" s="31">
        <v>42.05</v>
      </c>
      <c r="M171" s="31">
        <v>94.707849999999993</v>
      </c>
      <c r="N171" s="1"/>
      <c r="O171" s="1"/>
    </row>
    <row r="172" spans="1:15" ht="12.75" customHeight="1">
      <c r="A172" s="33">
        <v>162</v>
      </c>
      <c r="B172" s="62" t="s">
        <v>400</v>
      </c>
      <c r="C172" s="31">
        <v>2853.4</v>
      </c>
      <c r="D172" s="40">
        <v>2810.7666666666669</v>
      </c>
      <c r="E172" s="40">
        <v>2742.7333333333336</v>
      </c>
      <c r="F172" s="40">
        <v>2632.0666666666666</v>
      </c>
      <c r="G172" s="40">
        <v>2564.0333333333333</v>
      </c>
      <c r="H172" s="40">
        <v>2921.4333333333338</v>
      </c>
      <c r="I172" s="40">
        <v>2989.4666666666676</v>
      </c>
      <c r="J172" s="40">
        <v>3100.1333333333341</v>
      </c>
      <c r="K172" s="31">
        <v>2878.8</v>
      </c>
      <c r="L172" s="31">
        <v>2700.1</v>
      </c>
      <c r="M172" s="31">
        <v>0.93376999999999999</v>
      </c>
      <c r="N172" s="1"/>
      <c r="O172" s="1"/>
    </row>
    <row r="173" spans="1:15" ht="12.75" customHeight="1">
      <c r="A173" s="33">
        <v>163</v>
      </c>
      <c r="B173" s="62" t="s">
        <v>401</v>
      </c>
      <c r="C173" s="31">
        <v>3118.3</v>
      </c>
      <c r="D173" s="40">
        <v>3116.4666666666667</v>
      </c>
      <c r="E173" s="40">
        <v>3102.9333333333334</v>
      </c>
      <c r="F173" s="40">
        <v>3087.5666666666666</v>
      </c>
      <c r="G173" s="40">
        <v>3074.0333333333333</v>
      </c>
      <c r="H173" s="40">
        <v>3131.8333333333335</v>
      </c>
      <c r="I173" s="40">
        <v>3145.3666666666672</v>
      </c>
      <c r="J173" s="40">
        <v>3160.7333333333336</v>
      </c>
      <c r="K173" s="31">
        <v>3130</v>
      </c>
      <c r="L173" s="31">
        <v>3101.1</v>
      </c>
      <c r="M173" s="31">
        <v>0.15995000000000001</v>
      </c>
      <c r="N173" s="1"/>
      <c r="O173" s="1"/>
    </row>
    <row r="174" spans="1:15" ht="12.75" customHeight="1">
      <c r="A174" s="33">
        <v>164</v>
      </c>
      <c r="B174" s="62" t="s">
        <v>402</v>
      </c>
      <c r="C174" s="31">
        <v>182.85</v>
      </c>
      <c r="D174" s="40">
        <v>181.9666666666667</v>
      </c>
      <c r="E174" s="40">
        <v>179.43333333333339</v>
      </c>
      <c r="F174" s="40">
        <v>176.01666666666671</v>
      </c>
      <c r="G174" s="40">
        <v>173.48333333333341</v>
      </c>
      <c r="H174" s="40">
        <v>185.38333333333338</v>
      </c>
      <c r="I174" s="40">
        <v>187.91666666666669</v>
      </c>
      <c r="J174" s="40">
        <v>191.33333333333337</v>
      </c>
      <c r="K174" s="31">
        <v>184.5</v>
      </c>
      <c r="L174" s="31">
        <v>178.55</v>
      </c>
      <c r="M174" s="31">
        <v>9.3396600000000003</v>
      </c>
      <c r="N174" s="1"/>
      <c r="O174" s="1"/>
    </row>
    <row r="175" spans="1:15" ht="12.75" customHeight="1">
      <c r="A175" s="33">
        <v>165</v>
      </c>
      <c r="B175" s="62" t="s">
        <v>280</v>
      </c>
      <c r="C175" s="31">
        <v>1001.1</v>
      </c>
      <c r="D175" s="40">
        <v>1020.3666666666667</v>
      </c>
      <c r="E175" s="40">
        <v>975.73333333333335</v>
      </c>
      <c r="F175" s="40">
        <v>950.36666666666667</v>
      </c>
      <c r="G175" s="40">
        <v>905.73333333333335</v>
      </c>
      <c r="H175" s="40">
        <v>1045.7333333333333</v>
      </c>
      <c r="I175" s="40">
        <v>1090.3666666666668</v>
      </c>
      <c r="J175" s="40">
        <v>1115.7333333333333</v>
      </c>
      <c r="K175" s="31">
        <v>1065</v>
      </c>
      <c r="L175" s="31">
        <v>995</v>
      </c>
      <c r="M175" s="31">
        <v>45.070740000000001</v>
      </c>
      <c r="N175" s="1"/>
      <c r="O175" s="1"/>
    </row>
    <row r="176" spans="1:15" ht="12.75" customHeight="1">
      <c r="A176" s="33">
        <v>166</v>
      </c>
      <c r="B176" s="62" t="s">
        <v>403</v>
      </c>
      <c r="C176" s="31">
        <v>1412.2</v>
      </c>
      <c r="D176" s="40">
        <v>1408.0666666666666</v>
      </c>
      <c r="E176" s="40">
        <v>1398.1333333333332</v>
      </c>
      <c r="F176" s="40">
        <v>1384.0666666666666</v>
      </c>
      <c r="G176" s="40">
        <v>1374.1333333333332</v>
      </c>
      <c r="H176" s="40">
        <v>1422.1333333333332</v>
      </c>
      <c r="I176" s="40">
        <v>1432.0666666666666</v>
      </c>
      <c r="J176" s="40">
        <v>1446.1333333333332</v>
      </c>
      <c r="K176" s="31">
        <v>1418</v>
      </c>
      <c r="L176" s="31">
        <v>1394</v>
      </c>
      <c r="M176" s="31">
        <v>0.71096000000000004</v>
      </c>
      <c r="N176" s="1"/>
      <c r="O176" s="1"/>
    </row>
    <row r="177" spans="1:15" ht="12.75" customHeight="1">
      <c r="A177" s="33">
        <v>167</v>
      </c>
      <c r="B177" s="62" t="s">
        <v>117</v>
      </c>
      <c r="C177" s="31">
        <v>637.45000000000005</v>
      </c>
      <c r="D177" s="40">
        <v>641.1</v>
      </c>
      <c r="E177" s="40">
        <v>632.20000000000005</v>
      </c>
      <c r="F177" s="40">
        <v>626.95000000000005</v>
      </c>
      <c r="G177" s="40">
        <v>618.05000000000007</v>
      </c>
      <c r="H177" s="40">
        <v>646.35</v>
      </c>
      <c r="I177" s="40">
        <v>655.24999999999989</v>
      </c>
      <c r="J177" s="40">
        <v>660.5</v>
      </c>
      <c r="K177" s="31">
        <v>650</v>
      </c>
      <c r="L177" s="31">
        <v>635.85</v>
      </c>
      <c r="M177" s="31">
        <v>6.6636899999999999</v>
      </c>
      <c r="N177" s="1"/>
      <c r="O177" s="1"/>
    </row>
    <row r="178" spans="1:15" ht="12.75" customHeight="1">
      <c r="A178" s="33">
        <v>168</v>
      </c>
      <c r="B178" s="62" t="s">
        <v>404</v>
      </c>
      <c r="C178" s="31">
        <v>1107.3</v>
      </c>
      <c r="D178" s="40">
        <v>1113.0166666666667</v>
      </c>
      <c r="E178" s="40">
        <v>1076.2833333333333</v>
      </c>
      <c r="F178" s="40">
        <v>1045.2666666666667</v>
      </c>
      <c r="G178" s="40">
        <v>1008.5333333333333</v>
      </c>
      <c r="H178" s="40">
        <v>1144.0333333333333</v>
      </c>
      <c r="I178" s="40">
        <v>1180.7666666666664</v>
      </c>
      <c r="J178" s="40">
        <v>1211.7833333333333</v>
      </c>
      <c r="K178" s="31">
        <v>1149.75</v>
      </c>
      <c r="L178" s="31">
        <v>1082</v>
      </c>
      <c r="M178" s="31">
        <v>3.80322</v>
      </c>
      <c r="N178" s="1"/>
      <c r="O178" s="1"/>
    </row>
    <row r="179" spans="1:15" ht="12.75" customHeight="1">
      <c r="A179" s="33">
        <v>169</v>
      </c>
      <c r="B179" s="62" t="s">
        <v>405</v>
      </c>
      <c r="C179" s="31">
        <v>1760.7</v>
      </c>
      <c r="D179" s="40">
        <v>1746.5666666666666</v>
      </c>
      <c r="E179" s="40">
        <v>1715.1333333333332</v>
      </c>
      <c r="F179" s="40">
        <v>1669.5666666666666</v>
      </c>
      <c r="G179" s="40">
        <v>1638.1333333333332</v>
      </c>
      <c r="H179" s="40">
        <v>1792.1333333333332</v>
      </c>
      <c r="I179" s="40">
        <v>1823.5666666666666</v>
      </c>
      <c r="J179" s="40">
        <v>1869.1333333333332</v>
      </c>
      <c r="K179" s="31">
        <v>1778</v>
      </c>
      <c r="L179" s="31">
        <v>1701</v>
      </c>
      <c r="M179" s="31">
        <v>1.9218</v>
      </c>
      <c r="N179" s="1"/>
      <c r="O179" s="1"/>
    </row>
    <row r="180" spans="1:15" ht="12.75" customHeight="1">
      <c r="A180" s="33">
        <v>170</v>
      </c>
      <c r="B180" s="62" t="s">
        <v>406</v>
      </c>
      <c r="C180" s="31">
        <v>450.25</v>
      </c>
      <c r="D180" s="40">
        <v>449.56666666666666</v>
      </c>
      <c r="E180" s="40">
        <v>447.13333333333333</v>
      </c>
      <c r="F180" s="40">
        <v>444.01666666666665</v>
      </c>
      <c r="G180" s="40">
        <v>441.58333333333331</v>
      </c>
      <c r="H180" s="40">
        <v>452.68333333333334</v>
      </c>
      <c r="I180" s="40">
        <v>455.11666666666662</v>
      </c>
      <c r="J180" s="40">
        <v>458.23333333333335</v>
      </c>
      <c r="K180" s="31">
        <v>452</v>
      </c>
      <c r="L180" s="31">
        <v>446.45</v>
      </c>
      <c r="M180" s="31">
        <v>1.3188500000000001</v>
      </c>
      <c r="N180" s="1"/>
      <c r="O180" s="1"/>
    </row>
    <row r="181" spans="1:15" ht="12.75" customHeight="1">
      <c r="A181" s="33">
        <v>171</v>
      </c>
      <c r="B181" s="62" t="s">
        <v>121</v>
      </c>
      <c r="C181" s="31">
        <v>1069.5</v>
      </c>
      <c r="D181" s="40">
        <v>1063.6500000000001</v>
      </c>
      <c r="E181" s="40">
        <v>1054.0000000000002</v>
      </c>
      <c r="F181" s="40">
        <v>1038.5000000000002</v>
      </c>
      <c r="G181" s="40">
        <v>1028.8500000000004</v>
      </c>
      <c r="H181" s="40">
        <v>1079.1500000000001</v>
      </c>
      <c r="I181" s="40">
        <v>1088.7999999999997</v>
      </c>
      <c r="J181" s="40">
        <v>1104.3</v>
      </c>
      <c r="K181" s="31">
        <v>1073.3</v>
      </c>
      <c r="L181" s="31">
        <v>1048.1500000000001</v>
      </c>
      <c r="M181" s="31">
        <v>9.2259499999999992</v>
      </c>
      <c r="N181" s="1"/>
      <c r="O181" s="1"/>
    </row>
    <row r="182" spans="1:15" ht="12.75" customHeight="1">
      <c r="A182" s="33">
        <v>172</v>
      </c>
      <c r="B182" s="62" t="s">
        <v>407</v>
      </c>
      <c r="C182" s="31">
        <v>484.8</v>
      </c>
      <c r="D182" s="40">
        <v>483.51666666666665</v>
      </c>
      <c r="E182" s="40">
        <v>480.33333333333331</v>
      </c>
      <c r="F182" s="40">
        <v>475.86666666666667</v>
      </c>
      <c r="G182" s="40">
        <v>472.68333333333334</v>
      </c>
      <c r="H182" s="40">
        <v>487.98333333333329</v>
      </c>
      <c r="I182" s="40">
        <v>491.16666666666669</v>
      </c>
      <c r="J182" s="40">
        <v>495.63333333333327</v>
      </c>
      <c r="K182" s="31">
        <v>486.7</v>
      </c>
      <c r="L182" s="31">
        <v>479.05</v>
      </c>
      <c r="M182" s="31">
        <v>2.6502300000000001</v>
      </c>
      <c r="N182" s="1"/>
      <c r="O182" s="1"/>
    </row>
    <row r="183" spans="1:15" ht="12.75" customHeight="1">
      <c r="A183" s="33">
        <v>173</v>
      </c>
      <c r="B183" s="62" t="s">
        <v>122</v>
      </c>
      <c r="C183" s="31">
        <v>1506.55</v>
      </c>
      <c r="D183" s="40">
        <v>1495.8166666666668</v>
      </c>
      <c r="E183" s="40">
        <v>1479.6333333333337</v>
      </c>
      <c r="F183" s="40">
        <v>1452.7166666666669</v>
      </c>
      <c r="G183" s="40">
        <v>1436.5333333333338</v>
      </c>
      <c r="H183" s="40">
        <v>1522.7333333333336</v>
      </c>
      <c r="I183" s="40">
        <v>1538.9166666666665</v>
      </c>
      <c r="J183" s="40">
        <v>1565.8333333333335</v>
      </c>
      <c r="K183" s="31">
        <v>1512</v>
      </c>
      <c r="L183" s="31">
        <v>1468.9</v>
      </c>
      <c r="M183" s="31">
        <v>13.69369</v>
      </c>
      <c r="N183" s="1"/>
      <c r="O183" s="1"/>
    </row>
    <row r="184" spans="1:15" ht="12.75" customHeight="1">
      <c r="A184" s="33">
        <v>174</v>
      </c>
      <c r="B184" s="62" t="s">
        <v>123</v>
      </c>
      <c r="C184" s="31">
        <v>287.10000000000002</v>
      </c>
      <c r="D184" s="40">
        <v>287.2166666666667</v>
      </c>
      <c r="E184" s="40">
        <v>285.43333333333339</v>
      </c>
      <c r="F184" s="40">
        <v>283.76666666666671</v>
      </c>
      <c r="G184" s="40">
        <v>281.98333333333341</v>
      </c>
      <c r="H184" s="40">
        <v>288.88333333333338</v>
      </c>
      <c r="I184" s="40">
        <v>290.66666666666669</v>
      </c>
      <c r="J184" s="40">
        <v>292.33333333333337</v>
      </c>
      <c r="K184" s="31">
        <v>289</v>
      </c>
      <c r="L184" s="31">
        <v>285.55</v>
      </c>
      <c r="M184" s="31">
        <v>12.44112</v>
      </c>
      <c r="N184" s="1"/>
      <c r="O184" s="1"/>
    </row>
    <row r="185" spans="1:15" ht="12.75" customHeight="1">
      <c r="A185" s="33">
        <v>175</v>
      </c>
      <c r="B185" s="62" t="s">
        <v>408</v>
      </c>
      <c r="C185" s="31">
        <v>389.95</v>
      </c>
      <c r="D185" s="40">
        <v>390.2166666666667</v>
      </c>
      <c r="E185" s="40">
        <v>386.93333333333339</v>
      </c>
      <c r="F185" s="40">
        <v>383.91666666666669</v>
      </c>
      <c r="G185" s="40">
        <v>380.63333333333338</v>
      </c>
      <c r="H185" s="40">
        <v>393.23333333333341</v>
      </c>
      <c r="I185" s="40">
        <v>396.51666666666671</v>
      </c>
      <c r="J185" s="40">
        <v>399.53333333333342</v>
      </c>
      <c r="K185" s="31">
        <v>393.5</v>
      </c>
      <c r="L185" s="31">
        <v>387.2</v>
      </c>
      <c r="M185" s="31">
        <v>12.60219</v>
      </c>
      <c r="N185" s="1"/>
      <c r="O185" s="1"/>
    </row>
    <row r="186" spans="1:15" ht="12.75" customHeight="1">
      <c r="A186" s="33">
        <v>176</v>
      </c>
      <c r="B186" s="62" t="s">
        <v>124</v>
      </c>
      <c r="C186" s="31">
        <v>1779.35</v>
      </c>
      <c r="D186" s="40">
        <v>1767.05</v>
      </c>
      <c r="E186" s="40">
        <v>1749.3</v>
      </c>
      <c r="F186" s="40">
        <v>1719.25</v>
      </c>
      <c r="G186" s="40">
        <v>1701.5</v>
      </c>
      <c r="H186" s="40">
        <v>1797.1</v>
      </c>
      <c r="I186" s="40">
        <v>1814.85</v>
      </c>
      <c r="J186" s="40">
        <v>1844.8999999999999</v>
      </c>
      <c r="K186" s="31">
        <v>1784.8</v>
      </c>
      <c r="L186" s="31">
        <v>1737</v>
      </c>
      <c r="M186" s="31">
        <v>8.1112000000000002</v>
      </c>
      <c r="N186" s="1"/>
      <c r="O186" s="1"/>
    </row>
    <row r="187" spans="1:15" ht="12.75" customHeight="1">
      <c r="A187" s="33">
        <v>177</v>
      </c>
      <c r="B187" s="62" t="s">
        <v>409</v>
      </c>
      <c r="C187" s="31">
        <v>721.65</v>
      </c>
      <c r="D187" s="40">
        <v>719.05000000000007</v>
      </c>
      <c r="E187" s="40">
        <v>713.60000000000014</v>
      </c>
      <c r="F187" s="40">
        <v>705.55000000000007</v>
      </c>
      <c r="G187" s="40">
        <v>700.10000000000014</v>
      </c>
      <c r="H187" s="40">
        <v>727.10000000000014</v>
      </c>
      <c r="I187" s="40">
        <v>732.55000000000018</v>
      </c>
      <c r="J187" s="40">
        <v>740.60000000000014</v>
      </c>
      <c r="K187" s="31">
        <v>724.5</v>
      </c>
      <c r="L187" s="31">
        <v>711</v>
      </c>
      <c r="M187" s="31">
        <v>1.09402</v>
      </c>
      <c r="N187" s="1"/>
      <c r="O187" s="1"/>
    </row>
    <row r="188" spans="1:15" ht="12.75" customHeight="1">
      <c r="A188" s="33">
        <v>178</v>
      </c>
      <c r="B188" s="62" t="s">
        <v>410</v>
      </c>
      <c r="C188" s="31">
        <v>345.2</v>
      </c>
      <c r="D188" s="40">
        <v>345.7833333333333</v>
      </c>
      <c r="E188" s="40">
        <v>341.36666666666662</v>
      </c>
      <c r="F188" s="40">
        <v>337.5333333333333</v>
      </c>
      <c r="G188" s="40">
        <v>333.11666666666662</v>
      </c>
      <c r="H188" s="40">
        <v>349.61666666666662</v>
      </c>
      <c r="I188" s="40">
        <v>354.03333333333336</v>
      </c>
      <c r="J188" s="40">
        <v>357.86666666666662</v>
      </c>
      <c r="K188" s="31">
        <v>350.2</v>
      </c>
      <c r="L188" s="31">
        <v>341.95</v>
      </c>
      <c r="M188" s="31">
        <v>8.1581499999999991</v>
      </c>
      <c r="N188" s="1"/>
      <c r="O188" s="1"/>
    </row>
    <row r="189" spans="1:15" ht="12.75" customHeight="1">
      <c r="A189" s="33">
        <v>179</v>
      </c>
      <c r="B189" s="62" t="s">
        <v>411</v>
      </c>
      <c r="C189" s="31">
        <v>2126.85</v>
      </c>
      <c r="D189" s="40">
        <v>2117.9833333333336</v>
      </c>
      <c r="E189" s="40">
        <v>2103.9666666666672</v>
      </c>
      <c r="F189" s="40">
        <v>2081.0833333333335</v>
      </c>
      <c r="G189" s="40">
        <v>2067.0666666666671</v>
      </c>
      <c r="H189" s="40">
        <v>2140.8666666666672</v>
      </c>
      <c r="I189" s="40">
        <v>2154.8833333333337</v>
      </c>
      <c r="J189" s="40">
        <v>2177.7666666666673</v>
      </c>
      <c r="K189" s="31">
        <v>2132</v>
      </c>
      <c r="L189" s="31">
        <v>2095.1</v>
      </c>
      <c r="M189" s="31">
        <v>0.13003999999999999</v>
      </c>
      <c r="N189" s="1"/>
      <c r="O189" s="1"/>
    </row>
    <row r="190" spans="1:15" ht="12.75" customHeight="1">
      <c r="A190" s="33">
        <v>180</v>
      </c>
      <c r="B190" s="62" t="s">
        <v>412</v>
      </c>
      <c r="C190" s="31">
        <v>688.8</v>
      </c>
      <c r="D190" s="40">
        <v>685.19999999999993</v>
      </c>
      <c r="E190" s="40">
        <v>672.64999999999986</v>
      </c>
      <c r="F190" s="40">
        <v>656.49999999999989</v>
      </c>
      <c r="G190" s="40">
        <v>643.94999999999982</v>
      </c>
      <c r="H190" s="40">
        <v>701.34999999999991</v>
      </c>
      <c r="I190" s="40">
        <v>713.89999999999986</v>
      </c>
      <c r="J190" s="40">
        <v>730.05</v>
      </c>
      <c r="K190" s="31">
        <v>697.75</v>
      </c>
      <c r="L190" s="31">
        <v>669.05</v>
      </c>
      <c r="M190" s="31">
        <v>3.6421399999999999</v>
      </c>
      <c r="N190" s="1"/>
      <c r="O190" s="1"/>
    </row>
    <row r="191" spans="1:15" ht="12.75" customHeight="1">
      <c r="A191" s="33">
        <v>181</v>
      </c>
      <c r="B191" s="62" t="s">
        <v>413</v>
      </c>
      <c r="C191" s="31">
        <v>248.1</v>
      </c>
      <c r="D191" s="40">
        <v>249</v>
      </c>
      <c r="E191" s="40">
        <v>246.35</v>
      </c>
      <c r="F191" s="40">
        <v>244.6</v>
      </c>
      <c r="G191" s="40">
        <v>241.95</v>
      </c>
      <c r="H191" s="40">
        <v>250.75</v>
      </c>
      <c r="I191" s="40">
        <v>253.39999999999998</v>
      </c>
      <c r="J191" s="40">
        <v>255.15</v>
      </c>
      <c r="K191" s="31">
        <v>251.65</v>
      </c>
      <c r="L191" s="31">
        <v>247.25</v>
      </c>
      <c r="M191" s="31">
        <v>2.242</v>
      </c>
      <c r="N191" s="1"/>
      <c r="O191" s="1"/>
    </row>
    <row r="192" spans="1:15" ht="12.75" customHeight="1">
      <c r="A192" s="33">
        <v>182</v>
      </c>
      <c r="B192" s="62" t="s">
        <v>414</v>
      </c>
      <c r="C192" s="31">
        <v>3158.9</v>
      </c>
      <c r="D192" s="40">
        <v>3150.9666666666667</v>
      </c>
      <c r="E192" s="40">
        <v>3127.9333333333334</v>
      </c>
      <c r="F192" s="40">
        <v>3096.9666666666667</v>
      </c>
      <c r="G192" s="40">
        <v>3073.9333333333334</v>
      </c>
      <c r="H192" s="40">
        <v>3181.9333333333334</v>
      </c>
      <c r="I192" s="40">
        <v>3204.9666666666672</v>
      </c>
      <c r="J192" s="40">
        <v>3235.9333333333334</v>
      </c>
      <c r="K192" s="31">
        <v>3174</v>
      </c>
      <c r="L192" s="31">
        <v>3120</v>
      </c>
      <c r="M192" s="31">
        <v>0.73736999999999997</v>
      </c>
      <c r="N192" s="1"/>
      <c r="O192" s="1"/>
    </row>
    <row r="193" spans="1:15" ht="12.75" customHeight="1">
      <c r="A193" s="33">
        <v>183</v>
      </c>
      <c r="B193" s="62" t="s">
        <v>125</v>
      </c>
      <c r="C193" s="31">
        <v>484.95</v>
      </c>
      <c r="D193" s="40">
        <v>484.26666666666665</v>
      </c>
      <c r="E193" s="40">
        <v>481.73333333333329</v>
      </c>
      <c r="F193" s="40">
        <v>478.51666666666665</v>
      </c>
      <c r="G193" s="40">
        <v>475.98333333333329</v>
      </c>
      <c r="H193" s="40">
        <v>487.48333333333329</v>
      </c>
      <c r="I193" s="40">
        <v>490.01666666666659</v>
      </c>
      <c r="J193" s="40">
        <v>493.23333333333329</v>
      </c>
      <c r="K193" s="31">
        <v>486.8</v>
      </c>
      <c r="L193" s="31">
        <v>481.05</v>
      </c>
      <c r="M193" s="31">
        <v>5.98386</v>
      </c>
      <c r="N193" s="1"/>
      <c r="O193" s="1"/>
    </row>
    <row r="194" spans="1:15" ht="12.75" customHeight="1">
      <c r="A194" s="33">
        <v>184</v>
      </c>
      <c r="B194" s="62" t="s">
        <v>120</v>
      </c>
      <c r="C194" s="31">
        <v>594.04999999999995</v>
      </c>
      <c r="D194" s="40">
        <v>592.18333333333328</v>
      </c>
      <c r="E194" s="40">
        <v>579.61666666666656</v>
      </c>
      <c r="F194" s="40">
        <v>565.18333333333328</v>
      </c>
      <c r="G194" s="40">
        <v>552.61666666666656</v>
      </c>
      <c r="H194" s="40">
        <v>606.61666666666656</v>
      </c>
      <c r="I194" s="40">
        <v>619.18333333333339</v>
      </c>
      <c r="J194" s="40">
        <v>633.61666666666656</v>
      </c>
      <c r="K194" s="31">
        <v>604.75</v>
      </c>
      <c r="L194" s="31">
        <v>577.75</v>
      </c>
      <c r="M194" s="31">
        <v>26.541830000000001</v>
      </c>
      <c r="N194" s="1"/>
      <c r="O194" s="1"/>
    </row>
    <row r="195" spans="1:15" ht="12.75" customHeight="1">
      <c r="A195" s="33">
        <v>185</v>
      </c>
      <c r="B195" s="62" t="s">
        <v>415</v>
      </c>
      <c r="C195" s="31">
        <v>113.2</v>
      </c>
      <c r="D195" s="40">
        <v>113.76666666666667</v>
      </c>
      <c r="E195" s="40">
        <v>112.43333333333334</v>
      </c>
      <c r="F195" s="40">
        <v>111.66666666666667</v>
      </c>
      <c r="G195" s="40">
        <v>110.33333333333334</v>
      </c>
      <c r="H195" s="40">
        <v>114.53333333333333</v>
      </c>
      <c r="I195" s="40">
        <v>115.86666666666667</v>
      </c>
      <c r="J195" s="40">
        <v>116.63333333333333</v>
      </c>
      <c r="K195" s="31">
        <v>115.1</v>
      </c>
      <c r="L195" s="31">
        <v>113</v>
      </c>
      <c r="M195" s="31">
        <v>10.69112</v>
      </c>
      <c r="N195" s="1"/>
      <c r="O195" s="1"/>
    </row>
    <row r="196" spans="1:15" ht="12.75" customHeight="1">
      <c r="A196" s="33">
        <v>186</v>
      </c>
      <c r="B196" s="62" t="s">
        <v>416</v>
      </c>
      <c r="C196" s="31">
        <v>163.15</v>
      </c>
      <c r="D196" s="40">
        <v>161.86666666666665</v>
      </c>
      <c r="E196" s="40">
        <v>158.48333333333329</v>
      </c>
      <c r="F196" s="40">
        <v>153.81666666666663</v>
      </c>
      <c r="G196" s="40">
        <v>150.43333333333328</v>
      </c>
      <c r="H196" s="40">
        <v>166.5333333333333</v>
      </c>
      <c r="I196" s="40">
        <v>169.91666666666669</v>
      </c>
      <c r="J196" s="40">
        <v>174.58333333333331</v>
      </c>
      <c r="K196" s="31">
        <v>165.25</v>
      </c>
      <c r="L196" s="31">
        <v>157.19999999999999</v>
      </c>
      <c r="M196" s="31">
        <v>70.861890000000002</v>
      </c>
      <c r="N196" s="1"/>
      <c r="O196" s="1"/>
    </row>
    <row r="197" spans="1:15" ht="12.75" customHeight="1">
      <c r="A197" s="33">
        <v>187</v>
      </c>
      <c r="B197" s="62" t="s">
        <v>281</v>
      </c>
      <c r="C197" s="31">
        <v>296.55</v>
      </c>
      <c r="D197" s="40">
        <v>295.2833333333333</v>
      </c>
      <c r="E197" s="40">
        <v>292.81666666666661</v>
      </c>
      <c r="F197" s="40">
        <v>289.08333333333331</v>
      </c>
      <c r="G197" s="40">
        <v>286.61666666666662</v>
      </c>
      <c r="H197" s="40">
        <v>299.01666666666659</v>
      </c>
      <c r="I197" s="40">
        <v>301.48333333333329</v>
      </c>
      <c r="J197" s="40">
        <v>305.21666666666658</v>
      </c>
      <c r="K197" s="31">
        <v>297.75</v>
      </c>
      <c r="L197" s="31">
        <v>291.55</v>
      </c>
      <c r="M197" s="31">
        <v>3.7287599999999999</v>
      </c>
      <c r="N197" s="1"/>
      <c r="O197" s="1"/>
    </row>
    <row r="198" spans="1:15" ht="12.75" customHeight="1">
      <c r="A198" s="33">
        <v>188</v>
      </c>
      <c r="B198" s="62" t="s">
        <v>417</v>
      </c>
      <c r="C198" s="31">
        <v>1419.5</v>
      </c>
      <c r="D198" s="40">
        <v>1416.5</v>
      </c>
      <c r="E198" s="40">
        <v>1398</v>
      </c>
      <c r="F198" s="40">
        <v>1376.5</v>
      </c>
      <c r="G198" s="40">
        <v>1358</v>
      </c>
      <c r="H198" s="40">
        <v>1438</v>
      </c>
      <c r="I198" s="40">
        <v>1456.5</v>
      </c>
      <c r="J198" s="40">
        <v>1478</v>
      </c>
      <c r="K198" s="31">
        <v>1435</v>
      </c>
      <c r="L198" s="31">
        <v>1395</v>
      </c>
      <c r="M198" s="31">
        <v>3.8809499999999999</v>
      </c>
      <c r="N198" s="1"/>
      <c r="O198" s="1"/>
    </row>
    <row r="199" spans="1:15" ht="12.75" customHeight="1">
      <c r="A199" s="33">
        <v>189</v>
      </c>
      <c r="B199" s="62" t="s">
        <v>128</v>
      </c>
      <c r="C199" s="31">
        <v>1135.8499999999999</v>
      </c>
      <c r="D199" s="40">
        <v>1133.4333333333334</v>
      </c>
      <c r="E199" s="40">
        <v>1128.4666666666667</v>
      </c>
      <c r="F199" s="40">
        <v>1121.0833333333333</v>
      </c>
      <c r="G199" s="40">
        <v>1116.1166666666666</v>
      </c>
      <c r="H199" s="40">
        <v>1140.8166666666668</v>
      </c>
      <c r="I199" s="40">
        <v>1145.7833333333335</v>
      </c>
      <c r="J199" s="40">
        <v>1153.166666666667</v>
      </c>
      <c r="K199" s="31">
        <v>1138.4000000000001</v>
      </c>
      <c r="L199" s="31">
        <v>1126.05</v>
      </c>
      <c r="M199" s="31">
        <v>8.3696400000000004</v>
      </c>
      <c r="N199" s="1"/>
      <c r="O199" s="1"/>
    </row>
    <row r="200" spans="1:15" ht="12.75" customHeight="1">
      <c r="A200" s="33">
        <v>190</v>
      </c>
      <c r="B200" s="62" t="s">
        <v>130</v>
      </c>
      <c r="C200" s="31">
        <v>1933.85</v>
      </c>
      <c r="D200" s="40">
        <v>1941.9333333333334</v>
      </c>
      <c r="E200" s="40">
        <v>1894.9666666666667</v>
      </c>
      <c r="F200" s="40">
        <v>1856.0833333333333</v>
      </c>
      <c r="G200" s="40">
        <v>1809.1166666666666</v>
      </c>
      <c r="H200" s="40">
        <v>1980.8166666666668</v>
      </c>
      <c r="I200" s="40">
        <v>2027.7833333333335</v>
      </c>
      <c r="J200" s="40">
        <v>2066.666666666667</v>
      </c>
      <c r="K200" s="31">
        <v>1988.9</v>
      </c>
      <c r="L200" s="31">
        <v>1903.05</v>
      </c>
      <c r="M200" s="31">
        <v>10.61838</v>
      </c>
      <c r="N200" s="1"/>
      <c r="O200" s="1"/>
    </row>
    <row r="201" spans="1:15" ht="12.75" customHeight="1">
      <c r="A201" s="33">
        <v>191</v>
      </c>
      <c r="B201" s="62" t="s">
        <v>131</v>
      </c>
      <c r="C201" s="31">
        <v>1601.75</v>
      </c>
      <c r="D201" s="40">
        <v>1604.6499999999999</v>
      </c>
      <c r="E201" s="40">
        <v>1597.2999999999997</v>
      </c>
      <c r="F201" s="40">
        <v>1592.85</v>
      </c>
      <c r="G201" s="40">
        <v>1585.4999999999998</v>
      </c>
      <c r="H201" s="40">
        <v>1609.0999999999997</v>
      </c>
      <c r="I201" s="40">
        <v>1616.4499999999996</v>
      </c>
      <c r="J201" s="40">
        <v>1620.8999999999996</v>
      </c>
      <c r="K201" s="31">
        <v>1612</v>
      </c>
      <c r="L201" s="31">
        <v>1600.2</v>
      </c>
      <c r="M201" s="31">
        <v>100.56984</v>
      </c>
      <c r="N201" s="1"/>
      <c r="O201" s="1"/>
    </row>
    <row r="202" spans="1:15" ht="12.75" customHeight="1">
      <c r="A202" s="33">
        <v>192</v>
      </c>
      <c r="B202" s="62" t="s">
        <v>132</v>
      </c>
      <c r="C202" s="31">
        <v>585.04999999999995</v>
      </c>
      <c r="D202" s="40">
        <v>585.43333333333328</v>
      </c>
      <c r="E202" s="40">
        <v>581.41666666666652</v>
      </c>
      <c r="F202" s="40">
        <v>577.78333333333319</v>
      </c>
      <c r="G202" s="40">
        <v>573.76666666666642</v>
      </c>
      <c r="H202" s="40">
        <v>589.06666666666661</v>
      </c>
      <c r="I202" s="40">
        <v>593.08333333333326</v>
      </c>
      <c r="J202" s="40">
        <v>596.7166666666667</v>
      </c>
      <c r="K202" s="31">
        <v>589.45000000000005</v>
      </c>
      <c r="L202" s="31">
        <v>581.79999999999995</v>
      </c>
      <c r="M202" s="31">
        <v>53.440730000000002</v>
      </c>
      <c r="N202" s="1"/>
      <c r="O202" s="1"/>
    </row>
    <row r="203" spans="1:15" ht="12.75" customHeight="1">
      <c r="A203" s="33">
        <v>193</v>
      </c>
      <c r="B203" s="62" t="s">
        <v>418</v>
      </c>
      <c r="C203" s="31">
        <v>69.8</v>
      </c>
      <c r="D203" s="40">
        <v>70.183333333333323</v>
      </c>
      <c r="E203" s="40">
        <v>69.21666666666664</v>
      </c>
      <c r="F203" s="40">
        <v>68.633333333333312</v>
      </c>
      <c r="G203" s="40">
        <v>67.666666666666629</v>
      </c>
      <c r="H203" s="40">
        <v>70.766666666666652</v>
      </c>
      <c r="I203" s="40">
        <v>71.73333333333332</v>
      </c>
      <c r="J203" s="40">
        <v>72.316666666666663</v>
      </c>
      <c r="K203" s="31">
        <v>71.150000000000006</v>
      </c>
      <c r="L203" s="31">
        <v>69.599999999999994</v>
      </c>
      <c r="M203" s="31">
        <v>60.661990000000003</v>
      </c>
      <c r="N203" s="1"/>
      <c r="O203" s="1"/>
    </row>
    <row r="204" spans="1:15" ht="12.75" customHeight="1">
      <c r="A204" s="33">
        <v>194</v>
      </c>
      <c r="B204" s="62" t="s">
        <v>419</v>
      </c>
      <c r="C204" s="31">
        <v>672.05</v>
      </c>
      <c r="D204" s="40">
        <v>676.35</v>
      </c>
      <c r="E204" s="40">
        <v>665.7</v>
      </c>
      <c r="F204" s="40">
        <v>659.35</v>
      </c>
      <c r="G204" s="40">
        <v>648.70000000000005</v>
      </c>
      <c r="H204" s="40">
        <v>682.7</v>
      </c>
      <c r="I204" s="40">
        <v>693.34999999999991</v>
      </c>
      <c r="J204" s="40">
        <v>699.7</v>
      </c>
      <c r="K204" s="31">
        <v>687</v>
      </c>
      <c r="L204" s="31">
        <v>670</v>
      </c>
      <c r="M204" s="31">
        <v>0.41871999999999998</v>
      </c>
      <c r="N204" s="1"/>
      <c r="O204" s="1"/>
    </row>
    <row r="205" spans="1:15" ht="12.75" customHeight="1">
      <c r="A205" s="33">
        <v>195</v>
      </c>
      <c r="B205" s="62" t="s">
        <v>420</v>
      </c>
      <c r="C205" s="31">
        <v>916.6</v>
      </c>
      <c r="D205" s="40">
        <v>917.41666666666663</v>
      </c>
      <c r="E205" s="40">
        <v>912.18333333333328</v>
      </c>
      <c r="F205" s="40">
        <v>907.76666666666665</v>
      </c>
      <c r="G205" s="40">
        <v>902.5333333333333</v>
      </c>
      <c r="H205" s="40">
        <v>921.83333333333326</v>
      </c>
      <c r="I205" s="40">
        <v>927.06666666666661</v>
      </c>
      <c r="J205" s="40">
        <v>931.48333333333323</v>
      </c>
      <c r="K205" s="31">
        <v>922.65</v>
      </c>
      <c r="L205" s="31">
        <v>913</v>
      </c>
      <c r="M205" s="31">
        <v>1.3327</v>
      </c>
      <c r="N205" s="1"/>
      <c r="O205" s="1"/>
    </row>
    <row r="206" spans="1:15" ht="12.75" customHeight="1">
      <c r="A206" s="33">
        <v>196</v>
      </c>
      <c r="B206" s="62" t="s">
        <v>421</v>
      </c>
      <c r="C206" s="31">
        <v>921</v>
      </c>
      <c r="D206" s="40">
        <v>922.69999999999993</v>
      </c>
      <c r="E206" s="40">
        <v>912.39999999999986</v>
      </c>
      <c r="F206" s="40">
        <v>903.8</v>
      </c>
      <c r="G206" s="40">
        <v>893.49999999999989</v>
      </c>
      <c r="H206" s="40">
        <v>931.29999999999984</v>
      </c>
      <c r="I206" s="40">
        <v>941.5999999999998</v>
      </c>
      <c r="J206" s="40">
        <v>950.19999999999982</v>
      </c>
      <c r="K206" s="31">
        <v>933</v>
      </c>
      <c r="L206" s="31">
        <v>914.1</v>
      </c>
      <c r="M206" s="31">
        <v>0.18934000000000001</v>
      </c>
      <c r="N206" s="1"/>
      <c r="O206" s="1"/>
    </row>
    <row r="207" spans="1:15" ht="12.75" customHeight="1">
      <c r="A207" s="33">
        <v>197</v>
      </c>
      <c r="B207" s="62" t="s">
        <v>127</v>
      </c>
      <c r="C207" s="31">
        <v>1360.95</v>
      </c>
      <c r="D207" s="40">
        <v>1357.5</v>
      </c>
      <c r="E207" s="40">
        <v>1348.45</v>
      </c>
      <c r="F207" s="40">
        <v>1335.95</v>
      </c>
      <c r="G207" s="40">
        <v>1326.9</v>
      </c>
      <c r="H207" s="40">
        <v>1370</v>
      </c>
      <c r="I207" s="40">
        <v>1379.0500000000002</v>
      </c>
      <c r="J207" s="40">
        <v>1391.55</v>
      </c>
      <c r="K207" s="31">
        <v>1366.55</v>
      </c>
      <c r="L207" s="31">
        <v>1345</v>
      </c>
      <c r="M207" s="31">
        <v>6.4383499999999998</v>
      </c>
      <c r="N207" s="1"/>
      <c r="O207" s="1"/>
    </row>
    <row r="208" spans="1:15" ht="12.75" customHeight="1">
      <c r="A208" s="33">
        <v>198</v>
      </c>
      <c r="B208" s="62" t="s">
        <v>133</v>
      </c>
      <c r="C208" s="31">
        <v>2931.6</v>
      </c>
      <c r="D208" s="40">
        <v>2940.9333333333329</v>
      </c>
      <c r="E208" s="40">
        <v>2914.3166666666657</v>
      </c>
      <c r="F208" s="40">
        <v>2897.0333333333328</v>
      </c>
      <c r="G208" s="40">
        <v>2870.4166666666656</v>
      </c>
      <c r="H208" s="40">
        <v>2958.2166666666658</v>
      </c>
      <c r="I208" s="40">
        <v>2984.8333333333335</v>
      </c>
      <c r="J208" s="40">
        <v>3002.1166666666659</v>
      </c>
      <c r="K208" s="31">
        <v>2967.55</v>
      </c>
      <c r="L208" s="31">
        <v>2923.65</v>
      </c>
      <c r="M208" s="31">
        <v>3.04861</v>
      </c>
      <c r="N208" s="1"/>
      <c r="O208" s="1"/>
    </row>
    <row r="209" spans="1:15" ht="12.75" customHeight="1">
      <c r="A209" s="33">
        <v>199</v>
      </c>
      <c r="B209" s="62" t="s">
        <v>422</v>
      </c>
      <c r="C209" s="31">
        <v>317</v>
      </c>
      <c r="D209" s="40">
        <v>317.63333333333333</v>
      </c>
      <c r="E209" s="40">
        <v>314.36666666666667</v>
      </c>
      <c r="F209" s="40">
        <v>311.73333333333335</v>
      </c>
      <c r="G209" s="40">
        <v>308.4666666666667</v>
      </c>
      <c r="H209" s="40">
        <v>320.26666666666665</v>
      </c>
      <c r="I209" s="40">
        <v>323.5333333333333</v>
      </c>
      <c r="J209" s="40">
        <v>326.16666666666663</v>
      </c>
      <c r="K209" s="31">
        <v>320.89999999999998</v>
      </c>
      <c r="L209" s="31">
        <v>315</v>
      </c>
      <c r="M209" s="31">
        <v>2.0060099999999998</v>
      </c>
      <c r="N209" s="1"/>
      <c r="O209" s="1"/>
    </row>
    <row r="210" spans="1:15" ht="12.75" customHeight="1">
      <c r="A210" s="33">
        <v>200</v>
      </c>
      <c r="B210" s="62" t="s">
        <v>135</v>
      </c>
      <c r="C210" s="31">
        <v>425.05</v>
      </c>
      <c r="D210" s="40">
        <v>426.39999999999992</v>
      </c>
      <c r="E210" s="40">
        <v>422.79999999999984</v>
      </c>
      <c r="F210" s="40">
        <v>420.5499999999999</v>
      </c>
      <c r="G210" s="40">
        <v>416.94999999999982</v>
      </c>
      <c r="H210" s="40">
        <v>428.64999999999986</v>
      </c>
      <c r="I210" s="40">
        <v>432.24999999999989</v>
      </c>
      <c r="J210" s="40">
        <v>434.49999999999989</v>
      </c>
      <c r="K210" s="31">
        <v>430</v>
      </c>
      <c r="L210" s="31">
        <v>424.15</v>
      </c>
      <c r="M210" s="31">
        <v>72.131680000000003</v>
      </c>
      <c r="N210" s="1"/>
      <c r="O210" s="1"/>
    </row>
    <row r="211" spans="1:15" ht="12.75" customHeight="1">
      <c r="A211" s="33">
        <v>201</v>
      </c>
      <c r="B211" s="62" t="s">
        <v>423</v>
      </c>
      <c r="C211" s="31">
        <v>1089.5999999999999</v>
      </c>
      <c r="D211" s="40">
        <v>1088.6833333333334</v>
      </c>
      <c r="E211" s="40">
        <v>1080.9166666666667</v>
      </c>
      <c r="F211" s="40">
        <v>1072.2333333333333</v>
      </c>
      <c r="G211" s="40">
        <v>1064.4666666666667</v>
      </c>
      <c r="H211" s="40">
        <v>1097.3666666666668</v>
      </c>
      <c r="I211" s="40">
        <v>1105.1333333333332</v>
      </c>
      <c r="J211" s="40">
        <v>1113.8166666666668</v>
      </c>
      <c r="K211" s="31">
        <v>1096.45</v>
      </c>
      <c r="L211" s="31">
        <v>1080</v>
      </c>
      <c r="M211" s="31">
        <v>0.34692000000000001</v>
      </c>
      <c r="N211" s="1"/>
      <c r="O211" s="1"/>
    </row>
    <row r="212" spans="1:15" ht="12.75" customHeight="1">
      <c r="A212" s="33">
        <v>202</v>
      </c>
      <c r="B212" s="62" t="s">
        <v>126</v>
      </c>
      <c r="C212" s="31">
        <v>3715.6</v>
      </c>
      <c r="D212" s="40">
        <v>3699.9</v>
      </c>
      <c r="E212" s="40">
        <v>3660.8</v>
      </c>
      <c r="F212" s="40">
        <v>3606</v>
      </c>
      <c r="G212" s="40">
        <v>3566.9</v>
      </c>
      <c r="H212" s="40">
        <v>3754.7000000000003</v>
      </c>
      <c r="I212" s="40">
        <v>3793.7999999999997</v>
      </c>
      <c r="J212" s="40">
        <v>3848.6000000000004</v>
      </c>
      <c r="K212" s="31">
        <v>3739</v>
      </c>
      <c r="L212" s="31">
        <v>3645.1</v>
      </c>
      <c r="M212" s="31">
        <v>19.129339999999999</v>
      </c>
      <c r="N212" s="1"/>
      <c r="O212" s="1"/>
    </row>
    <row r="213" spans="1:15" ht="12.75" customHeight="1">
      <c r="A213" s="33">
        <v>203</v>
      </c>
      <c r="B213" s="62" t="s">
        <v>136</v>
      </c>
      <c r="C213" s="31">
        <v>115.4</v>
      </c>
      <c r="D213" s="40">
        <v>115.26666666666665</v>
      </c>
      <c r="E213" s="40">
        <v>114.23333333333331</v>
      </c>
      <c r="F213" s="40">
        <v>113.06666666666665</v>
      </c>
      <c r="G213" s="40">
        <v>112.0333333333333</v>
      </c>
      <c r="H213" s="40">
        <v>116.43333333333331</v>
      </c>
      <c r="I213" s="40">
        <v>117.46666666666667</v>
      </c>
      <c r="J213" s="40">
        <v>118.63333333333331</v>
      </c>
      <c r="K213" s="31">
        <v>116.3</v>
      </c>
      <c r="L213" s="31">
        <v>114.1</v>
      </c>
      <c r="M213" s="31">
        <v>58.759259999999998</v>
      </c>
      <c r="N213" s="1"/>
      <c r="O213" s="1"/>
    </row>
    <row r="214" spans="1:15" ht="12.75" customHeight="1">
      <c r="A214" s="33">
        <v>204</v>
      </c>
      <c r="B214" s="62" t="s">
        <v>137</v>
      </c>
      <c r="C214" s="31">
        <v>275.89999999999998</v>
      </c>
      <c r="D214" s="40">
        <v>276.3</v>
      </c>
      <c r="E214" s="40">
        <v>273.10000000000002</v>
      </c>
      <c r="F214" s="40">
        <v>270.3</v>
      </c>
      <c r="G214" s="40">
        <v>267.10000000000002</v>
      </c>
      <c r="H214" s="40">
        <v>279.10000000000002</v>
      </c>
      <c r="I214" s="40">
        <v>282.29999999999995</v>
      </c>
      <c r="J214" s="40">
        <v>285.10000000000002</v>
      </c>
      <c r="K214" s="31">
        <v>279.5</v>
      </c>
      <c r="L214" s="31">
        <v>273.5</v>
      </c>
      <c r="M214" s="31">
        <v>41.26144</v>
      </c>
      <c r="N214" s="1"/>
      <c r="O214" s="1"/>
    </row>
    <row r="215" spans="1:15" ht="12.75" customHeight="1">
      <c r="A215" s="33">
        <v>205</v>
      </c>
      <c r="B215" s="62" t="s">
        <v>138</v>
      </c>
      <c r="C215" s="31">
        <v>2698.75</v>
      </c>
      <c r="D215" s="40">
        <v>2684.2833333333333</v>
      </c>
      <c r="E215" s="40">
        <v>2666.4666666666667</v>
      </c>
      <c r="F215" s="40">
        <v>2634.1833333333334</v>
      </c>
      <c r="G215" s="40">
        <v>2616.3666666666668</v>
      </c>
      <c r="H215" s="40">
        <v>2716.5666666666666</v>
      </c>
      <c r="I215" s="40">
        <v>2734.3833333333332</v>
      </c>
      <c r="J215" s="40">
        <v>2766.6666666666665</v>
      </c>
      <c r="K215" s="31">
        <v>2702.1</v>
      </c>
      <c r="L215" s="31">
        <v>2652</v>
      </c>
      <c r="M215" s="31">
        <v>15.36248</v>
      </c>
      <c r="N215" s="1"/>
      <c r="O215" s="1"/>
    </row>
    <row r="216" spans="1:15" ht="12.75" customHeight="1">
      <c r="A216" s="33">
        <v>206</v>
      </c>
      <c r="B216" s="62" t="s">
        <v>282</v>
      </c>
      <c r="C216" s="31">
        <v>302.14999999999998</v>
      </c>
      <c r="D216" s="40">
        <v>303.01666666666665</v>
      </c>
      <c r="E216" s="40">
        <v>300.13333333333333</v>
      </c>
      <c r="F216" s="40">
        <v>298.11666666666667</v>
      </c>
      <c r="G216" s="40">
        <v>295.23333333333335</v>
      </c>
      <c r="H216" s="40">
        <v>305.0333333333333</v>
      </c>
      <c r="I216" s="40">
        <v>307.91666666666663</v>
      </c>
      <c r="J216" s="40">
        <v>309.93333333333328</v>
      </c>
      <c r="K216" s="31">
        <v>305.89999999999998</v>
      </c>
      <c r="L216" s="31">
        <v>301</v>
      </c>
      <c r="M216" s="31">
        <v>7.9004599999999998</v>
      </c>
      <c r="N216" s="1"/>
      <c r="O216" s="1"/>
    </row>
    <row r="217" spans="1:15" ht="12.75" customHeight="1">
      <c r="A217" s="33">
        <v>207</v>
      </c>
      <c r="B217" s="62" t="s">
        <v>424</v>
      </c>
      <c r="C217" s="31">
        <v>4085.05</v>
      </c>
      <c r="D217" s="40">
        <v>4145.166666666667</v>
      </c>
      <c r="E217" s="40">
        <v>3996.3833333333341</v>
      </c>
      <c r="F217" s="40">
        <v>3907.7166666666672</v>
      </c>
      <c r="G217" s="40">
        <v>3758.9333333333343</v>
      </c>
      <c r="H217" s="40">
        <v>4233.8333333333339</v>
      </c>
      <c r="I217" s="40">
        <v>4382.6166666666668</v>
      </c>
      <c r="J217" s="40">
        <v>4471.2833333333338</v>
      </c>
      <c r="K217" s="31">
        <v>4293.95</v>
      </c>
      <c r="L217" s="31">
        <v>4056.5</v>
      </c>
      <c r="M217" s="31">
        <v>1.2288600000000001</v>
      </c>
      <c r="N217" s="1"/>
      <c r="O217" s="1"/>
    </row>
    <row r="218" spans="1:15" ht="12.75" customHeight="1">
      <c r="A218" s="33">
        <v>208</v>
      </c>
      <c r="B218" s="62" t="s">
        <v>425</v>
      </c>
      <c r="C218" s="31">
        <v>807.15</v>
      </c>
      <c r="D218" s="40">
        <v>809.33333333333337</v>
      </c>
      <c r="E218" s="40">
        <v>801.16666666666674</v>
      </c>
      <c r="F218" s="40">
        <v>795.18333333333339</v>
      </c>
      <c r="G218" s="40">
        <v>787.01666666666677</v>
      </c>
      <c r="H218" s="40">
        <v>815.31666666666672</v>
      </c>
      <c r="I218" s="40">
        <v>823.48333333333346</v>
      </c>
      <c r="J218" s="40">
        <v>829.4666666666667</v>
      </c>
      <c r="K218" s="31">
        <v>817.5</v>
      </c>
      <c r="L218" s="31">
        <v>803.35</v>
      </c>
      <c r="M218" s="31">
        <v>0.51300999999999997</v>
      </c>
      <c r="N218" s="1"/>
      <c r="O218" s="1"/>
    </row>
    <row r="219" spans="1:15" ht="12.75" customHeight="1">
      <c r="A219" s="33">
        <v>209</v>
      </c>
      <c r="B219" s="62" t="s">
        <v>283</v>
      </c>
      <c r="C219" s="31">
        <v>41902.15</v>
      </c>
      <c r="D219" s="40">
        <v>41742.383333333331</v>
      </c>
      <c r="E219" s="40">
        <v>41459.766666666663</v>
      </c>
      <c r="F219" s="40">
        <v>41017.383333333331</v>
      </c>
      <c r="G219" s="40">
        <v>40734.766666666663</v>
      </c>
      <c r="H219" s="40">
        <v>42184.766666666663</v>
      </c>
      <c r="I219" s="40">
        <v>42467.383333333331</v>
      </c>
      <c r="J219" s="40">
        <v>42909.766666666663</v>
      </c>
      <c r="K219" s="31">
        <v>42025</v>
      </c>
      <c r="L219" s="31">
        <v>41300</v>
      </c>
      <c r="M219" s="31">
        <v>8.5379999999999998E-2</v>
      </c>
      <c r="N219" s="1"/>
      <c r="O219" s="1"/>
    </row>
    <row r="220" spans="1:15" ht="12.75" customHeight="1">
      <c r="A220" s="33">
        <v>210</v>
      </c>
      <c r="B220" s="62" t="s">
        <v>426</v>
      </c>
      <c r="C220" s="31">
        <v>59.7</v>
      </c>
      <c r="D220" s="40">
        <v>60.116666666666667</v>
      </c>
      <c r="E220" s="40">
        <v>58.983333333333334</v>
      </c>
      <c r="F220" s="40">
        <v>58.266666666666666</v>
      </c>
      <c r="G220" s="40">
        <v>57.133333333333333</v>
      </c>
      <c r="H220" s="40">
        <v>60.833333333333336</v>
      </c>
      <c r="I220" s="40">
        <v>61.966666666666676</v>
      </c>
      <c r="J220" s="40">
        <v>62.683333333333337</v>
      </c>
      <c r="K220" s="31">
        <v>61.25</v>
      </c>
      <c r="L220" s="31">
        <v>59.4</v>
      </c>
      <c r="M220" s="31">
        <v>51.56756</v>
      </c>
      <c r="N220" s="1"/>
      <c r="O220" s="1"/>
    </row>
    <row r="221" spans="1:15" ht="12.75" customHeight="1">
      <c r="A221" s="33">
        <v>211</v>
      </c>
      <c r="B221" s="62" t="s">
        <v>129</v>
      </c>
      <c r="C221" s="31">
        <v>2645.85</v>
      </c>
      <c r="D221" s="40">
        <v>2647.55</v>
      </c>
      <c r="E221" s="40">
        <v>2639.1000000000004</v>
      </c>
      <c r="F221" s="40">
        <v>2632.3500000000004</v>
      </c>
      <c r="G221" s="40">
        <v>2623.9000000000005</v>
      </c>
      <c r="H221" s="40">
        <v>2654.3</v>
      </c>
      <c r="I221" s="40">
        <v>2662.75</v>
      </c>
      <c r="J221" s="40">
        <v>2669.5</v>
      </c>
      <c r="K221" s="31">
        <v>2656</v>
      </c>
      <c r="L221" s="31">
        <v>2640.8</v>
      </c>
      <c r="M221" s="31">
        <v>46.816180000000003</v>
      </c>
      <c r="N221" s="1"/>
      <c r="O221" s="1"/>
    </row>
    <row r="222" spans="1:15" ht="12.75" customHeight="1">
      <c r="A222" s="33">
        <v>212</v>
      </c>
      <c r="B222" s="62" t="s">
        <v>140</v>
      </c>
      <c r="C222" s="31">
        <v>939.8</v>
      </c>
      <c r="D222" s="40">
        <v>941</v>
      </c>
      <c r="E222" s="40">
        <v>935.05</v>
      </c>
      <c r="F222" s="40">
        <v>930.3</v>
      </c>
      <c r="G222" s="40">
        <v>924.34999999999991</v>
      </c>
      <c r="H222" s="40">
        <v>945.75</v>
      </c>
      <c r="I222" s="40">
        <v>951.7</v>
      </c>
      <c r="J222" s="40">
        <v>956.45</v>
      </c>
      <c r="K222" s="31">
        <v>946.95</v>
      </c>
      <c r="L222" s="31">
        <v>936.25</v>
      </c>
      <c r="M222" s="31">
        <v>134.89261999999999</v>
      </c>
      <c r="N222" s="1"/>
      <c r="O222" s="1"/>
    </row>
    <row r="223" spans="1:15" ht="12.75" customHeight="1">
      <c r="A223" s="33">
        <v>213</v>
      </c>
      <c r="B223" s="62" t="s">
        <v>141</v>
      </c>
      <c r="C223" s="31">
        <v>1212.05</v>
      </c>
      <c r="D223" s="40">
        <v>1211.7</v>
      </c>
      <c r="E223" s="40">
        <v>1205.6500000000001</v>
      </c>
      <c r="F223" s="40">
        <v>1199.25</v>
      </c>
      <c r="G223" s="40">
        <v>1193.2</v>
      </c>
      <c r="H223" s="40">
        <v>1218.1000000000001</v>
      </c>
      <c r="I223" s="40">
        <v>1224.1499999999999</v>
      </c>
      <c r="J223" s="40">
        <v>1230.5500000000002</v>
      </c>
      <c r="K223" s="31">
        <v>1217.75</v>
      </c>
      <c r="L223" s="31">
        <v>1205.3</v>
      </c>
      <c r="M223" s="31">
        <v>5.2363499999999998</v>
      </c>
      <c r="N223" s="1"/>
      <c r="O223" s="1"/>
    </row>
    <row r="224" spans="1:15" ht="12.75" customHeight="1">
      <c r="A224" s="33">
        <v>214</v>
      </c>
      <c r="B224" s="62" t="s">
        <v>142</v>
      </c>
      <c r="C224" s="31">
        <v>517</v>
      </c>
      <c r="D224" s="40">
        <v>516.05000000000007</v>
      </c>
      <c r="E224" s="40">
        <v>509.30000000000018</v>
      </c>
      <c r="F224" s="40">
        <v>501.60000000000014</v>
      </c>
      <c r="G224" s="40">
        <v>494.85000000000025</v>
      </c>
      <c r="H224" s="40">
        <v>523.75000000000011</v>
      </c>
      <c r="I224" s="40">
        <v>530.49999999999989</v>
      </c>
      <c r="J224" s="40">
        <v>538.20000000000005</v>
      </c>
      <c r="K224" s="31">
        <v>522.79999999999995</v>
      </c>
      <c r="L224" s="31">
        <v>508.35</v>
      </c>
      <c r="M224" s="31">
        <v>27.515260000000001</v>
      </c>
      <c r="N224" s="1"/>
      <c r="O224" s="1"/>
    </row>
    <row r="225" spans="1:15" ht="12.75" customHeight="1">
      <c r="A225" s="33">
        <v>215</v>
      </c>
      <c r="B225" s="62" t="s">
        <v>284</v>
      </c>
      <c r="C225" s="31">
        <v>518.45000000000005</v>
      </c>
      <c r="D225" s="40">
        <v>519.1</v>
      </c>
      <c r="E225" s="40">
        <v>515.90000000000009</v>
      </c>
      <c r="F225" s="40">
        <v>513.35</v>
      </c>
      <c r="G225" s="40">
        <v>510.15000000000009</v>
      </c>
      <c r="H225" s="40">
        <v>521.65000000000009</v>
      </c>
      <c r="I225" s="40">
        <v>524.85000000000014</v>
      </c>
      <c r="J225" s="40">
        <v>527.40000000000009</v>
      </c>
      <c r="K225" s="31">
        <v>522.29999999999995</v>
      </c>
      <c r="L225" s="31">
        <v>516.54999999999995</v>
      </c>
      <c r="M225" s="31">
        <v>0.85106999999999999</v>
      </c>
      <c r="N225" s="1"/>
      <c r="O225" s="1"/>
    </row>
    <row r="226" spans="1:15" ht="12.75" customHeight="1">
      <c r="A226" s="33">
        <v>216</v>
      </c>
      <c r="B226" s="62" t="s">
        <v>427</v>
      </c>
      <c r="C226" s="31">
        <v>54.05</v>
      </c>
      <c r="D226" s="40">
        <v>54.133333333333333</v>
      </c>
      <c r="E226" s="40">
        <v>53.816666666666663</v>
      </c>
      <c r="F226" s="40">
        <v>53.583333333333329</v>
      </c>
      <c r="G226" s="40">
        <v>53.266666666666659</v>
      </c>
      <c r="H226" s="40">
        <v>54.366666666666667</v>
      </c>
      <c r="I226" s="40">
        <v>54.683333333333344</v>
      </c>
      <c r="J226" s="40">
        <v>54.916666666666671</v>
      </c>
      <c r="K226" s="31">
        <v>54.45</v>
      </c>
      <c r="L226" s="31">
        <v>53.9</v>
      </c>
      <c r="M226" s="31">
        <v>24.092860000000002</v>
      </c>
      <c r="N226" s="1"/>
      <c r="O226" s="1"/>
    </row>
    <row r="227" spans="1:15" ht="12.75" customHeight="1">
      <c r="A227" s="33">
        <v>217</v>
      </c>
      <c r="B227" s="62" t="s">
        <v>145</v>
      </c>
      <c r="C227" s="31">
        <v>76.75</v>
      </c>
      <c r="D227" s="40">
        <v>76.2</v>
      </c>
      <c r="E227" s="40">
        <v>75.5</v>
      </c>
      <c r="F227" s="40">
        <v>74.25</v>
      </c>
      <c r="G227" s="40">
        <v>73.55</v>
      </c>
      <c r="H227" s="40">
        <v>77.45</v>
      </c>
      <c r="I227" s="40">
        <v>78.15000000000002</v>
      </c>
      <c r="J227" s="40">
        <v>79.400000000000006</v>
      </c>
      <c r="K227" s="31">
        <v>76.900000000000006</v>
      </c>
      <c r="L227" s="31">
        <v>74.95</v>
      </c>
      <c r="M227" s="31">
        <v>509.22815000000003</v>
      </c>
      <c r="N227" s="1"/>
      <c r="O227" s="1"/>
    </row>
    <row r="228" spans="1:15" ht="12.75" customHeight="1">
      <c r="A228" s="33">
        <v>218</v>
      </c>
      <c r="B228" s="62" t="s">
        <v>144</v>
      </c>
      <c r="C228" s="31">
        <v>103.5</v>
      </c>
      <c r="D228" s="40">
        <v>104.08333333333333</v>
      </c>
      <c r="E228" s="40">
        <v>102.26666666666665</v>
      </c>
      <c r="F228" s="40">
        <v>101.03333333333332</v>
      </c>
      <c r="G228" s="40">
        <v>99.21666666666664</v>
      </c>
      <c r="H228" s="40">
        <v>105.31666666666666</v>
      </c>
      <c r="I228" s="40">
        <v>107.13333333333335</v>
      </c>
      <c r="J228" s="40">
        <v>108.36666666666667</v>
      </c>
      <c r="K228" s="31">
        <v>105.9</v>
      </c>
      <c r="L228" s="31">
        <v>102.85</v>
      </c>
      <c r="M228" s="31">
        <v>139.95147</v>
      </c>
      <c r="N228" s="1"/>
      <c r="O228" s="1"/>
    </row>
    <row r="229" spans="1:15" ht="12.75" customHeight="1">
      <c r="A229" s="33">
        <v>219</v>
      </c>
      <c r="B229" s="62" t="s">
        <v>428</v>
      </c>
      <c r="C229" s="31">
        <v>813.5</v>
      </c>
      <c r="D229" s="40">
        <v>816.73333333333323</v>
      </c>
      <c r="E229" s="40">
        <v>809.76666666666642</v>
      </c>
      <c r="F229" s="40">
        <v>806.03333333333319</v>
      </c>
      <c r="G229" s="40">
        <v>799.06666666666638</v>
      </c>
      <c r="H229" s="40">
        <v>820.46666666666647</v>
      </c>
      <c r="I229" s="40">
        <v>827.43333333333339</v>
      </c>
      <c r="J229" s="40">
        <v>831.16666666666652</v>
      </c>
      <c r="K229" s="31">
        <v>823.7</v>
      </c>
      <c r="L229" s="31">
        <v>813</v>
      </c>
      <c r="M229" s="31">
        <v>0.13186</v>
      </c>
      <c r="N229" s="1"/>
      <c r="O229" s="1"/>
    </row>
    <row r="230" spans="1:15" ht="12.75" customHeight="1">
      <c r="A230" s="33">
        <v>220</v>
      </c>
      <c r="B230" s="62" t="s">
        <v>429</v>
      </c>
      <c r="C230" s="31">
        <v>496</v>
      </c>
      <c r="D230" s="40">
        <v>499.93333333333334</v>
      </c>
      <c r="E230" s="40">
        <v>490.06666666666666</v>
      </c>
      <c r="F230" s="40">
        <v>484.13333333333333</v>
      </c>
      <c r="G230" s="40">
        <v>474.26666666666665</v>
      </c>
      <c r="H230" s="40">
        <v>505.86666666666667</v>
      </c>
      <c r="I230" s="40">
        <v>515.73333333333335</v>
      </c>
      <c r="J230" s="40">
        <v>521.66666666666674</v>
      </c>
      <c r="K230" s="31">
        <v>509.8</v>
      </c>
      <c r="L230" s="31">
        <v>494</v>
      </c>
      <c r="M230" s="31">
        <v>4.6911300000000002</v>
      </c>
      <c r="N230" s="1"/>
      <c r="O230" s="1"/>
    </row>
    <row r="231" spans="1:15" ht="12.75" customHeight="1">
      <c r="A231" s="33">
        <v>221</v>
      </c>
      <c r="B231" s="62" t="s">
        <v>430</v>
      </c>
      <c r="C231" s="31">
        <v>27.5</v>
      </c>
      <c r="D231" s="40">
        <v>27.533333333333331</v>
      </c>
      <c r="E231" s="40">
        <v>27.316666666666663</v>
      </c>
      <c r="F231" s="40">
        <v>27.133333333333333</v>
      </c>
      <c r="G231" s="40">
        <v>26.916666666666664</v>
      </c>
      <c r="H231" s="40">
        <v>27.716666666666661</v>
      </c>
      <c r="I231" s="40">
        <v>27.93333333333333</v>
      </c>
      <c r="J231" s="40">
        <v>28.11666666666666</v>
      </c>
      <c r="K231" s="31">
        <v>27.75</v>
      </c>
      <c r="L231" s="31">
        <v>27.35</v>
      </c>
      <c r="M231" s="31">
        <v>43.738230000000001</v>
      </c>
      <c r="N231" s="1"/>
      <c r="O231" s="1"/>
    </row>
    <row r="232" spans="1:15" ht="12.75" customHeight="1">
      <c r="A232" s="33">
        <v>222</v>
      </c>
      <c r="B232" s="62" t="s">
        <v>159</v>
      </c>
      <c r="C232" s="31">
        <v>444.5</v>
      </c>
      <c r="D232" s="40">
        <v>445.33333333333331</v>
      </c>
      <c r="E232" s="40">
        <v>442.91666666666663</v>
      </c>
      <c r="F232" s="40">
        <v>441.33333333333331</v>
      </c>
      <c r="G232" s="40">
        <v>438.91666666666663</v>
      </c>
      <c r="H232" s="40">
        <v>446.91666666666663</v>
      </c>
      <c r="I232" s="40">
        <v>449.33333333333326</v>
      </c>
      <c r="J232" s="40">
        <v>450.91666666666663</v>
      </c>
      <c r="K232" s="31">
        <v>447.75</v>
      </c>
      <c r="L232" s="31">
        <v>443.75</v>
      </c>
      <c r="M232" s="31">
        <v>87.041780000000003</v>
      </c>
      <c r="N232" s="1"/>
      <c r="O232" s="1"/>
    </row>
    <row r="233" spans="1:15" ht="12.75" customHeight="1">
      <c r="A233" s="33">
        <v>223</v>
      </c>
      <c r="B233" s="62" t="s">
        <v>431</v>
      </c>
      <c r="C233" s="31">
        <v>108.4</v>
      </c>
      <c r="D233" s="40">
        <v>108.45</v>
      </c>
      <c r="E233" s="40">
        <v>107.75</v>
      </c>
      <c r="F233" s="40">
        <v>107.1</v>
      </c>
      <c r="G233" s="40">
        <v>106.39999999999999</v>
      </c>
      <c r="H233" s="40">
        <v>109.10000000000001</v>
      </c>
      <c r="I233" s="40">
        <v>109.80000000000003</v>
      </c>
      <c r="J233" s="40">
        <v>110.45000000000002</v>
      </c>
      <c r="K233" s="31">
        <v>109.15</v>
      </c>
      <c r="L233" s="31">
        <v>107.8</v>
      </c>
      <c r="M233" s="31">
        <v>1.83728</v>
      </c>
      <c r="N233" s="1"/>
      <c r="O233" s="1"/>
    </row>
    <row r="234" spans="1:15" ht="12.75" customHeight="1">
      <c r="A234" s="33">
        <v>224</v>
      </c>
      <c r="B234" s="62" t="s">
        <v>149</v>
      </c>
      <c r="C234" s="31">
        <v>227.25</v>
      </c>
      <c r="D234" s="40">
        <v>228.26666666666665</v>
      </c>
      <c r="E234" s="40">
        <v>225.0333333333333</v>
      </c>
      <c r="F234" s="40">
        <v>222.81666666666666</v>
      </c>
      <c r="G234" s="40">
        <v>219.58333333333331</v>
      </c>
      <c r="H234" s="40">
        <v>230.48333333333329</v>
      </c>
      <c r="I234" s="40">
        <v>233.71666666666664</v>
      </c>
      <c r="J234" s="40">
        <v>235.93333333333328</v>
      </c>
      <c r="K234" s="31">
        <v>231.5</v>
      </c>
      <c r="L234" s="31">
        <v>226.05</v>
      </c>
      <c r="M234" s="31">
        <v>19.299810000000001</v>
      </c>
      <c r="N234" s="1"/>
      <c r="O234" s="1"/>
    </row>
    <row r="235" spans="1:15" ht="12.75" customHeight="1">
      <c r="A235" s="33">
        <v>225</v>
      </c>
      <c r="B235" s="62" t="s">
        <v>139</v>
      </c>
      <c r="C235" s="31">
        <v>113.15</v>
      </c>
      <c r="D235" s="40">
        <v>113.93333333333334</v>
      </c>
      <c r="E235" s="40">
        <v>111.86666666666667</v>
      </c>
      <c r="F235" s="40">
        <v>110.58333333333334</v>
      </c>
      <c r="G235" s="40">
        <v>108.51666666666668</v>
      </c>
      <c r="H235" s="40">
        <v>115.21666666666667</v>
      </c>
      <c r="I235" s="40">
        <v>117.28333333333333</v>
      </c>
      <c r="J235" s="40">
        <v>118.56666666666666</v>
      </c>
      <c r="K235" s="31">
        <v>116</v>
      </c>
      <c r="L235" s="31">
        <v>112.65</v>
      </c>
      <c r="M235" s="31">
        <v>61.949060000000003</v>
      </c>
      <c r="N235" s="1"/>
      <c r="O235" s="1"/>
    </row>
    <row r="236" spans="1:15" ht="12.75" customHeight="1">
      <c r="A236" s="33">
        <v>226</v>
      </c>
      <c r="B236" s="62" t="s">
        <v>432</v>
      </c>
      <c r="C236" s="31">
        <v>63.45</v>
      </c>
      <c r="D236" s="40">
        <v>64.166666666666671</v>
      </c>
      <c r="E236" s="40">
        <v>62.583333333333343</v>
      </c>
      <c r="F236" s="40">
        <v>61.716666666666669</v>
      </c>
      <c r="G236" s="40">
        <v>60.13333333333334</v>
      </c>
      <c r="H236" s="40">
        <v>65.033333333333346</v>
      </c>
      <c r="I236" s="40">
        <v>66.616666666666688</v>
      </c>
      <c r="J236" s="40">
        <v>67.483333333333348</v>
      </c>
      <c r="K236" s="31">
        <v>65.75</v>
      </c>
      <c r="L236" s="31">
        <v>63.3</v>
      </c>
      <c r="M236" s="31">
        <v>86.364639999999994</v>
      </c>
      <c r="N236" s="1"/>
      <c r="O236" s="1"/>
    </row>
    <row r="237" spans="1:15" ht="12.75" customHeight="1">
      <c r="A237" s="33">
        <v>227</v>
      </c>
      <c r="B237" s="62" t="s">
        <v>150</v>
      </c>
      <c r="C237" s="31">
        <v>5810.75</v>
      </c>
      <c r="D237" s="40">
        <v>5790.9333333333334</v>
      </c>
      <c r="E237" s="40">
        <v>5743.8666666666668</v>
      </c>
      <c r="F237" s="40">
        <v>5676.9833333333336</v>
      </c>
      <c r="G237" s="40">
        <v>5629.916666666667</v>
      </c>
      <c r="H237" s="40">
        <v>5857.8166666666666</v>
      </c>
      <c r="I237" s="40">
        <v>5904.8833333333341</v>
      </c>
      <c r="J237" s="40">
        <v>5971.7666666666664</v>
      </c>
      <c r="K237" s="31">
        <v>5838</v>
      </c>
      <c r="L237" s="31">
        <v>5724.05</v>
      </c>
      <c r="M237" s="31">
        <v>0.96160000000000001</v>
      </c>
      <c r="N237" s="1"/>
      <c r="O237" s="1"/>
    </row>
    <row r="238" spans="1:15" ht="12.75" customHeight="1">
      <c r="A238" s="33">
        <v>228</v>
      </c>
      <c r="B238" s="62" t="s">
        <v>285</v>
      </c>
      <c r="C238" s="31">
        <v>281.75</v>
      </c>
      <c r="D238" s="40">
        <v>281.88333333333333</v>
      </c>
      <c r="E238" s="40">
        <v>280.86666666666667</v>
      </c>
      <c r="F238" s="40">
        <v>279.98333333333335</v>
      </c>
      <c r="G238" s="40">
        <v>278.9666666666667</v>
      </c>
      <c r="H238" s="40">
        <v>282.76666666666665</v>
      </c>
      <c r="I238" s="40">
        <v>283.7833333333333</v>
      </c>
      <c r="J238" s="40">
        <v>284.66666666666663</v>
      </c>
      <c r="K238" s="31">
        <v>282.89999999999998</v>
      </c>
      <c r="L238" s="31">
        <v>281</v>
      </c>
      <c r="M238" s="31">
        <v>4.4283200000000003</v>
      </c>
      <c r="N238" s="1"/>
      <c r="O238" s="1"/>
    </row>
    <row r="239" spans="1:15" ht="12.75" customHeight="1">
      <c r="A239" s="33">
        <v>229</v>
      </c>
      <c r="B239" s="62" t="s">
        <v>146</v>
      </c>
      <c r="C239" s="31">
        <v>123.35</v>
      </c>
      <c r="D239" s="40">
        <v>124.06666666666666</v>
      </c>
      <c r="E239" s="40">
        <v>122.38333333333333</v>
      </c>
      <c r="F239" s="40">
        <v>121.41666666666666</v>
      </c>
      <c r="G239" s="40">
        <v>119.73333333333332</v>
      </c>
      <c r="H239" s="40">
        <v>125.03333333333333</v>
      </c>
      <c r="I239" s="40">
        <v>126.71666666666667</v>
      </c>
      <c r="J239" s="40">
        <v>127.68333333333334</v>
      </c>
      <c r="K239" s="31">
        <v>125.75</v>
      </c>
      <c r="L239" s="31">
        <v>123.1</v>
      </c>
      <c r="M239" s="31">
        <v>113.55031</v>
      </c>
      <c r="N239" s="1"/>
      <c r="O239" s="1"/>
    </row>
    <row r="240" spans="1:15" ht="12.75" customHeight="1">
      <c r="A240" s="33">
        <v>230</v>
      </c>
      <c r="B240" s="62" t="s">
        <v>148</v>
      </c>
      <c r="C240" s="31">
        <v>391.3</v>
      </c>
      <c r="D240" s="40">
        <v>392.81666666666661</v>
      </c>
      <c r="E240" s="40">
        <v>388.38333333333321</v>
      </c>
      <c r="F240" s="40">
        <v>385.46666666666658</v>
      </c>
      <c r="G240" s="40">
        <v>381.03333333333319</v>
      </c>
      <c r="H240" s="40">
        <v>395.73333333333323</v>
      </c>
      <c r="I240" s="40">
        <v>400.16666666666663</v>
      </c>
      <c r="J240" s="40">
        <v>403.08333333333326</v>
      </c>
      <c r="K240" s="31">
        <v>397.25</v>
      </c>
      <c r="L240" s="31">
        <v>389.9</v>
      </c>
      <c r="M240" s="31">
        <v>28.811779999999999</v>
      </c>
      <c r="N240" s="1"/>
      <c r="O240" s="1"/>
    </row>
    <row r="241" spans="1:15" ht="12.75" customHeight="1">
      <c r="A241" s="33">
        <v>231</v>
      </c>
      <c r="B241" s="62" t="s">
        <v>156</v>
      </c>
      <c r="C241" s="31">
        <v>93.15</v>
      </c>
      <c r="D241" s="40">
        <v>92.883333333333326</v>
      </c>
      <c r="E241" s="40">
        <v>92.266666666666652</v>
      </c>
      <c r="F241" s="40">
        <v>91.383333333333326</v>
      </c>
      <c r="G241" s="40">
        <v>90.766666666666652</v>
      </c>
      <c r="H241" s="40">
        <v>93.766666666666652</v>
      </c>
      <c r="I241" s="40">
        <v>94.383333333333326</v>
      </c>
      <c r="J241" s="40">
        <v>95.266666666666652</v>
      </c>
      <c r="K241" s="31">
        <v>93.5</v>
      </c>
      <c r="L241" s="31">
        <v>92</v>
      </c>
      <c r="M241" s="31">
        <v>192.46844999999999</v>
      </c>
      <c r="N241" s="1"/>
      <c r="O241" s="1"/>
    </row>
    <row r="242" spans="1:15" ht="12.75" customHeight="1">
      <c r="A242" s="33">
        <v>232</v>
      </c>
      <c r="B242" s="62" t="s">
        <v>433</v>
      </c>
      <c r="C242" s="31">
        <v>24.55</v>
      </c>
      <c r="D242" s="40">
        <v>24.600000000000005</v>
      </c>
      <c r="E242" s="40">
        <v>24.350000000000009</v>
      </c>
      <c r="F242" s="40">
        <v>24.150000000000002</v>
      </c>
      <c r="G242" s="40">
        <v>23.900000000000006</v>
      </c>
      <c r="H242" s="40">
        <v>24.800000000000011</v>
      </c>
      <c r="I242" s="40">
        <v>25.050000000000004</v>
      </c>
      <c r="J242" s="40">
        <v>25.250000000000014</v>
      </c>
      <c r="K242" s="31">
        <v>24.85</v>
      </c>
      <c r="L242" s="31">
        <v>24.4</v>
      </c>
      <c r="M242" s="31">
        <v>31.584420000000001</v>
      </c>
      <c r="N242" s="1"/>
      <c r="O242" s="1"/>
    </row>
    <row r="243" spans="1:15" ht="12.75" customHeight="1">
      <c r="A243" s="33">
        <v>233</v>
      </c>
      <c r="B243" s="62" t="s">
        <v>158</v>
      </c>
      <c r="C243" s="31">
        <v>643.5</v>
      </c>
      <c r="D243" s="40">
        <v>645.1</v>
      </c>
      <c r="E243" s="40">
        <v>640.45000000000005</v>
      </c>
      <c r="F243" s="40">
        <v>637.4</v>
      </c>
      <c r="G243" s="40">
        <v>632.75</v>
      </c>
      <c r="H243" s="40">
        <v>648.15000000000009</v>
      </c>
      <c r="I243" s="40">
        <v>652.79999999999995</v>
      </c>
      <c r="J243" s="40">
        <v>655.85000000000014</v>
      </c>
      <c r="K243" s="31">
        <v>649.75</v>
      </c>
      <c r="L243" s="31">
        <v>642.04999999999995</v>
      </c>
      <c r="M243" s="31">
        <v>7.8549499999999997</v>
      </c>
      <c r="N243" s="1"/>
      <c r="O243" s="1"/>
    </row>
    <row r="244" spans="1:15" ht="12.75" customHeight="1">
      <c r="A244" s="33">
        <v>234</v>
      </c>
      <c r="B244" s="62" t="s">
        <v>434</v>
      </c>
      <c r="C244" s="31">
        <v>33.049999999999997</v>
      </c>
      <c r="D244" s="40">
        <v>33.18333333333333</v>
      </c>
      <c r="E244" s="40">
        <v>32.86666666666666</v>
      </c>
      <c r="F244" s="40">
        <v>32.68333333333333</v>
      </c>
      <c r="G244" s="40">
        <v>32.36666666666666</v>
      </c>
      <c r="H244" s="40">
        <v>33.36666666666666</v>
      </c>
      <c r="I244" s="40">
        <v>33.683333333333337</v>
      </c>
      <c r="J244" s="40">
        <v>33.86666666666666</v>
      </c>
      <c r="K244" s="31">
        <v>33.5</v>
      </c>
      <c r="L244" s="31">
        <v>33</v>
      </c>
      <c r="M244" s="31">
        <v>194.89115000000001</v>
      </c>
      <c r="N244" s="1"/>
      <c r="O244" s="1"/>
    </row>
    <row r="245" spans="1:15" ht="12.75" customHeight="1">
      <c r="A245" s="33">
        <v>235</v>
      </c>
      <c r="B245" s="62" t="s">
        <v>435</v>
      </c>
      <c r="C245" s="31">
        <v>1421.8</v>
      </c>
      <c r="D245" s="40">
        <v>1425.6000000000001</v>
      </c>
      <c r="E245" s="40">
        <v>1411.2000000000003</v>
      </c>
      <c r="F245" s="40">
        <v>1400.6000000000001</v>
      </c>
      <c r="G245" s="40">
        <v>1386.2000000000003</v>
      </c>
      <c r="H245" s="40">
        <v>1436.2000000000003</v>
      </c>
      <c r="I245" s="40">
        <v>1450.6000000000004</v>
      </c>
      <c r="J245" s="40">
        <v>1461.2000000000003</v>
      </c>
      <c r="K245" s="31">
        <v>1440</v>
      </c>
      <c r="L245" s="31">
        <v>1415</v>
      </c>
      <c r="M245" s="31">
        <v>0.40122000000000002</v>
      </c>
      <c r="N245" s="1"/>
      <c r="O245" s="1"/>
    </row>
    <row r="246" spans="1:15" ht="12.75" customHeight="1">
      <c r="A246" s="33">
        <v>236</v>
      </c>
      <c r="B246" s="62" t="s">
        <v>436</v>
      </c>
      <c r="C246" s="31">
        <v>322.05</v>
      </c>
      <c r="D246" s="40">
        <v>322.26666666666671</v>
      </c>
      <c r="E246" s="40">
        <v>319.88333333333344</v>
      </c>
      <c r="F246" s="40">
        <v>317.71666666666675</v>
      </c>
      <c r="G246" s="40">
        <v>315.33333333333348</v>
      </c>
      <c r="H246" s="40">
        <v>324.43333333333339</v>
      </c>
      <c r="I246" s="40">
        <v>326.81666666666672</v>
      </c>
      <c r="J246" s="40">
        <v>328.98333333333335</v>
      </c>
      <c r="K246" s="31">
        <v>324.64999999999998</v>
      </c>
      <c r="L246" s="31">
        <v>320.10000000000002</v>
      </c>
      <c r="M246" s="31">
        <v>0.80508999999999997</v>
      </c>
      <c r="N246" s="1"/>
      <c r="O246" s="1"/>
    </row>
    <row r="247" spans="1:15" ht="12.75" customHeight="1">
      <c r="A247" s="33">
        <v>237</v>
      </c>
      <c r="B247" s="62" t="s">
        <v>147</v>
      </c>
      <c r="C247" s="31">
        <v>469.45</v>
      </c>
      <c r="D247" s="40">
        <v>467.33333333333331</v>
      </c>
      <c r="E247" s="40">
        <v>464.31666666666661</v>
      </c>
      <c r="F247" s="40">
        <v>459.18333333333328</v>
      </c>
      <c r="G247" s="40">
        <v>456.16666666666657</v>
      </c>
      <c r="H247" s="40">
        <v>472.46666666666664</v>
      </c>
      <c r="I247" s="40">
        <v>475.48333333333341</v>
      </c>
      <c r="J247" s="40">
        <v>480.61666666666667</v>
      </c>
      <c r="K247" s="31">
        <v>470.35</v>
      </c>
      <c r="L247" s="31">
        <v>462.2</v>
      </c>
      <c r="M247" s="31">
        <v>10.993130000000001</v>
      </c>
      <c r="N247" s="1"/>
      <c r="O247" s="1"/>
    </row>
    <row r="248" spans="1:15" ht="12.75" customHeight="1">
      <c r="A248" s="33">
        <v>238</v>
      </c>
      <c r="B248" s="62" t="s">
        <v>153</v>
      </c>
      <c r="C248" s="31">
        <v>166.75</v>
      </c>
      <c r="D248" s="40">
        <v>168.65</v>
      </c>
      <c r="E248" s="40">
        <v>164.35000000000002</v>
      </c>
      <c r="F248" s="40">
        <v>161.95000000000002</v>
      </c>
      <c r="G248" s="40">
        <v>157.65000000000003</v>
      </c>
      <c r="H248" s="40">
        <v>171.05</v>
      </c>
      <c r="I248" s="40">
        <v>175.35000000000002</v>
      </c>
      <c r="J248" s="40">
        <v>177.75</v>
      </c>
      <c r="K248" s="31">
        <v>172.95</v>
      </c>
      <c r="L248" s="31">
        <v>166.25</v>
      </c>
      <c r="M248" s="31">
        <v>234.32402999999999</v>
      </c>
      <c r="N248" s="1"/>
      <c r="O248" s="1"/>
    </row>
    <row r="249" spans="1:15" ht="12.75" customHeight="1">
      <c r="A249" s="33">
        <v>239</v>
      </c>
      <c r="B249" s="62" t="s">
        <v>152</v>
      </c>
      <c r="C249" s="31">
        <v>1323.25</v>
      </c>
      <c r="D249" s="40">
        <v>1325.8999999999999</v>
      </c>
      <c r="E249" s="40">
        <v>1315.5499999999997</v>
      </c>
      <c r="F249" s="40">
        <v>1307.8499999999999</v>
      </c>
      <c r="G249" s="40">
        <v>1297.4999999999998</v>
      </c>
      <c r="H249" s="40">
        <v>1333.5999999999997</v>
      </c>
      <c r="I249" s="40">
        <v>1343.9499999999996</v>
      </c>
      <c r="J249" s="40">
        <v>1351.6499999999996</v>
      </c>
      <c r="K249" s="31">
        <v>1336.25</v>
      </c>
      <c r="L249" s="31">
        <v>1318.2</v>
      </c>
      <c r="M249" s="31">
        <v>28.584530000000001</v>
      </c>
      <c r="N249" s="1"/>
      <c r="O249" s="1"/>
    </row>
    <row r="250" spans="1:15" ht="12.75" customHeight="1">
      <c r="A250" s="33">
        <v>240</v>
      </c>
      <c r="B250" s="62" t="s">
        <v>437</v>
      </c>
      <c r="C250" s="31">
        <v>15.25</v>
      </c>
      <c r="D250" s="40">
        <v>15.416666666666666</v>
      </c>
      <c r="E250" s="40">
        <v>15.033333333333331</v>
      </c>
      <c r="F250" s="40">
        <v>14.816666666666665</v>
      </c>
      <c r="G250" s="40">
        <v>14.43333333333333</v>
      </c>
      <c r="H250" s="40">
        <v>15.633333333333333</v>
      </c>
      <c r="I250" s="40">
        <v>16.016666666666669</v>
      </c>
      <c r="J250" s="40">
        <v>16.233333333333334</v>
      </c>
      <c r="K250" s="31">
        <v>15.8</v>
      </c>
      <c r="L250" s="31">
        <v>15.2</v>
      </c>
      <c r="M250" s="31">
        <v>78.682400000000001</v>
      </c>
      <c r="N250" s="1"/>
      <c r="O250" s="1"/>
    </row>
    <row r="251" spans="1:15" ht="12.75" customHeight="1">
      <c r="A251" s="33">
        <v>241</v>
      </c>
      <c r="B251" s="62" t="s">
        <v>188</v>
      </c>
      <c r="C251" s="31">
        <v>4309.8</v>
      </c>
      <c r="D251" s="40">
        <v>4321.7833333333338</v>
      </c>
      <c r="E251" s="40">
        <v>4278.8666666666677</v>
      </c>
      <c r="F251" s="40">
        <v>4247.9333333333343</v>
      </c>
      <c r="G251" s="40">
        <v>4205.0166666666682</v>
      </c>
      <c r="H251" s="40">
        <v>4352.7166666666672</v>
      </c>
      <c r="I251" s="40">
        <v>4395.6333333333332</v>
      </c>
      <c r="J251" s="40">
        <v>4426.5666666666666</v>
      </c>
      <c r="K251" s="31">
        <v>4364.7</v>
      </c>
      <c r="L251" s="31">
        <v>4290.8500000000004</v>
      </c>
      <c r="M251" s="31">
        <v>2.9515600000000002</v>
      </c>
      <c r="N251" s="1"/>
      <c r="O251" s="1"/>
    </row>
    <row r="252" spans="1:15" ht="12.75" customHeight="1">
      <c r="A252" s="33">
        <v>242</v>
      </c>
      <c r="B252" s="62" t="s">
        <v>154</v>
      </c>
      <c r="C252" s="31">
        <v>1300.4000000000001</v>
      </c>
      <c r="D252" s="40">
        <v>1300.1000000000001</v>
      </c>
      <c r="E252" s="40">
        <v>1293.5000000000002</v>
      </c>
      <c r="F252" s="40">
        <v>1286.6000000000001</v>
      </c>
      <c r="G252" s="40">
        <v>1280.0000000000002</v>
      </c>
      <c r="H252" s="40">
        <v>1307.0000000000002</v>
      </c>
      <c r="I252" s="40">
        <v>1313.6000000000001</v>
      </c>
      <c r="J252" s="40">
        <v>1320.5000000000002</v>
      </c>
      <c r="K252" s="31">
        <v>1306.7</v>
      </c>
      <c r="L252" s="31">
        <v>1293.2</v>
      </c>
      <c r="M252" s="31">
        <v>34.579810000000002</v>
      </c>
      <c r="N252" s="1"/>
      <c r="O252" s="1"/>
    </row>
    <row r="253" spans="1:15" ht="12.75" customHeight="1">
      <c r="A253" s="33">
        <v>243</v>
      </c>
      <c r="B253" s="62" t="s">
        <v>155</v>
      </c>
      <c r="C253" s="31">
        <v>613.79999999999995</v>
      </c>
      <c r="D253" s="40">
        <v>610.63333333333333</v>
      </c>
      <c r="E253" s="40">
        <v>604.66666666666663</v>
      </c>
      <c r="F253" s="40">
        <v>595.5333333333333</v>
      </c>
      <c r="G253" s="40">
        <v>589.56666666666661</v>
      </c>
      <c r="H253" s="40">
        <v>619.76666666666665</v>
      </c>
      <c r="I253" s="40">
        <v>625.73333333333335</v>
      </c>
      <c r="J253" s="40">
        <v>634.86666666666667</v>
      </c>
      <c r="K253" s="31">
        <v>616.6</v>
      </c>
      <c r="L253" s="31">
        <v>601.5</v>
      </c>
      <c r="M253" s="31">
        <v>8.6318999999999999</v>
      </c>
      <c r="N253" s="1"/>
      <c r="O253" s="1"/>
    </row>
    <row r="254" spans="1:15" ht="12.75" customHeight="1">
      <c r="A254" s="33">
        <v>244</v>
      </c>
      <c r="B254" s="62" t="s">
        <v>151</v>
      </c>
      <c r="C254" s="31">
        <v>2356</v>
      </c>
      <c r="D254" s="40">
        <v>2356.9833333333336</v>
      </c>
      <c r="E254" s="40">
        <v>2345.1166666666672</v>
      </c>
      <c r="F254" s="40">
        <v>2334.2333333333336</v>
      </c>
      <c r="G254" s="40">
        <v>2322.3666666666672</v>
      </c>
      <c r="H254" s="40">
        <v>2367.8666666666672</v>
      </c>
      <c r="I254" s="40">
        <v>2379.733333333334</v>
      </c>
      <c r="J254" s="40">
        <v>2390.6166666666672</v>
      </c>
      <c r="K254" s="31">
        <v>2368.85</v>
      </c>
      <c r="L254" s="31">
        <v>2346.1</v>
      </c>
      <c r="M254" s="31">
        <v>7.3718000000000004</v>
      </c>
      <c r="N254" s="1"/>
      <c r="O254" s="1"/>
    </row>
    <row r="255" spans="1:15" ht="12.75" customHeight="1">
      <c r="A255" s="33">
        <v>245</v>
      </c>
      <c r="B255" s="62" t="s">
        <v>157</v>
      </c>
      <c r="C255" s="31">
        <v>716.85</v>
      </c>
      <c r="D255" s="40">
        <v>723.25</v>
      </c>
      <c r="E255" s="40">
        <v>706</v>
      </c>
      <c r="F255" s="40">
        <v>695.15</v>
      </c>
      <c r="G255" s="40">
        <v>677.9</v>
      </c>
      <c r="H255" s="40">
        <v>734.1</v>
      </c>
      <c r="I255" s="40">
        <v>751.35</v>
      </c>
      <c r="J255" s="40">
        <v>762.2</v>
      </c>
      <c r="K255" s="31">
        <v>740.5</v>
      </c>
      <c r="L255" s="31">
        <v>712.4</v>
      </c>
      <c r="M255" s="31">
        <v>17.695139999999999</v>
      </c>
      <c r="N255" s="1"/>
      <c r="O255" s="1"/>
    </row>
    <row r="256" spans="1:15" ht="12.75" customHeight="1">
      <c r="A256" s="33">
        <v>246</v>
      </c>
      <c r="B256" s="62" t="s">
        <v>438</v>
      </c>
      <c r="C256" s="31">
        <v>2177.1</v>
      </c>
      <c r="D256" s="40">
        <v>2170.7000000000003</v>
      </c>
      <c r="E256" s="40">
        <v>2159.4000000000005</v>
      </c>
      <c r="F256" s="40">
        <v>2141.7000000000003</v>
      </c>
      <c r="G256" s="40">
        <v>2130.4000000000005</v>
      </c>
      <c r="H256" s="40">
        <v>2188.4000000000005</v>
      </c>
      <c r="I256" s="40">
        <v>2199.7000000000007</v>
      </c>
      <c r="J256" s="40">
        <v>2217.4000000000005</v>
      </c>
      <c r="K256" s="31">
        <v>2182</v>
      </c>
      <c r="L256" s="31">
        <v>2153</v>
      </c>
      <c r="M256" s="31">
        <v>0.24149999999999999</v>
      </c>
      <c r="N256" s="1"/>
      <c r="O256" s="1"/>
    </row>
    <row r="257" spans="1:15" ht="12.75" customHeight="1">
      <c r="A257" s="33">
        <v>247</v>
      </c>
      <c r="B257" s="62" t="s">
        <v>161</v>
      </c>
      <c r="C257" s="31">
        <v>3326.35</v>
      </c>
      <c r="D257" s="40">
        <v>3320.3833333333337</v>
      </c>
      <c r="E257" s="40">
        <v>3297.0166666666673</v>
      </c>
      <c r="F257" s="40">
        <v>3267.6833333333338</v>
      </c>
      <c r="G257" s="40">
        <v>3244.3166666666675</v>
      </c>
      <c r="H257" s="40">
        <v>3349.7166666666672</v>
      </c>
      <c r="I257" s="40">
        <v>3373.083333333333</v>
      </c>
      <c r="J257" s="40">
        <v>3402.416666666667</v>
      </c>
      <c r="K257" s="31">
        <v>3343.75</v>
      </c>
      <c r="L257" s="31">
        <v>3291.05</v>
      </c>
      <c r="M257" s="31">
        <v>1.5244800000000001</v>
      </c>
      <c r="N257" s="1"/>
      <c r="O257" s="1"/>
    </row>
    <row r="258" spans="1:15" ht="12.75" customHeight="1">
      <c r="A258" s="33">
        <v>248</v>
      </c>
      <c r="B258" s="62" t="s">
        <v>439</v>
      </c>
      <c r="C258" s="31">
        <v>954.55</v>
      </c>
      <c r="D258" s="40">
        <v>964.58333333333337</v>
      </c>
      <c r="E258" s="40">
        <v>939.9666666666667</v>
      </c>
      <c r="F258" s="40">
        <v>925.38333333333333</v>
      </c>
      <c r="G258" s="40">
        <v>900.76666666666665</v>
      </c>
      <c r="H258" s="40">
        <v>979.16666666666674</v>
      </c>
      <c r="I258" s="40">
        <v>1003.7833333333333</v>
      </c>
      <c r="J258" s="40">
        <v>1018.3666666666668</v>
      </c>
      <c r="K258" s="31">
        <v>989.2</v>
      </c>
      <c r="L258" s="31">
        <v>950</v>
      </c>
      <c r="M258" s="31">
        <v>8.0945999999999998</v>
      </c>
      <c r="N258" s="1"/>
      <c r="O258" s="1"/>
    </row>
    <row r="259" spans="1:15" ht="12.75" customHeight="1">
      <c r="A259" s="33">
        <v>249</v>
      </c>
      <c r="B259" s="62" t="s">
        <v>440</v>
      </c>
      <c r="C259" s="31">
        <v>742.75</v>
      </c>
      <c r="D259" s="40">
        <v>740.65</v>
      </c>
      <c r="E259" s="40">
        <v>733.3</v>
      </c>
      <c r="F259" s="40">
        <v>723.85</v>
      </c>
      <c r="G259" s="40">
        <v>716.5</v>
      </c>
      <c r="H259" s="40">
        <v>750.09999999999991</v>
      </c>
      <c r="I259" s="40">
        <v>757.45</v>
      </c>
      <c r="J259" s="40">
        <v>766.89999999999986</v>
      </c>
      <c r="K259" s="31">
        <v>748</v>
      </c>
      <c r="L259" s="31">
        <v>731.2</v>
      </c>
      <c r="M259" s="31">
        <v>5.0774699999999999</v>
      </c>
      <c r="N259" s="1"/>
      <c r="O259" s="1"/>
    </row>
    <row r="260" spans="1:15" ht="12.75" customHeight="1">
      <c r="A260" s="33">
        <v>250</v>
      </c>
      <c r="B260" s="62" t="s">
        <v>441</v>
      </c>
      <c r="C260" s="31">
        <v>329</v>
      </c>
      <c r="D260" s="40">
        <v>329.35</v>
      </c>
      <c r="E260" s="40">
        <v>327.75000000000006</v>
      </c>
      <c r="F260" s="40">
        <v>326.50000000000006</v>
      </c>
      <c r="G260" s="40">
        <v>324.90000000000009</v>
      </c>
      <c r="H260" s="40">
        <v>330.6</v>
      </c>
      <c r="I260" s="40">
        <v>332.19999999999993</v>
      </c>
      <c r="J260" s="40">
        <v>333.45</v>
      </c>
      <c r="K260" s="31">
        <v>330.95</v>
      </c>
      <c r="L260" s="31">
        <v>328.1</v>
      </c>
      <c r="M260" s="31">
        <v>3.87297</v>
      </c>
      <c r="N260" s="1"/>
      <c r="O260" s="1"/>
    </row>
    <row r="261" spans="1:15" ht="12.75" customHeight="1">
      <c r="A261" s="33">
        <v>251</v>
      </c>
      <c r="B261" s="62" t="s">
        <v>442</v>
      </c>
      <c r="C261" s="31">
        <v>71.95</v>
      </c>
      <c r="D261" s="40">
        <v>72.283333333333346</v>
      </c>
      <c r="E261" s="40">
        <v>71.366666666666688</v>
      </c>
      <c r="F261" s="40">
        <v>70.783333333333346</v>
      </c>
      <c r="G261" s="40">
        <v>69.866666666666688</v>
      </c>
      <c r="H261" s="40">
        <v>72.866666666666688</v>
      </c>
      <c r="I261" s="40">
        <v>73.783333333333346</v>
      </c>
      <c r="J261" s="40">
        <v>74.366666666666688</v>
      </c>
      <c r="K261" s="31">
        <v>73.2</v>
      </c>
      <c r="L261" s="31">
        <v>71.7</v>
      </c>
      <c r="M261" s="31">
        <v>8.8656799999999993</v>
      </c>
      <c r="N261" s="1"/>
      <c r="O261" s="1"/>
    </row>
    <row r="262" spans="1:15" ht="12.75" customHeight="1">
      <c r="A262" s="33">
        <v>252</v>
      </c>
      <c r="B262" s="62" t="s">
        <v>286</v>
      </c>
      <c r="C262" s="31">
        <v>265.8</v>
      </c>
      <c r="D262" s="40">
        <v>265.61666666666662</v>
      </c>
      <c r="E262" s="40">
        <v>262.23333333333323</v>
      </c>
      <c r="F262" s="40">
        <v>258.66666666666663</v>
      </c>
      <c r="G262" s="40">
        <v>255.28333333333325</v>
      </c>
      <c r="H262" s="40">
        <v>269.18333333333322</v>
      </c>
      <c r="I262" s="40">
        <v>272.56666666666655</v>
      </c>
      <c r="J262" s="40">
        <v>276.13333333333321</v>
      </c>
      <c r="K262" s="31">
        <v>269</v>
      </c>
      <c r="L262" s="31">
        <v>262.05</v>
      </c>
      <c r="M262" s="31">
        <v>19.541540000000001</v>
      </c>
      <c r="N262" s="1"/>
      <c r="O262" s="1"/>
    </row>
    <row r="263" spans="1:15" ht="12.75" customHeight="1">
      <c r="A263" s="33">
        <v>253</v>
      </c>
      <c r="B263" s="62" t="s">
        <v>162</v>
      </c>
      <c r="C263" s="31">
        <v>772.85</v>
      </c>
      <c r="D263" s="40">
        <v>770.33333333333337</v>
      </c>
      <c r="E263" s="40">
        <v>761.66666666666674</v>
      </c>
      <c r="F263" s="40">
        <v>750.48333333333335</v>
      </c>
      <c r="G263" s="40">
        <v>741.81666666666672</v>
      </c>
      <c r="H263" s="40">
        <v>781.51666666666677</v>
      </c>
      <c r="I263" s="40">
        <v>790.18333333333351</v>
      </c>
      <c r="J263" s="40">
        <v>801.36666666666679</v>
      </c>
      <c r="K263" s="31">
        <v>779</v>
      </c>
      <c r="L263" s="31">
        <v>759.15</v>
      </c>
      <c r="M263" s="31">
        <v>47.582059999999998</v>
      </c>
      <c r="N263" s="1"/>
      <c r="O263" s="1"/>
    </row>
    <row r="264" spans="1:15" ht="12.75" customHeight="1">
      <c r="A264" s="33">
        <v>254</v>
      </c>
      <c r="B264" s="62" t="s">
        <v>443</v>
      </c>
      <c r="C264" s="31">
        <v>97.85</v>
      </c>
      <c r="D264" s="40">
        <v>97.933333333333337</v>
      </c>
      <c r="E264" s="40">
        <v>97.216666666666669</v>
      </c>
      <c r="F264" s="40">
        <v>96.583333333333329</v>
      </c>
      <c r="G264" s="40">
        <v>95.86666666666666</v>
      </c>
      <c r="H264" s="40">
        <v>98.566666666666677</v>
      </c>
      <c r="I264" s="40">
        <v>99.283333333333346</v>
      </c>
      <c r="J264" s="40">
        <v>99.916666666666686</v>
      </c>
      <c r="K264" s="31">
        <v>98.65</v>
      </c>
      <c r="L264" s="31">
        <v>97.3</v>
      </c>
      <c r="M264" s="31">
        <v>7.3994200000000001</v>
      </c>
      <c r="N264" s="1"/>
      <c r="O264" s="1"/>
    </row>
    <row r="265" spans="1:15" ht="12.75" customHeight="1">
      <c r="A265" s="33">
        <v>255</v>
      </c>
      <c r="B265" s="62" t="s">
        <v>444</v>
      </c>
      <c r="C265" s="31">
        <v>331.75</v>
      </c>
      <c r="D265" s="40">
        <v>329.48333333333335</v>
      </c>
      <c r="E265" s="40">
        <v>323.56666666666672</v>
      </c>
      <c r="F265" s="40">
        <v>315.38333333333338</v>
      </c>
      <c r="G265" s="40">
        <v>309.46666666666675</v>
      </c>
      <c r="H265" s="40">
        <v>337.66666666666669</v>
      </c>
      <c r="I265" s="40">
        <v>343.58333333333331</v>
      </c>
      <c r="J265" s="40">
        <v>351.76666666666665</v>
      </c>
      <c r="K265" s="31">
        <v>335.4</v>
      </c>
      <c r="L265" s="31">
        <v>321.3</v>
      </c>
      <c r="M265" s="31">
        <v>6.3498200000000002</v>
      </c>
      <c r="N265" s="1"/>
      <c r="O265" s="1"/>
    </row>
    <row r="266" spans="1:15" ht="12.75" customHeight="1">
      <c r="A266" s="33">
        <v>256</v>
      </c>
      <c r="B266" s="62" t="s">
        <v>160</v>
      </c>
      <c r="C266" s="31">
        <v>540.6</v>
      </c>
      <c r="D266" s="40">
        <v>540.1</v>
      </c>
      <c r="E266" s="40">
        <v>534.75</v>
      </c>
      <c r="F266" s="40">
        <v>528.9</v>
      </c>
      <c r="G266" s="40">
        <v>523.54999999999995</v>
      </c>
      <c r="H266" s="40">
        <v>545.95000000000005</v>
      </c>
      <c r="I266" s="40">
        <v>551.30000000000018</v>
      </c>
      <c r="J266" s="40">
        <v>557.15000000000009</v>
      </c>
      <c r="K266" s="31">
        <v>545.45000000000005</v>
      </c>
      <c r="L266" s="31">
        <v>534.25</v>
      </c>
      <c r="M266" s="31">
        <v>39.252830000000003</v>
      </c>
      <c r="N266" s="1"/>
      <c r="O266" s="1"/>
    </row>
    <row r="267" spans="1:15" ht="12.75" customHeight="1">
      <c r="A267" s="33">
        <v>257</v>
      </c>
      <c r="B267" s="62" t="s">
        <v>163</v>
      </c>
      <c r="C267" s="31">
        <v>494.3</v>
      </c>
      <c r="D267" s="40">
        <v>491.45</v>
      </c>
      <c r="E267" s="40">
        <v>486.9</v>
      </c>
      <c r="F267" s="40">
        <v>479.5</v>
      </c>
      <c r="G267" s="40">
        <v>474.95</v>
      </c>
      <c r="H267" s="40">
        <v>498.84999999999997</v>
      </c>
      <c r="I267" s="40">
        <v>503.40000000000003</v>
      </c>
      <c r="J267" s="40">
        <v>510.79999999999995</v>
      </c>
      <c r="K267" s="31">
        <v>496</v>
      </c>
      <c r="L267" s="31">
        <v>484.05</v>
      </c>
      <c r="M267" s="31">
        <v>13.745189999999999</v>
      </c>
      <c r="N267" s="1"/>
      <c r="O267" s="1"/>
    </row>
    <row r="268" spans="1:15" ht="12.75" customHeight="1">
      <c r="A268" s="33">
        <v>258</v>
      </c>
      <c r="B268" s="62" t="s">
        <v>445</v>
      </c>
      <c r="C268" s="31">
        <v>442.4</v>
      </c>
      <c r="D268" s="40">
        <v>439.13333333333338</v>
      </c>
      <c r="E268" s="40">
        <v>433.36666666666679</v>
      </c>
      <c r="F268" s="40">
        <v>424.33333333333343</v>
      </c>
      <c r="G268" s="40">
        <v>418.56666666666683</v>
      </c>
      <c r="H268" s="40">
        <v>448.16666666666674</v>
      </c>
      <c r="I268" s="40">
        <v>453.93333333333328</v>
      </c>
      <c r="J268" s="40">
        <v>462.9666666666667</v>
      </c>
      <c r="K268" s="31">
        <v>444.9</v>
      </c>
      <c r="L268" s="31">
        <v>430.1</v>
      </c>
      <c r="M268" s="31">
        <v>5.5848199999999997</v>
      </c>
      <c r="N268" s="1"/>
      <c r="O268" s="1"/>
    </row>
    <row r="269" spans="1:15" ht="12.75" customHeight="1">
      <c r="A269" s="33">
        <v>259</v>
      </c>
      <c r="B269" s="62" t="s">
        <v>446</v>
      </c>
      <c r="C269" s="31">
        <v>373.95</v>
      </c>
      <c r="D269" s="40">
        <v>371.84999999999997</v>
      </c>
      <c r="E269" s="40">
        <v>369.09999999999991</v>
      </c>
      <c r="F269" s="40">
        <v>364.24999999999994</v>
      </c>
      <c r="G269" s="40">
        <v>361.49999999999989</v>
      </c>
      <c r="H269" s="40">
        <v>376.69999999999993</v>
      </c>
      <c r="I269" s="40">
        <v>379.45000000000005</v>
      </c>
      <c r="J269" s="40">
        <v>384.29999999999995</v>
      </c>
      <c r="K269" s="31">
        <v>374.6</v>
      </c>
      <c r="L269" s="31">
        <v>367</v>
      </c>
      <c r="M269" s="31">
        <v>1.50431</v>
      </c>
      <c r="N269" s="1"/>
      <c r="O269" s="1"/>
    </row>
    <row r="270" spans="1:15" ht="12.75" customHeight="1">
      <c r="A270" s="33">
        <v>260</v>
      </c>
      <c r="B270" s="62" t="s">
        <v>447</v>
      </c>
      <c r="C270" s="31">
        <v>778.6</v>
      </c>
      <c r="D270" s="40">
        <v>775.13333333333333</v>
      </c>
      <c r="E270" s="40">
        <v>764.41666666666663</v>
      </c>
      <c r="F270" s="40">
        <v>750.23333333333335</v>
      </c>
      <c r="G270" s="40">
        <v>739.51666666666665</v>
      </c>
      <c r="H270" s="40">
        <v>789.31666666666661</v>
      </c>
      <c r="I270" s="40">
        <v>800.0333333333333</v>
      </c>
      <c r="J270" s="40">
        <v>814.21666666666658</v>
      </c>
      <c r="K270" s="31">
        <v>785.85</v>
      </c>
      <c r="L270" s="31">
        <v>760.95</v>
      </c>
      <c r="M270" s="31">
        <v>4.7574800000000002</v>
      </c>
      <c r="N270" s="1"/>
      <c r="O270" s="1"/>
    </row>
    <row r="271" spans="1:15" ht="12.75" customHeight="1">
      <c r="A271" s="33">
        <v>261</v>
      </c>
      <c r="B271" s="62" t="s">
        <v>448</v>
      </c>
      <c r="C271" s="31">
        <v>204.8</v>
      </c>
      <c r="D271" s="40">
        <v>206.18333333333331</v>
      </c>
      <c r="E271" s="40">
        <v>202.91666666666663</v>
      </c>
      <c r="F271" s="40">
        <v>201.03333333333333</v>
      </c>
      <c r="G271" s="40">
        <v>197.76666666666665</v>
      </c>
      <c r="H271" s="40">
        <v>208.06666666666661</v>
      </c>
      <c r="I271" s="40">
        <v>211.33333333333331</v>
      </c>
      <c r="J271" s="40">
        <v>213.21666666666658</v>
      </c>
      <c r="K271" s="31">
        <v>209.45</v>
      </c>
      <c r="L271" s="31">
        <v>204.3</v>
      </c>
      <c r="M271" s="31">
        <v>12.210839999999999</v>
      </c>
      <c r="N271" s="1"/>
      <c r="O271" s="1"/>
    </row>
    <row r="272" spans="1:15" ht="12.75" customHeight="1">
      <c r="A272" s="33">
        <v>262</v>
      </c>
      <c r="B272" s="62" t="s">
        <v>449</v>
      </c>
      <c r="C272" s="31">
        <v>633.35</v>
      </c>
      <c r="D272" s="40">
        <v>635.6</v>
      </c>
      <c r="E272" s="40">
        <v>627.75</v>
      </c>
      <c r="F272" s="40">
        <v>622.15</v>
      </c>
      <c r="G272" s="40">
        <v>614.29999999999995</v>
      </c>
      <c r="H272" s="40">
        <v>641.20000000000005</v>
      </c>
      <c r="I272" s="40">
        <v>649.05000000000018</v>
      </c>
      <c r="J272" s="40">
        <v>654.65000000000009</v>
      </c>
      <c r="K272" s="31">
        <v>643.45000000000005</v>
      </c>
      <c r="L272" s="31">
        <v>630</v>
      </c>
      <c r="M272" s="31">
        <v>1.6596200000000001</v>
      </c>
      <c r="N272" s="1"/>
      <c r="O272" s="1"/>
    </row>
    <row r="273" spans="1:15" ht="12.75" customHeight="1">
      <c r="A273" s="33">
        <v>263</v>
      </c>
      <c r="B273" s="62" t="s">
        <v>450</v>
      </c>
      <c r="C273" s="31">
        <v>2205.6999999999998</v>
      </c>
      <c r="D273" s="40">
        <v>2184.6166666666668</v>
      </c>
      <c r="E273" s="40">
        <v>2136.0833333333335</v>
      </c>
      <c r="F273" s="40">
        <v>2066.4666666666667</v>
      </c>
      <c r="G273" s="40">
        <v>2017.9333333333334</v>
      </c>
      <c r="H273" s="40">
        <v>2254.2333333333336</v>
      </c>
      <c r="I273" s="40">
        <v>2302.7666666666664</v>
      </c>
      <c r="J273" s="40">
        <v>2372.3833333333337</v>
      </c>
      <c r="K273" s="31">
        <v>2233.15</v>
      </c>
      <c r="L273" s="31">
        <v>2115</v>
      </c>
      <c r="M273" s="31">
        <v>9.1178799999999995</v>
      </c>
      <c r="N273" s="1"/>
      <c r="O273" s="1"/>
    </row>
    <row r="274" spans="1:15" ht="12.75" customHeight="1">
      <c r="A274" s="33">
        <v>264</v>
      </c>
      <c r="B274" s="62" t="s">
        <v>451</v>
      </c>
      <c r="C274" s="31">
        <v>242</v>
      </c>
      <c r="D274" s="40">
        <v>241.58333333333334</v>
      </c>
      <c r="E274" s="40">
        <v>240.16666666666669</v>
      </c>
      <c r="F274" s="40">
        <v>238.33333333333334</v>
      </c>
      <c r="G274" s="40">
        <v>236.91666666666669</v>
      </c>
      <c r="H274" s="40">
        <v>243.41666666666669</v>
      </c>
      <c r="I274" s="40">
        <v>244.83333333333337</v>
      </c>
      <c r="J274" s="40">
        <v>246.66666666666669</v>
      </c>
      <c r="K274" s="31">
        <v>243</v>
      </c>
      <c r="L274" s="31">
        <v>239.75</v>
      </c>
      <c r="M274" s="31">
        <v>2.1665399999999999</v>
      </c>
      <c r="N274" s="1"/>
      <c r="O274" s="1"/>
    </row>
    <row r="275" spans="1:15" ht="12.75" customHeight="1">
      <c r="A275" s="33">
        <v>265</v>
      </c>
      <c r="B275" s="62" t="s">
        <v>452</v>
      </c>
      <c r="C275" s="31">
        <v>1039.7</v>
      </c>
      <c r="D275" s="40">
        <v>1058.25</v>
      </c>
      <c r="E275" s="40">
        <v>1011.55</v>
      </c>
      <c r="F275" s="40">
        <v>983.39999999999986</v>
      </c>
      <c r="G275" s="40">
        <v>936.69999999999982</v>
      </c>
      <c r="H275" s="40">
        <v>1086.4000000000001</v>
      </c>
      <c r="I275" s="40">
        <v>1133.0999999999999</v>
      </c>
      <c r="J275" s="40">
        <v>1161.2500000000002</v>
      </c>
      <c r="K275" s="31">
        <v>1104.95</v>
      </c>
      <c r="L275" s="31">
        <v>1030.0999999999999</v>
      </c>
      <c r="M275" s="31">
        <v>42.50112</v>
      </c>
      <c r="N275" s="1"/>
      <c r="O275" s="1"/>
    </row>
    <row r="276" spans="1:15" ht="12.75" customHeight="1">
      <c r="A276" s="33">
        <v>266</v>
      </c>
      <c r="B276" s="62" t="s">
        <v>453</v>
      </c>
      <c r="C276" s="31">
        <v>352.55</v>
      </c>
      <c r="D276" s="40">
        <v>353.36666666666662</v>
      </c>
      <c r="E276" s="40">
        <v>348.73333333333323</v>
      </c>
      <c r="F276" s="40">
        <v>344.91666666666663</v>
      </c>
      <c r="G276" s="40">
        <v>340.28333333333325</v>
      </c>
      <c r="H276" s="40">
        <v>357.18333333333322</v>
      </c>
      <c r="I276" s="40">
        <v>361.81666666666655</v>
      </c>
      <c r="J276" s="40">
        <v>365.63333333333321</v>
      </c>
      <c r="K276" s="31">
        <v>358</v>
      </c>
      <c r="L276" s="31">
        <v>349.55</v>
      </c>
      <c r="M276" s="31">
        <v>4.0047899999999998</v>
      </c>
      <c r="N276" s="1"/>
      <c r="O276" s="1"/>
    </row>
    <row r="277" spans="1:15" ht="12.75" customHeight="1">
      <c r="A277" s="33">
        <v>267</v>
      </c>
      <c r="B277" s="62" t="s">
        <v>454</v>
      </c>
      <c r="C277" s="31">
        <v>1289.5999999999999</v>
      </c>
      <c r="D277" s="40">
        <v>1292.4333333333334</v>
      </c>
      <c r="E277" s="40">
        <v>1259.8666666666668</v>
      </c>
      <c r="F277" s="40">
        <v>1230.1333333333334</v>
      </c>
      <c r="G277" s="40">
        <v>1197.5666666666668</v>
      </c>
      <c r="H277" s="40">
        <v>1322.1666666666667</v>
      </c>
      <c r="I277" s="40">
        <v>1354.7333333333333</v>
      </c>
      <c r="J277" s="40">
        <v>1384.4666666666667</v>
      </c>
      <c r="K277" s="31">
        <v>1325</v>
      </c>
      <c r="L277" s="31">
        <v>1262.7</v>
      </c>
      <c r="M277" s="31">
        <v>7.1472499999999997</v>
      </c>
      <c r="N277" s="1"/>
      <c r="O277" s="1"/>
    </row>
    <row r="278" spans="1:15" ht="12.75" customHeight="1">
      <c r="A278" s="33">
        <v>268</v>
      </c>
      <c r="B278" s="62" t="s">
        <v>455</v>
      </c>
      <c r="C278" s="31">
        <v>112.6</v>
      </c>
      <c r="D278" s="40">
        <v>113.56666666666666</v>
      </c>
      <c r="E278" s="40">
        <v>111.38333333333333</v>
      </c>
      <c r="F278" s="40">
        <v>110.16666666666666</v>
      </c>
      <c r="G278" s="40">
        <v>107.98333333333332</v>
      </c>
      <c r="H278" s="40">
        <v>114.78333333333333</v>
      </c>
      <c r="I278" s="40">
        <v>116.96666666666667</v>
      </c>
      <c r="J278" s="40">
        <v>118.18333333333334</v>
      </c>
      <c r="K278" s="31">
        <v>115.75</v>
      </c>
      <c r="L278" s="31">
        <v>112.35</v>
      </c>
      <c r="M278" s="31">
        <v>32.36712</v>
      </c>
      <c r="N278" s="1"/>
      <c r="O278" s="1"/>
    </row>
    <row r="279" spans="1:15" ht="12.75" customHeight="1">
      <c r="A279" s="33">
        <v>269</v>
      </c>
      <c r="B279" s="62" t="s">
        <v>456</v>
      </c>
      <c r="C279" s="31">
        <v>450.1</v>
      </c>
      <c r="D279" s="40">
        <v>447.31666666666666</v>
      </c>
      <c r="E279" s="40">
        <v>442.73333333333335</v>
      </c>
      <c r="F279" s="40">
        <v>435.36666666666667</v>
      </c>
      <c r="G279" s="40">
        <v>430.78333333333336</v>
      </c>
      <c r="H279" s="40">
        <v>454.68333333333334</v>
      </c>
      <c r="I279" s="40">
        <v>459.26666666666671</v>
      </c>
      <c r="J279" s="40">
        <v>466.63333333333333</v>
      </c>
      <c r="K279" s="31">
        <v>451.9</v>
      </c>
      <c r="L279" s="31">
        <v>439.95</v>
      </c>
      <c r="M279" s="31">
        <v>3.2405400000000002</v>
      </c>
      <c r="N279" s="1"/>
      <c r="O279" s="1"/>
    </row>
    <row r="280" spans="1:15" ht="12.75" customHeight="1">
      <c r="A280" s="33">
        <v>270</v>
      </c>
      <c r="B280" s="62" t="s">
        <v>457</v>
      </c>
      <c r="C280" s="31">
        <v>115.25</v>
      </c>
      <c r="D280" s="40">
        <v>115.61666666666667</v>
      </c>
      <c r="E280" s="40">
        <v>113.73333333333335</v>
      </c>
      <c r="F280" s="40">
        <v>112.21666666666667</v>
      </c>
      <c r="G280" s="40">
        <v>110.33333333333334</v>
      </c>
      <c r="H280" s="40">
        <v>117.13333333333335</v>
      </c>
      <c r="I280" s="40">
        <v>119.01666666666668</v>
      </c>
      <c r="J280" s="40">
        <v>120.53333333333336</v>
      </c>
      <c r="K280" s="31">
        <v>117.5</v>
      </c>
      <c r="L280" s="31">
        <v>114.1</v>
      </c>
      <c r="M280" s="31">
        <v>52.50902</v>
      </c>
      <c r="N280" s="1"/>
      <c r="O280" s="1"/>
    </row>
    <row r="281" spans="1:15" ht="12.75" customHeight="1">
      <c r="A281" s="33">
        <v>271</v>
      </c>
      <c r="B281" s="62" t="s">
        <v>458</v>
      </c>
      <c r="C281" s="31">
        <v>566.79999999999995</v>
      </c>
      <c r="D281" s="40">
        <v>568.34999999999991</v>
      </c>
      <c r="E281" s="40">
        <v>550.54999999999984</v>
      </c>
      <c r="F281" s="40">
        <v>534.29999999999995</v>
      </c>
      <c r="G281" s="40">
        <v>516.49999999999989</v>
      </c>
      <c r="H281" s="40">
        <v>584.5999999999998</v>
      </c>
      <c r="I281" s="40">
        <v>602.4</v>
      </c>
      <c r="J281" s="40">
        <v>618.64999999999975</v>
      </c>
      <c r="K281" s="31">
        <v>586.15</v>
      </c>
      <c r="L281" s="31">
        <v>552.1</v>
      </c>
      <c r="M281" s="31">
        <v>50.485219999999998</v>
      </c>
      <c r="N281" s="1"/>
      <c r="O281" s="1"/>
    </row>
    <row r="282" spans="1:15" ht="12.75" customHeight="1">
      <c r="A282" s="33">
        <v>272</v>
      </c>
      <c r="B282" s="62" t="s">
        <v>164</v>
      </c>
      <c r="C282" s="31">
        <v>1864.65</v>
      </c>
      <c r="D282" s="40">
        <v>1859.6666666666667</v>
      </c>
      <c r="E282" s="40">
        <v>1851.3833333333334</v>
      </c>
      <c r="F282" s="40">
        <v>1838.1166666666668</v>
      </c>
      <c r="G282" s="40">
        <v>1829.8333333333335</v>
      </c>
      <c r="H282" s="40">
        <v>1872.9333333333334</v>
      </c>
      <c r="I282" s="40">
        <v>1881.2166666666667</v>
      </c>
      <c r="J282" s="40">
        <v>1894.4833333333333</v>
      </c>
      <c r="K282" s="31">
        <v>1867.95</v>
      </c>
      <c r="L282" s="31">
        <v>1846.4</v>
      </c>
      <c r="M282" s="31">
        <v>55.785429999999998</v>
      </c>
      <c r="N282" s="1"/>
      <c r="O282" s="1"/>
    </row>
    <row r="283" spans="1:15" ht="12.75" customHeight="1">
      <c r="A283" s="33">
        <v>273</v>
      </c>
      <c r="B283" s="62" t="s">
        <v>459</v>
      </c>
      <c r="C283" s="31">
        <v>1604.85</v>
      </c>
      <c r="D283" s="40">
        <v>1612.2333333333333</v>
      </c>
      <c r="E283" s="40">
        <v>1592.0666666666666</v>
      </c>
      <c r="F283" s="40">
        <v>1579.2833333333333</v>
      </c>
      <c r="G283" s="40">
        <v>1559.1166666666666</v>
      </c>
      <c r="H283" s="40">
        <v>1625.0166666666667</v>
      </c>
      <c r="I283" s="40">
        <v>1645.1833333333332</v>
      </c>
      <c r="J283" s="40">
        <v>1657.9666666666667</v>
      </c>
      <c r="K283" s="31">
        <v>1632.4</v>
      </c>
      <c r="L283" s="31">
        <v>1599.45</v>
      </c>
      <c r="M283" s="31">
        <v>0.15286</v>
      </c>
      <c r="N283" s="1"/>
      <c r="O283" s="1"/>
    </row>
    <row r="284" spans="1:15" ht="12.75" customHeight="1">
      <c r="A284" s="33">
        <v>274</v>
      </c>
      <c r="B284" s="62" t="s">
        <v>165</v>
      </c>
      <c r="C284" s="31">
        <v>112.2</v>
      </c>
      <c r="D284" s="40">
        <v>111.16666666666667</v>
      </c>
      <c r="E284" s="40">
        <v>109.58333333333334</v>
      </c>
      <c r="F284" s="40">
        <v>106.96666666666667</v>
      </c>
      <c r="G284" s="40">
        <v>105.38333333333334</v>
      </c>
      <c r="H284" s="40">
        <v>113.78333333333335</v>
      </c>
      <c r="I284" s="40">
        <v>115.36666666666669</v>
      </c>
      <c r="J284" s="40">
        <v>117.98333333333335</v>
      </c>
      <c r="K284" s="31">
        <v>112.75</v>
      </c>
      <c r="L284" s="31">
        <v>108.55</v>
      </c>
      <c r="M284" s="31">
        <v>103.86005</v>
      </c>
      <c r="N284" s="1"/>
      <c r="O284" s="1"/>
    </row>
    <row r="285" spans="1:15" ht="12.75" customHeight="1">
      <c r="A285" s="33">
        <v>275</v>
      </c>
      <c r="B285" s="62" t="s">
        <v>171</v>
      </c>
      <c r="C285" s="31">
        <v>3876.3</v>
      </c>
      <c r="D285" s="40">
        <v>3902.1</v>
      </c>
      <c r="E285" s="40">
        <v>3844.2</v>
      </c>
      <c r="F285" s="40">
        <v>3812.1</v>
      </c>
      <c r="G285" s="40">
        <v>3754.2</v>
      </c>
      <c r="H285" s="40">
        <v>3934.2</v>
      </c>
      <c r="I285" s="40">
        <v>3992.1000000000004</v>
      </c>
      <c r="J285" s="40">
        <v>4024.2</v>
      </c>
      <c r="K285" s="31">
        <v>3960</v>
      </c>
      <c r="L285" s="31">
        <v>3870</v>
      </c>
      <c r="M285" s="31">
        <v>2.58839</v>
      </c>
      <c r="N285" s="1"/>
      <c r="O285" s="1"/>
    </row>
    <row r="286" spans="1:15" ht="12.75" customHeight="1">
      <c r="A286" s="33">
        <v>276</v>
      </c>
      <c r="B286" s="62" t="s">
        <v>168</v>
      </c>
      <c r="C286" s="31">
        <v>372.85</v>
      </c>
      <c r="D286" s="40">
        <v>372.31666666666666</v>
      </c>
      <c r="E286" s="40">
        <v>370.5333333333333</v>
      </c>
      <c r="F286" s="40">
        <v>368.21666666666664</v>
      </c>
      <c r="G286" s="40">
        <v>366.43333333333328</v>
      </c>
      <c r="H286" s="40">
        <v>374.63333333333333</v>
      </c>
      <c r="I286" s="40">
        <v>376.41666666666674</v>
      </c>
      <c r="J286" s="40">
        <v>378.73333333333335</v>
      </c>
      <c r="K286" s="31">
        <v>374.1</v>
      </c>
      <c r="L286" s="31">
        <v>370</v>
      </c>
      <c r="M286" s="31">
        <v>11.19894</v>
      </c>
      <c r="N286" s="1"/>
      <c r="O286" s="1"/>
    </row>
    <row r="287" spans="1:15" ht="12.75" customHeight="1">
      <c r="A287" s="33">
        <v>277</v>
      </c>
      <c r="B287" s="62" t="s">
        <v>170</v>
      </c>
      <c r="C287" s="31">
        <v>4906.7</v>
      </c>
      <c r="D287" s="40">
        <v>4912.1333333333332</v>
      </c>
      <c r="E287" s="40">
        <v>4865.3166666666666</v>
      </c>
      <c r="F287" s="40">
        <v>4823.9333333333334</v>
      </c>
      <c r="G287" s="40">
        <v>4777.1166666666668</v>
      </c>
      <c r="H287" s="40">
        <v>4953.5166666666664</v>
      </c>
      <c r="I287" s="40">
        <v>5000.3333333333321</v>
      </c>
      <c r="J287" s="40">
        <v>5041.7166666666662</v>
      </c>
      <c r="K287" s="31">
        <v>4958.95</v>
      </c>
      <c r="L287" s="31">
        <v>4870.75</v>
      </c>
      <c r="M287" s="31">
        <v>3.6198700000000001</v>
      </c>
      <c r="N287" s="1"/>
      <c r="O287" s="1"/>
    </row>
    <row r="288" spans="1:15" ht="12.75" customHeight="1">
      <c r="A288" s="33">
        <v>278</v>
      </c>
      <c r="B288" s="62" t="s">
        <v>460</v>
      </c>
      <c r="C288" s="31">
        <v>12386.8</v>
      </c>
      <c r="D288" s="40">
        <v>12342.6</v>
      </c>
      <c r="E288" s="40">
        <v>12252.2</v>
      </c>
      <c r="F288" s="40">
        <v>12117.6</v>
      </c>
      <c r="G288" s="40">
        <v>12027.2</v>
      </c>
      <c r="H288" s="40">
        <v>12477.2</v>
      </c>
      <c r="I288" s="40">
        <v>12567.599999999999</v>
      </c>
      <c r="J288" s="40">
        <v>12702.2</v>
      </c>
      <c r="K288" s="31">
        <v>12433</v>
      </c>
      <c r="L288" s="31">
        <v>12208</v>
      </c>
      <c r="M288" s="31">
        <v>5.4379999999999998E-2</v>
      </c>
      <c r="N288" s="1"/>
      <c r="O288" s="1"/>
    </row>
    <row r="289" spans="1:15" ht="12.75" customHeight="1">
      <c r="A289" s="33">
        <v>279</v>
      </c>
      <c r="B289" s="62" t="s">
        <v>169</v>
      </c>
      <c r="C289" s="31">
        <v>2355.0500000000002</v>
      </c>
      <c r="D289" s="40">
        <v>2351.6833333333334</v>
      </c>
      <c r="E289" s="40">
        <v>2343.3666666666668</v>
      </c>
      <c r="F289" s="40">
        <v>2331.6833333333334</v>
      </c>
      <c r="G289" s="40">
        <v>2323.3666666666668</v>
      </c>
      <c r="H289" s="40">
        <v>2363.3666666666668</v>
      </c>
      <c r="I289" s="40">
        <v>2371.6833333333334</v>
      </c>
      <c r="J289" s="40">
        <v>2383.3666666666668</v>
      </c>
      <c r="K289" s="31">
        <v>2360</v>
      </c>
      <c r="L289" s="31">
        <v>2340</v>
      </c>
      <c r="M289" s="31">
        <v>10.13564</v>
      </c>
      <c r="N289" s="1"/>
      <c r="O289" s="1"/>
    </row>
    <row r="290" spans="1:15" ht="12.75" customHeight="1">
      <c r="A290" s="33">
        <v>280</v>
      </c>
      <c r="B290" s="62" t="s">
        <v>461</v>
      </c>
      <c r="C290" s="31">
        <v>332.75</v>
      </c>
      <c r="D290" s="40">
        <v>333.75</v>
      </c>
      <c r="E290" s="40">
        <v>330.5</v>
      </c>
      <c r="F290" s="40">
        <v>328.25</v>
      </c>
      <c r="G290" s="40">
        <v>325</v>
      </c>
      <c r="H290" s="40">
        <v>336</v>
      </c>
      <c r="I290" s="40">
        <v>339.25</v>
      </c>
      <c r="J290" s="40">
        <v>341.5</v>
      </c>
      <c r="K290" s="31">
        <v>337</v>
      </c>
      <c r="L290" s="31">
        <v>331.5</v>
      </c>
      <c r="M290" s="31">
        <v>2.8086899999999999</v>
      </c>
      <c r="N290" s="1"/>
      <c r="O290" s="1"/>
    </row>
    <row r="291" spans="1:15" ht="12.75" customHeight="1">
      <c r="A291" s="33">
        <v>281</v>
      </c>
      <c r="B291" s="62" t="s">
        <v>167</v>
      </c>
      <c r="C291" s="31">
        <v>359</v>
      </c>
      <c r="D291" s="40">
        <v>360.08333333333331</v>
      </c>
      <c r="E291" s="40">
        <v>356.06666666666661</v>
      </c>
      <c r="F291" s="40">
        <v>353.13333333333327</v>
      </c>
      <c r="G291" s="40">
        <v>349.11666666666656</v>
      </c>
      <c r="H291" s="40">
        <v>363.01666666666665</v>
      </c>
      <c r="I291" s="40">
        <v>367.03333333333342</v>
      </c>
      <c r="J291" s="40">
        <v>369.9666666666667</v>
      </c>
      <c r="K291" s="31">
        <v>364.1</v>
      </c>
      <c r="L291" s="31">
        <v>357.15</v>
      </c>
      <c r="M291" s="31">
        <v>20.17191</v>
      </c>
      <c r="N291" s="1"/>
      <c r="O291" s="1"/>
    </row>
    <row r="292" spans="1:15" ht="12.75" customHeight="1">
      <c r="A292" s="33">
        <v>282</v>
      </c>
      <c r="B292" s="62" t="s">
        <v>462</v>
      </c>
      <c r="C292" s="31">
        <v>265.3</v>
      </c>
      <c r="D292" s="40">
        <v>266.58333333333331</v>
      </c>
      <c r="E292" s="40">
        <v>263.71666666666664</v>
      </c>
      <c r="F292" s="40">
        <v>262.13333333333333</v>
      </c>
      <c r="G292" s="40">
        <v>259.26666666666665</v>
      </c>
      <c r="H292" s="40">
        <v>268.16666666666663</v>
      </c>
      <c r="I292" s="40">
        <v>271.0333333333333</v>
      </c>
      <c r="J292" s="40">
        <v>272.61666666666662</v>
      </c>
      <c r="K292" s="31">
        <v>269.45</v>
      </c>
      <c r="L292" s="31">
        <v>265</v>
      </c>
      <c r="M292" s="31">
        <v>6.2209099999999999</v>
      </c>
      <c r="N292" s="1"/>
      <c r="O292" s="1"/>
    </row>
    <row r="293" spans="1:15" ht="12.75" customHeight="1">
      <c r="A293" s="33">
        <v>283</v>
      </c>
      <c r="B293" s="62" t="s">
        <v>463</v>
      </c>
      <c r="C293" s="31">
        <v>92.6</v>
      </c>
      <c r="D293" s="40">
        <v>92.833333333333329</v>
      </c>
      <c r="E293" s="40">
        <v>92.166666666666657</v>
      </c>
      <c r="F293" s="40">
        <v>91.733333333333334</v>
      </c>
      <c r="G293" s="40">
        <v>91.066666666666663</v>
      </c>
      <c r="H293" s="40">
        <v>93.266666666666652</v>
      </c>
      <c r="I293" s="40">
        <v>93.933333333333309</v>
      </c>
      <c r="J293" s="40">
        <v>94.366666666666646</v>
      </c>
      <c r="K293" s="31">
        <v>93.5</v>
      </c>
      <c r="L293" s="31">
        <v>92.4</v>
      </c>
      <c r="M293" s="31">
        <v>16.383369999999999</v>
      </c>
      <c r="N293" s="1"/>
      <c r="O293" s="1"/>
    </row>
    <row r="294" spans="1:15" ht="12.75" customHeight="1">
      <c r="A294" s="33">
        <v>284</v>
      </c>
      <c r="B294" s="62" t="s">
        <v>287</v>
      </c>
      <c r="C294" s="31">
        <v>596</v>
      </c>
      <c r="D294" s="40">
        <v>597.7166666666667</v>
      </c>
      <c r="E294" s="40">
        <v>593.53333333333342</v>
      </c>
      <c r="F294" s="40">
        <v>591.06666666666672</v>
      </c>
      <c r="G294" s="40">
        <v>586.88333333333344</v>
      </c>
      <c r="H294" s="40">
        <v>600.18333333333339</v>
      </c>
      <c r="I294" s="40">
        <v>604.36666666666679</v>
      </c>
      <c r="J294" s="40">
        <v>606.83333333333337</v>
      </c>
      <c r="K294" s="31">
        <v>601.9</v>
      </c>
      <c r="L294" s="31">
        <v>595.25</v>
      </c>
      <c r="M294" s="31">
        <v>6.4439900000000003</v>
      </c>
      <c r="N294" s="1"/>
      <c r="O294" s="1"/>
    </row>
    <row r="295" spans="1:15" ht="12.75" customHeight="1">
      <c r="A295" s="33">
        <v>285</v>
      </c>
      <c r="B295" s="62" t="s">
        <v>288</v>
      </c>
      <c r="C295" s="31">
        <v>4589.6000000000004</v>
      </c>
      <c r="D295" s="40">
        <v>4539.9833333333336</v>
      </c>
      <c r="E295" s="40">
        <v>4455.9666666666672</v>
      </c>
      <c r="F295" s="40">
        <v>4322.3333333333339</v>
      </c>
      <c r="G295" s="40">
        <v>4238.3166666666675</v>
      </c>
      <c r="H295" s="40">
        <v>4673.6166666666668</v>
      </c>
      <c r="I295" s="40">
        <v>4757.6333333333332</v>
      </c>
      <c r="J295" s="40">
        <v>4891.2666666666664</v>
      </c>
      <c r="K295" s="31">
        <v>4624</v>
      </c>
      <c r="L295" s="31">
        <v>4406.3500000000004</v>
      </c>
      <c r="M295" s="31">
        <v>2.1973699999999998</v>
      </c>
      <c r="N295" s="1"/>
      <c r="O295" s="1"/>
    </row>
    <row r="296" spans="1:15" ht="12.75" customHeight="1">
      <c r="A296" s="33">
        <v>286</v>
      </c>
      <c r="B296" s="62" t="s">
        <v>172</v>
      </c>
      <c r="C296" s="31">
        <v>818.75</v>
      </c>
      <c r="D296" s="40">
        <v>817.4</v>
      </c>
      <c r="E296" s="40">
        <v>811.3</v>
      </c>
      <c r="F296" s="40">
        <v>803.85</v>
      </c>
      <c r="G296" s="40">
        <v>797.75</v>
      </c>
      <c r="H296" s="40">
        <v>824.84999999999991</v>
      </c>
      <c r="I296" s="40">
        <v>830.95</v>
      </c>
      <c r="J296" s="40">
        <v>838.39999999999986</v>
      </c>
      <c r="K296" s="31">
        <v>823.5</v>
      </c>
      <c r="L296" s="31">
        <v>809.95</v>
      </c>
      <c r="M296" s="31">
        <v>6.7557099999999997</v>
      </c>
      <c r="N296" s="1"/>
      <c r="O296" s="1"/>
    </row>
    <row r="297" spans="1:15" ht="12.75" customHeight="1">
      <c r="A297" s="33">
        <v>287</v>
      </c>
      <c r="B297" s="62" t="s">
        <v>464</v>
      </c>
      <c r="C297" s="31">
        <v>1506.4</v>
      </c>
      <c r="D297" s="40">
        <v>1500.6833333333334</v>
      </c>
      <c r="E297" s="40">
        <v>1482.3666666666668</v>
      </c>
      <c r="F297" s="40">
        <v>1458.3333333333335</v>
      </c>
      <c r="G297" s="40">
        <v>1440.0166666666669</v>
      </c>
      <c r="H297" s="40">
        <v>1524.7166666666667</v>
      </c>
      <c r="I297" s="40">
        <v>1543.0333333333333</v>
      </c>
      <c r="J297" s="40">
        <v>1567.0666666666666</v>
      </c>
      <c r="K297" s="31">
        <v>1519</v>
      </c>
      <c r="L297" s="31">
        <v>1476.65</v>
      </c>
      <c r="M297" s="31">
        <v>0.35154000000000002</v>
      </c>
      <c r="N297" s="1"/>
      <c r="O297" s="1"/>
    </row>
    <row r="298" spans="1:15" ht="12.75" customHeight="1">
      <c r="A298" s="33">
        <v>288</v>
      </c>
      <c r="B298" s="62" t="s">
        <v>465</v>
      </c>
      <c r="C298" s="31">
        <v>31.5</v>
      </c>
      <c r="D298" s="40">
        <v>31.649999999999995</v>
      </c>
      <c r="E298" s="40">
        <v>31.249999999999993</v>
      </c>
      <c r="F298" s="40">
        <v>30.999999999999996</v>
      </c>
      <c r="G298" s="40">
        <v>30.599999999999994</v>
      </c>
      <c r="H298" s="40">
        <v>31.899999999999991</v>
      </c>
      <c r="I298" s="40">
        <v>32.29999999999999</v>
      </c>
      <c r="J298" s="40">
        <v>32.54999999999999</v>
      </c>
      <c r="K298" s="31">
        <v>32.049999999999997</v>
      </c>
      <c r="L298" s="31">
        <v>31.4</v>
      </c>
      <c r="M298" s="31">
        <v>13.72156</v>
      </c>
      <c r="N298" s="1"/>
      <c r="O298" s="1"/>
    </row>
    <row r="299" spans="1:15" ht="12.75" customHeight="1">
      <c r="A299" s="33">
        <v>289</v>
      </c>
      <c r="B299" s="62" t="s">
        <v>466</v>
      </c>
      <c r="C299" s="31">
        <v>163.19999999999999</v>
      </c>
      <c r="D299" s="40">
        <v>164.11666666666667</v>
      </c>
      <c r="E299" s="40">
        <v>161.98333333333335</v>
      </c>
      <c r="F299" s="40">
        <v>160.76666666666668</v>
      </c>
      <c r="G299" s="40">
        <v>158.63333333333335</v>
      </c>
      <c r="H299" s="40">
        <v>165.33333333333334</v>
      </c>
      <c r="I299" s="40">
        <v>167.46666666666667</v>
      </c>
      <c r="J299" s="40">
        <v>168.68333333333334</v>
      </c>
      <c r="K299" s="31">
        <v>166.25</v>
      </c>
      <c r="L299" s="31">
        <v>162.9</v>
      </c>
      <c r="M299" s="31">
        <v>3.3821099999999999</v>
      </c>
      <c r="N299" s="1"/>
      <c r="O299" s="1"/>
    </row>
    <row r="300" spans="1:15" ht="12.75" customHeight="1">
      <c r="A300" s="33">
        <v>290</v>
      </c>
      <c r="B300" s="62" t="s">
        <v>185</v>
      </c>
      <c r="C300" s="31">
        <v>100114.15</v>
      </c>
      <c r="D300" s="40">
        <v>99971.383333333346</v>
      </c>
      <c r="E300" s="40">
        <v>99542.766666666692</v>
      </c>
      <c r="F300" s="40">
        <v>98971.383333333346</v>
      </c>
      <c r="G300" s="40">
        <v>98542.766666666692</v>
      </c>
      <c r="H300" s="40">
        <v>100542.76666666669</v>
      </c>
      <c r="I300" s="40">
        <v>100971.38333333336</v>
      </c>
      <c r="J300" s="40">
        <v>101542.76666666669</v>
      </c>
      <c r="K300" s="31">
        <v>100400</v>
      </c>
      <c r="L300" s="31">
        <v>99400</v>
      </c>
      <c r="M300" s="31">
        <v>9.7860000000000003E-2</v>
      </c>
      <c r="N300" s="1"/>
      <c r="O300" s="1"/>
    </row>
    <row r="301" spans="1:15" ht="12.75" customHeight="1">
      <c r="A301" s="33">
        <v>291</v>
      </c>
      <c r="B301" s="62" t="s">
        <v>467</v>
      </c>
      <c r="C301" s="31">
        <v>1918.75</v>
      </c>
      <c r="D301" s="40">
        <v>1923.75</v>
      </c>
      <c r="E301" s="40">
        <v>1908.5</v>
      </c>
      <c r="F301" s="40">
        <v>1898.25</v>
      </c>
      <c r="G301" s="40">
        <v>1883</v>
      </c>
      <c r="H301" s="40">
        <v>1934</v>
      </c>
      <c r="I301" s="40">
        <v>1949.25</v>
      </c>
      <c r="J301" s="40">
        <v>1959.5</v>
      </c>
      <c r="K301" s="31">
        <v>1939</v>
      </c>
      <c r="L301" s="31">
        <v>1913.5</v>
      </c>
      <c r="M301" s="31">
        <v>0.83289999999999997</v>
      </c>
      <c r="N301" s="1"/>
      <c r="O301" s="1"/>
    </row>
    <row r="302" spans="1:15" ht="12.75" customHeight="1">
      <c r="A302" s="33">
        <v>292</v>
      </c>
      <c r="B302" s="62" t="s">
        <v>468</v>
      </c>
      <c r="C302" s="31">
        <v>649.75</v>
      </c>
      <c r="D302" s="40">
        <v>667.18333333333328</v>
      </c>
      <c r="E302" s="40">
        <v>625.36666666666656</v>
      </c>
      <c r="F302" s="40">
        <v>600.98333333333323</v>
      </c>
      <c r="G302" s="40">
        <v>559.16666666666652</v>
      </c>
      <c r="H302" s="40">
        <v>691.56666666666661</v>
      </c>
      <c r="I302" s="40">
        <v>733.38333333333344</v>
      </c>
      <c r="J302" s="40">
        <v>757.76666666666665</v>
      </c>
      <c r="K302" s="31">
        <v>709</v>
      </c>
      <c r="L302" s="31">
        <v>642.79999999999995</v>
      </c>
      <c r="M302" s="31">
        <v>45.955410000000001</v>
      </c>
      <c r="N302" s="1"/>
      <c r="O302" s="1"/>
    </row>
    <row r="303" spans="1:15" ht="12.75" customHeight="1">
      <c r="A303" s="33">
        <v>293</v>
      </c>
      <c r="B303" s="62" t="s">
        <v>182</v>
      </c>
      <c r="C303" s="31">
        <v>1047.75</v>
      </c>
      <c r="D303" s="40">
        <v>1042.3833333333332</v>
      </c>
      <c r="E303" s="40">
        <v>1034.4166666666665</v>
      </c>
      <c r="F303" s="40">
        <v>1021.0833333333333</v>
      </c>
      <c r="G303" s="40">
        <v>1013.1166666666666</v>
      </c>
      <c r="H303" s="40">
        <v>1055.7166666666665</v>
      </c>
      <c r="I303" s="40">
        <v>1063.6833333333332</v>
      </c>
      <c r="J303" s="40">
        <v>1077.0166666666664</v>
      </c>
      <c r="K303" s="31">
        <v>1050.3499999999999</v>
      </c>
      <c r="L303" s="31">
        <v>1029.05</v>
      </c>
      <c r="M303" s="31">
        <v>3.3541300000000001</v>
      </c>
      <c r="N303" s="1"/>
      <c r="O303" s="1"/>
    </row>
    <row r="304" spans="1:15" ht="12.75" customHeight="1">
      <c r="A304" s="33">
        <v>294</v>
      </c>
      <c r="B304" s="62" t="s">
        <v>174</v>
      </c>
      <c r="C304" s="31">
        <v>295</v>
      </c>
      <c r="D304" s="40">
        <v>295.95</v>
      </c>
      <c r="E304" s="40">
        <v>292.75</v>
      </c>
      <c r="F304" s="40">
        <v>290.5</v>
      </c>
      <c r="G304" s="40">
        <v>287.3</v>
      </c>
      <c r="H304" s="40">
        <v>298.2</v>
      </c>
      <c r="I304" s="40">
        <v>301.39999999999992</v>
      </c>
      <c r="J304" s="40">
        <v>303.64999999999998</v>
      </c>
      <c r="K304" s="31">
        <v>299.14999999999998</v>
      </c>
      <c r="L304" s="31">
        <v>293.7</v>
      </c>
      <c r="M304" s="31">
        <v>11.58372</v>
      </c>
      <c r="N304" s="1"/>
      <c r="O304" s="1"/>
    </row>
    <row r="305" spans="1:15" ht="12.75" customHeight="1">
      <c r="A305" s="33">
        <v>295</v>
      </c>
      <c r="B305" s="62" t="s">
        <v>173</v>
      </c>
      <c r="C305" s="31">
        <v>1378.65</v>
      </c>
      <c r="D305" s="40">
        <v>1375.2166666666665</v>
      </c>
      <c r="E305" s="40">
        <v>1369.4333333333329</v>
      </c>
      <c r="F305" s="40">
        <v>1360.2166666666665</v>
      </c>
      <c r="G305" s="40">
        <v>1354.4333333333329</v>
      </c>
      <c r="H305" s="40">
        <v>1384.4333333333329</v>
      </c>
      <c r="I305" s="40">
        <v>1390.2166666666662</v>
      </c>
      <c r="J305" s="40">
        <v>1399.4333333333329</v>
      </c>
      <c r="K305" s="31">
        <v>1381</v>
      </c>
      <c r="L305" s="31">
        <v>1366</v>
      </c>
      <c r="M305" s="31">
        <v>9.0508600000000001</v>
      </c>
      <c r="N305" s="1"/>
      <c r="O305" s="1"/>
    </row>
    <row r="306" spans="1:15" ht="12.75" customHeight="1">
      <c r="A306" s="33">
        <v>296</v>
      </c>
      <c r="B306" s="62" t="s">
        <v>469</v>
      </c>
      <c r="C306" s="31">
        <v>495.05</v>
      </c>
      <c r="D306" s="40">
        <v>497.2833333333333</v>
      </c>
      <c r="E306" s="40">
        <v>491.26666666666659</v>
      </c>
      <c r="F306" s="40">
        <v>487.48333333333329</v>
      </c>
      <c r="G306" s="40">
        <v>481.46666666666658</v>
      </c>
      <c r="H306" s="40">
        <v>501.06666666666661</v>
      </c>
      <c r="I306" s="40">
        <v>507.08333333333326</v>
      </c>
      <c r="J306" s="40">
        <v>510.86666666666662</v>
      </c>
      <c r="K306" s="31">
        <v>503.3</v>
      </c>
      <c r="L306" s="31">
        <v>493.5</v>
      </c>
      <c r="M306" s="31">
        <v>4.6427500000000004</v>
      </c>
      <c r="N306" s="1"/>
      <c r="O306" s="1"/>
    </row>
    <row r="307" spans="1:15" ht="12.75" customHeight="1">
      <c r="A307" s="33">
        <v>297</v>
      </c>
      <c r="B307" s="62" t="s">
        <v>470</v>
      </c>
      <c r="C307" s="31">
        <v>293</v>
      </c>
      <c r="D307" s="40">
        <v>294.66666666666669</v>
      </c>
      <c r="E307" s="40">
        <v>290.33333333333337</v>
      </c>
      <c r="F307" s="40">
        <v>287.66666666666669</v>
      </c>
      <c r="G307" s="40">
        <v>283.33333333333337</v>
      </c>
      <c r="H307" s="40">
        <v>297.33333333333337</v>
      </c>
      <c r="I307" s="40">
        <v>301.66666666666674</v>
      </c>
      <c r="J307" s="40">
        <v>304.33333333333337</v>
      </c>
      <c r="K307" s="31">
        <v>299</v>
      </c>
      <c r="L307" s="31">
        <v>292</v>
      </c>
      <c r="M307" s="31">
        <v>1.6500900000000001</v>
      </c>
      <c r="N307" s="1"/>
      <c r="O307" s="1"/>
    </row>
    <row r="308" spans="1:15" ht="12.75" customHeight="1">
      <c r="A308" s="33">
        <v>298</v>
      </c>
      <c r="B308" s="62" t="s">
        <v>471</v>
      </c>
      <c r="C308" s="31">
        <v>471.6</v>
      </c>
      <c r="D308" s="40">
        <v>470.9666666666667</v>
      </c>
      <c r="E308" s="40">
        <v>468.93333333333339</v>
      </c>
      <c r="F308" s="40">
        <v>466.26666666666671</v>
      </c>
      <c r="G308" s="40">
        <v>464.23333333333341</v>
      </c>
      <c r="H308" s="40">
        <v>473.63333333333338</v>
      </c>
      <c r="I308" s="40">
        <v>475.66666666666669</v>
      </c>
      <c r="J308" s="40">
        <v>478.33333333333337</v>
      </c>
      <c r="K308" s="31">
        <v>473</v>
      </c>
      <c r="L308" s="31">
        <v>468.3</v>
      </c>
      <c r="M308" s="31">
        <v>0.67579999999999996</v>
      </c>
      <c r="N308" s="1"/>
      <c r="O308" s="1"/>
    </row>
    <row r="309" spans="1:15" ht="12.75" customHeight="1">
      <c r="A309" s="33">
        <v>299</v>
      </c>
      <c r="B309" s="62" t="s">
        <v>472</v>
      </c>
      <c r="C309" s="31">
        <v>366.25</v>
      </c>
      <c r="D309" s="40">
        <v>367.16666666666669</v>
      </c>
      <c r="E309" s="40">
        <v>359.08333333333337</v>
      </c>
      <c r="F309" s="40">
        <v>351.91666666666669</v>
      </c>
      <c r="G309" s="40">
        <v>343.83333333333337</v>
      </c>
      <c r="H309" s="40">
        <v>374.33333333333337</v>
      </c>
      <c r="I309" s="40">
        <v>382.41666666666674</v>
      </c>
      <c r="J309" s="40">
        <v>389.58333333333337</v>
      </c>
      <c r="K309" s="31">
        <v>375.25</v>
      </c>
      <c r="L309" s="31">
        <v>360</v>
      </c>
      <c r="M309" s="31">
        <v>4.6603899999999996</v>
      </c>
      <c r="N309" s="1"/>
      <c r="O309" s="1"/>
    </row>
    <row r="310" spans="1:15" ht="12.75" customHeight="1">
      <c r="A310" s="33">
        <v>300</v>
      </c>
      <c r="B310" s="62" t="s">
        <v>175</v>
      </c>
      <c r="C310" s="31">
        <v>121.1</v>
      </c>
      <c r="D310" s="40">
        <v>120.61666666666667</v>
      </c>
      <c r="E310" s="40">
        <v>119.73333333333335</v>
      </c>
      <c r="F310" s="40">
        <v>118.36666666666667</v>
      </c>
      <c r="G310" s="40">
        <v>117.48333333333335</v>
      </c>
      <c r="H310" s="40">
        <v>121.98333333333335</v>
      </c>
      <c r="I310" s="40">
        <v>122.86666666666667</v>
      </c>
      <c r="J310" s="40">
        <v>124.23333333333335</v>
      </c>
      <c r="K310" s="31">
        <v>121.5</v>
      </c>
      <c r="L310" s="31">
        <v>119.25</v>
      </c>
      <c r="M310" s="31">
        <v>79.114159999999998</v>
      </c>
      <c r="N310" s="1"/>
      <c r="O310" s="1"/>
    </row>
    <row r="311" spans="1:15" ht="12.75" customHeight="1">
      <c r="A311" s="33">
        <v>301</v>
      </c>
      <c r="B311" s="62" t="s">
        <v>473</v>
      </c>
      <c r="C311" s="31">
        <v>65.2</v>
      </c>
      <c r="D311" s="40">
        <v>65.466666666666669</v>
      </c>
      <c r="E311" s="40">
        <v>64.733333333333334</v>
      </c>
      <c r="F311" s="40">
        <v>64.266666666666666</v>
      </c>
      <c r="G311" s="40">
        <v>63.533333333333331</v>
      </c>
      <c r="H311" s="40">
        <v>65.933333333333337</v>
      </c>
      <c r="I311" s="40">
        <v>66.666666666666686</v>
      </c>
      <c r="J311" s="40">
        <v>67.13333333333334</v>
      </c>
      <c r="K311" s="31">
        <v>66.2</v>
      </c>
      <c r="L311" s="31">
        <v>65</v>
      </c>
      <c r="M311" s="31">
        <v>29.146599999999999</v>
      </c>
      <c r="N311" s="1"/>
      <c r="O311" s="1"/>
    </row>
    <row r="312" spans="1:15" ht="12.75" customHeight="1">
      <c r="A312" s="33">
        <v>302</v>
      </c>
      <c r="B312" s="62" t="s">
        <v>176</v>
      </c>
      <c r="C312" s="31">
        <v>539.4</v>
      </c>
      <c r="D312" s="40">
        <v>539.15</v>
      </c>
      <c r="E312" s="40">
        <v>534.9</v>
      </c>
      <c r="F312" s="40">
        <v>530.4</v>
      </c>
      <c r="G312" s="40">
        <v>526.15</v>
      </c>
      <c r="H312" s="40">
        <v>543.65</v>
      </c>
      <c r="I312" s="40">
        <v>547.9</v>
      </c>
      <c r="J312" s="40">
        <v>552.4</v>
      </c>
      <c r="K312" s="31">
        <v>543.4</v>
      </c>
      <c r="L312" s="31">
        <v>534.65</v>
      </c>
      <c r="M312" s="31">
        <v>14.44023</v>
      </c>
      <c r="N312" s="1"/>
      <c r="O312" s="1"/>
    </row>
    <row r="313" spans="1:15" ht="12.75" customHeight="1">
      <c r="A313" s="33">
        <v>303</v>
      </c>
      <c r="B313" s="62" t="s">
        <v>177</v>
      </c>
      <c r="C313" s="31">
        <v>9532.5</v>
      </c>
      <c r="D313" s="40">
        <v>9540.6666666666661</v>
      </c>
      <c r="E313" s="40">
        <v>9482.3333333333321</v>
      </c>
      <c r="F313" s="40">
        <v>9432.1666666666661</v>
      </c>
      <c r="G313" s="40">
        <v>9373.8333333333321</v>
      </c>
      <c r="H313" s="40">
        <v>9590.8333333333321</v>
      </c>
      <c r="I313" s="40">
        <v>9649.1666666666642</v>
      </c>
      <c r="J313" s="40">
        <v>9699.3333333333321</v>
      </c>
      <c r="K313" s="31">
        <v>9599</v>
      </c>
      <c r="L313" s="31">
        <v>9490.5</v>
      </c>
      <c r="M313" s="31">
        <v>3.2816700000000001</v>
      </c>
      <c r="N313" s="1"/>
      <c r="O313" s="1"/>
    </row>
    <row r="314" spans="1:15" ht="12.75" customHeight="1">
      <c r="A314" s="33">
        <v>304</v>
      </c>
      <c r="B314" s="62" t="s">
        <v>474</v>
      </c>
      <c r="C314" s="31">
        <v>1978.6</v>
      </c>
      <c r="D314" s="40">
        <v>1988.5333333333335</v>
      </c>
      <c r="E314" s="40">
        <v>1962.0666666666671</v>
      </c>
      <c r="F314" s="40">
        <v>1945.5333333333335</v>
      </c>
      <c r="G314" s="40">
        <v>1919.0666666666671</v>
      </c>
      <c r="H314" s="40">
        <v>2005.0666666666671</v>
      </c>
      <c r="I314" s="40">
        <v>2031.5333333333338</v>
      </c>
      <c r="J314" s="40">
        <v>2048.0666666666671</v>
      </c>
      <c r="K314" s="31">
        <v>2015</v>
      </c>
      <c r="L314" s="31">
        <v>1972</v>
      </c>
      <c r="M314" s="31">
        <v>0.58377999999999997</v>
      </c>
      <c r="N314" s="1"/>
      <c r="O314" s="1"/>
    </row>
    <row r="315" spans="1:15" ht="12.75" customHeight="1">
      <c r="A315" s="33">
        <v>305</v>
      </c>
      <c r="B315" s="62" t="s">
        <v>181</v>
      </c>
      <c r="C315" s="31">
        <v>675.05</v>
      </c>
      <c r="D315" s="40">
        <v>677.13333333333333</v>
      </c>
      <c r="E315" s="40">
        <v>671.2166666666667</v>
      </c>
      <c r="F315" s="40">
        <v>667.38333333333333</v>
      </c>
      <c r="G315" s="40">
        <v>661.4666666666667</v>
      </c>
      <c r="H315" s="40">
        <v>680.9666666666667</v>
      </c>
      <c r="I315" s="40">
        <v>686.88333333333344</v>
      </c>
      <c r="J315" s="40">
        <v>690.7166666666667</v>
      </c>
      <c r="K315" s="31">
        <v>683.05</v>
      </c>
      <c r="L315" s="31">
        <v>673.3</v>
      </c>
      <c r="M315" s="31">
        <v>1.73611</v>
      </c>
      <c r="N315" s="1"/>
      <c r="O315" s="1"/>
    </row>
    <row r="316" spans="1:15" ht="12.75" customHeight="1">
      <c r="A316" s="33">
        <v>306</v>
      </c>
      <c r="B316" s="62" t="s">
        <v>289</v>
      </c>
      <c r="C316" s="31">
        <v>583.4</v>
      </c>
      <c r="D316" s="40">
        <v>580.43333333333328</v>
      </c>
      <c r="E316" s="40">
        <v>576.21666666666658</v>
      </c>
      <c r="F316" s="40">
        <v>569.0333333333333</v>
      </c>
      <c r="G316" s="40">
        <v>564.81666666666661</v>
      </c>
      <c r="H316" s="40">
        <v>587.61666666666656</v>
      </c>
      <c r="I316" s="40">
        <v>591.83333333333326</v>
      </c>
      <c r="J316" s="40">
        <v>599.01666666666654</v>
      </c>
      <c r="K316" s="31">
        <v>584.65</v>
      </c>
      <c r="L316" s="31">
        <v>573.25</v>
      </c>
      <c r="M316" s="31">
        <v>25.977509999999999</v>
      </c>
      <c r="N316" s="1"/>
      <c r="O316" s="1"/>
    </row>
    <row r="317" spans="1:15" ht="12.75" customHeight="1">
      <c r="A317" s="33">
        <v>307</v>
      </c>
      <c r="B317" s="62" t="s">
        <v>475</v>
      </c>
      <c r="C317" s="31">
        <v>1030.3</v>
      </c>
      <c r="D317" s="40">
        <v>1032.2333333333333</v>
      </c>
      <c r="E317" s="40">
        <v>1020.0666666666666</v>
      </c>
      <c r="F317" s="40">
        <v>1009.8333333333333</v>
      </c>
      <c r="G317" s="40">
        <v>997.66666666666652</v>
      </c>
      <c r="H317" s="40">
        <v>1042.4666666666667</v>
      </c>
      <c r="I317" s="40">
        <v>1054.6333333333332</v>
      </c>
      <c r="J317" s="40">
        <v>1064.8666666666668</v>
      </c>
      <c r="K317" s="31">
        <v>1044.4000000000001</v>
      </c>
      <c r="L317" s="31">
        <v>1022</v>
      </c>
      <c r="M317" s="31">
        <v>12.178380000000001</v>
      </c>
      <c r="N317" s="1"/>
      <c r="O317" s="1"/>
    </row>
    <row r="318" spans="1:15" ht="12.75" customHeight="1">
      <c r="A318" s="33">
        <v>308</v>
      </c>
      <c r="B318" s="62" t="s">
        <v>476</v>
      </c>
      <c r="C318" s="31">
        <v>771.45</v>
      </c>
      <c r="D318" s="40">
        <v>775.08333333333337</v>
      </c>
      <c r="E318" s="40">
        <v>764.31666666666672</v>
      </c>
      <c r="F318" s="40">
        <v>757.18333333333339</v>
      </c>
      <c r="G318" s="40">
        <v>746.41666666666674</v>
      </c>
      <c r="H318" s="40">
        <v>782.2166666666667</v>
      </c>
      <c r="I318" s="40">
        <v>792.98333333333335</v>
      </c>
      <c r="J318" s="40">
        <v>800.11666666666667</v>
      </c>
      <c r="K318" s="31">
        <v>785.85</v>
      </c>
      <c r="L318" s="31">
        <v>767.95</v>
      </c>
      <c r="M318" s="31">
        <v>0.58694999999999997</v>
      </c>
      <c r="N318" s="1"/>
      <c r="O318" s="1"/>
    </row>
    <row r="319" spans="1:15" ht="12.75" customHeight="1">
      <c r="A319" s="33">
        <v>309</v>
      </c>
      <c r="B319" s="62" t="s">
        <v>477</v>
      </c>
      <c r="C319" s="31">
        <v>961.5</v>
      </c>
      <c r="D319" s="40">
        <v>965.63333333333321</v>
      </c>
      <c r="E319" s="40">
        <v>952.1666666666664</v>
      </c>
      <c r="F319" s="40">
        <v>942.83333333333314</v>
      </c>
      <c r="G319" s="40">
        <v>929.36666666666633</v>
      </c>
      <c r="H319" s="40">
        <v>974.96666666666647</v>
      </c>
      <c r="I319" s="40">
        <v>988.43333333333317</v>
      </c>
      <c r="J319" s="40">
        <v>997.76666666666654</v>
      </c>
      <c r="K319" s="31">
        <v>979.1</v>
      </c>
      <c r="L319" s="31">
        <v>956.3</v>
      </c>
      <c r="M319" s="31">
        <v>0.50429000000000002</v>
      </c>
      <c r="N319" s="1"/>
      <c r="O319" s="1"/>
    </row>
    <row r="320" spans="1:15" ht="12.75" customHeight="1">
      <c r="A320" s="33">
        <v>310</v>
      </c>
      <c r="B320" s="62" t="s">
        <v>180</v>
      </c>
      <c r="C320" s="31">
        <v>1312.75</v>
      </c>
      <c r="D320" s="40">
        <v>1305.9166666666667</v>
      </c>
      <c r="E320" s="40">
        <v>1291.8333333333335</v>
      </c>
      <c r="F320" s="40">
        <v>1270.9166666666667</v>
      </c>
      <c r="G320" s="40">
        <v>1256.8333333333335</v>
      </c>
      <c r="H320" s="40">
        <v>1326.8333333333335</v>
      </c>
      <c r="I320" s="40">
        <v>1340.916666666667</v>
      </c>
      <c r="J320" s="40">
        <v>1361.8333333333335</v>
      </c>
      <c r="K320" s="31">
        <v>1320</v>
      </c>
      <c r="L320" s="31">
        <v>1285</v>
      </c>
      <c r="M320" s="31">
        <v>2.6375099999999998</v>
      </c>
      <c r="N320" s="1"/>
      <c r="O320" s="1"/>
    </row>
    <row r="321" spans="1:15" ht="12.75" customHeight="1">
      <c r="A321" s="33">
        <v>311</v>
      </c>
      <c r="B321" s="62" t="s">
        <v>290</v>
      </c>
      <c r="C321" s="31">
        <v>57.6</v>
      </c>
      <c r="D321" s="40">
        <v>58.083333333333336</v>
      </c>
      <c r="E321" s="40">
        <v>56.966666666666669</v>
      </c>
      <c r="F321" s="40">
        <v>56.333333333333336</v>
      </c>
      <c r="G321" s="40">
        <v>55.216666666666669</v>
      </c>
      <c r="H321" s="40">
        <v>58.716666666666669</v>
      </c>
      <c r="I321" s="40">
        <v>59.833333333333329</v>
      </c>
      <c r="J321" s="40">
        <v>60.466666666666669</v>
      </c>
      <c r="K321" s="31">
        <v>59.2</v>
      </c>
      <c r="L321" s="31">
        <v>57.45</v>
      </c>
      <c r="M321" s="31">
        <v>52.253819999999997</v>
      </c>
      <c r="N321" s="1"/>
      <c r="O321" s="1"/>
    </row>
    <row r="322" spans="1:15" ht="12.75" customHeight="1">
      <c r="A322" s="33">
        <v>312</v>
      </c>
      <c r="B322" s="62" t="s">
        <v>478</v>
      </c>
      <c r="C322" s="31">
        <v>693.4</v>
      </c>
      <c r="D322" s="40">
        <v>685.81666666666661</v>
      </c>
      <c r="E322" s="40">
        <v>674.63333333333321</v>
      </c>
      <c r="F322" s="40">
        <v>655.86666666666656</v>
      </c>
      <c r="G322" s="40">
        <v>644.68333333333317</v>
      </c>
      <c r="H322" s="40">
        <v>704.58333333333326</v>
      </c>
      <c r="I322" s="40">
        <v>715.76666666666665</v>
      </c>
      <c r="J322" s="40">
        <v>734.5333333333333</v>
      </c>
      <c r="K322" s="31">
        <v>697</v>
      </c>
      <c r="L322" s="31">
        <v>667.05</v>
      </c>
      <c r="M322" s="31">
        <v>2.4028700000000001</v>
      </c>
      <c r="N322" s="1"/>
      <c r="O322" s="1"/>
    </row>
    <row r="323" spans="1:15" ht="12.75" customHeight="1">
      <c r="A323" s="33">
        <v>313</v>
      </c>
      <c r="B323" s="62" t="s">
        <v>184</v>
      </c>
      <c r="C323" s="31">
        <v>1877.25</v>
      </c>
      <c r="D323" s="40">
        <v>1882.7166666666665</v>
      </c>
      <c r="E323" s="40">
        <v>1867.2833333333328</v>
      </c>
      <c r="F323" s="40">
        <v>1857.3166666666664</v>
      </c>
      <c r="G323" s="40">
        <v>1841.8833333333328</v>
      </c>
      <c r="H323" s="40">
        <v>1892.6833333333329</v>
      </c>
      <c r="I323" s="40">
        <v>1908.1166666666668</v>
      </c>
      <c r="J323" s="40">
        <v>1918.083333333333</v>
      </c>
      <c r="K323" s="31">
        <v>1898.15</v>
      </c>
      <c r="L323" s="31">
        <v>1872.75</v>
      </c>
      <c r="M323" s="31">
        <v>2.1968700000000001</v>
      </c>
      <c r="N323" s="1"/>
      <c r="O323" s="1"/>
    </row>
    <row r="324" spans="1:15" ht="12.75" customHeight="1">
      <c r="A324" s="33">
        <v>314</v>
      </c>
      <c r="B324" s="62" t="s">
        <v>179</v>
      </c>
      <c r="C324" s="31">
        <v>1589.2</v>
      </c>
      <c r="D324" s="40">
        <v>1583.2166666666665</v>
      </c>
      <c r="E324" s="40">
        <v>1570.4333333333329</v>
      </c>
      <c r="F324" s="40">
        <v>1551.6666666666665</v>
      </c>
      <c r="G324" s="40">
        <v>1538.883333333333</v>
      </c>
      <c r="H324" s="40">
        <v>1601.9833333333329</v>
      </c>
      <c r="I324" s="40">
        <v>1614.7666666666662</v>
      </c>
      <c r="J324" s="40">
        <v>1633.5333333333328</v>
      </c>
      <c r="K324" s="31">
        <v>1596</v>
      </c>
      <c r="L324" s="31">
        <v>1564.45</v>
      </c>
      <c r="M324" s="31">
        <v>2.2599499999999999</v>
      </c>
      <c r="N324" s="1"/>
      <c r="O324" s="1"/>
    </row>
    <row r="325" spans="1:15" ht="12.75" customHeight="1">
      <c r="A325" s="33">
        <v>315</v>
      </c>
      <c r="B325" s="62" t="s">
        <v>186</v>
      </c>
      <c r="C325" s="31">
        <v>1153.8499999999999</v>
      </c>
      <c r="D325" s="40">
        <v>1151</v>
      </c>
      <c r="E325" s="40">
        <v>1143.3499999999999</v>
      </c>
      <c r="F325" s="40">
        <v>1132.8499999999999</v>
      </c>
      <c r="G325" s="40">
        <v>1125.1999999999998</v>
      </c>
      <c r="H325" s="40">
        <v>1161.5</v>
      </c>
      <c r="I325" s="40">
        <v>1169.1500000000001</v>
      </c>
      <c r="J325" s="40">
        <v>1179.6500000000001</v>
      </c>
      <c r="K325" s="31">
        <v>1158.6500000000001</v>
      </c>
      <c r="L325" s="31">
        <v>1140.5</v>
      </c>
      <c r="M325" s="31">
        <v>3.9075700000000002</v>
      </c>
      <c r="N325" s="1"/>
      <c r="O325" s="1"/>
    </row>
    <row r="326" spans="1:15" ht="12.75" customHeight="1">
      <c r="A326" s="33">
        <v>316</v>
      </c>
      <c r="B326" s="62" t="s">
        <v>479</v>
      </c>
      <c r="C326" s="31">
        <v>619.95000000000005</v>
      </c>
      <c r="D326" s="40">
        <v>621.19999999999993</v>
      </c>
      <c r="E326" s="40">
        <v>617.39999999999986</v>
      </c>
      <c r="F326" s="40">
        <v>614.84999999999991</v>
      </c>
      <c r="G326" s="40">
        <v>611.04999999999984</v>
      </c>
      <c r="H326" s="40">
        <v>623.74999999999989</v>
      </c>
      <c r="I326" s="40">
        <v>627.54999999999984</v>
      </c>
      <c r="J326" s="40">
        <v>630.09999999999991</v>
      </c>
      <c r="K326" s="31">
        <v>625</v>
      </c>
      <c r="L326" s="31">
        <v>618.65</v>
      </c>
      <c r="M326" s="31">
        <v>2.9985599999999999</v>
      </c>
      <c r="N326" s="1"/>
      <c r="O326" s="1"/>
    </row>
    <row r="327" spans="1:15" ht="12.75" customHeight="1">
      <c r="A327" s="33">
        <v>317</v>
      </c>
      <c r="B327" s="62" t="s">
        <v>480</v>
      </c>
      <c r="C327" s="31">
        <v>41.55</v>
      </c>
      <c r="D327" s="40">
        <v>41.699999999999996</v>
      </c>
      <c r="E327" s="40">
        <v>41.199999999999989</v>
      </c>
      <c r="F327" s="40">
        <v>40.849999999999994</v>
      </c>
      <c r="G327" s="40">
        <v>40.349999999999987</v>
      </c>
      <c r="H327" s="40">
        <v>42.04999999999999</v>
      </c>
      <c r="I327" s="40">
        <v>42.550000000000004</v>
      </c>
      <c r="J327" s="40">
        <v>42.899999999999991</v>
      </c>
      <c r="K327" s="31">
        <v>42.2</v>
      </c>
      <c r="L327" s="31">
        <v>41.35</v>
      </c>
      <c r="M327" s="31">
        <v>35.401069999999997</v>
      </c>
      <c r="N327" s="1"/>
      <c r="O327" s="1"/>
    </row>
    <row r="328" spans="1:15" ht="12.75" customHeight="1">
      <c r="A328" s="33">
        <v>318</v>
      </c>
      <c r="B328" s="62" t="s">
        <v>481</v>
      </c>
      <c r="C328" s="31">
        <v>124.4</v>
      </c>
      <c r="D328" s="40">
        <v>124.08333333333333</v>
      </c>
      <c r="E328" s="40">
        <v>122.21666666666665</v>
      </c>
      <c r="F328" s="40">
        <v>120.03333333333333</v>
      </c>
      <c r="G328" s="40">
        <v>118.16666666666666</v>
      </c>
      <c r="H328" s="40">
        <v>126.26666666666665</v>
      </c>
      <c r="I328" s="40">
        <v>128.13333333333333</v>
      </c>
      <c r="J328" s="40">
        <v>130.31666666666666</v>
      </c>
      <c r="K328" s="31">
        <v>125.95</v>
      </c>
      <c r="L328" s="31">
        <v>121.9</v>
      </c>
      <c r="M328" s="31">
        <v>39.604219999999998</v>
      </c>
      <c r="N328" s="1"/>
      <c r="O328" s="1"/>
    </row>
    <row r="329" spans="1:15" ht="12.75" customHeight="1">
      <c r="A329" s="33">
        <v>319</v>
      </c>
      <c r="B329" s="62" t="s">
        <v>482</v>
      </c>
      <c r="C329" s="31">
        <v>45.4</v>
      </c>
      <c r="D329" s="40">
        <v>45.5</v>
      </c>
      <c r="E329" s="40">
        <v>44.9</v>
      </c>
      <c r="F329" s="40">
        <v>44.4</v>
      </c>
      <c r="G329" s="40">
        <v>43.8</v>
      </c>
      <c r="H329" s="40">
        <v>46</v>
      </c>
      <c r="I329" s="40">
        <v>46.599999999999994</v>
      </c>
      <c r="J329" s="40">
        <v>47.1</v>
      </c>
      <c r="K329" s="31">
        <v>46.1</v>
      </c>
      <c r="L329" s="31">
        <v>45</v>
      </c>
      <c r="M329" s="31">
        <v>117.47144</v>
      </c>
      <c r="N329" s="1"/>
      <c r="O329" s="1"/>
    </row>
    <row r="330" spans="1:15" ht="12.75" customHeight="1">
      <c r="A330" s="33">
        <v>320</v>
      </c>
      <c r="B330" s="62" t="s">
        <v>483</v>
      </c>
      <c r="C330" s="31">
        <v>99.9</v>
      </c>
      <c r="D330" s="40">
        <v>99.233333333333334</v>
      </c>
      <c r="E330" s="40">
        <v>97.616666666666674</v>
      </c>
      <c r="F330" s="40">
        <v>95.333333333333343</v>
      </c>
      <c r="G330" s="40">
        <v>93.716666666666683</v>
      </c>
      <c r="H330" s="40">
        <v>101.51666666666667</v>
      </c>
      <c r="I330" s="40">
        <v>103.13333333333331</v>
      </c>
      <c r="J330" s="40">
        <v>105.41666666666666</v>
      </c>
      <c r="K330" s="31">
        <v>100.85</v>
      </c>
      <c r="L330" s="31">
        <v>96.95</v>
      </c>
      <c r="M330" s="31">
        <v>31.073989999999998</v>
      </c>
      <c r="N330" s="1"/>
      <c r="O330" s="1"/>
    </row>
    <row r="331" spans="1:15" ht="12.75" customHeight="1">
      <c r="A331" s="33">
        <v>321</v>
      </c>
      <c r="B331" s="62" t="s">
        <v>484</v>
      </c>
      <c r="C331" s="31">
        <v>219.8</v>
      </c>
      <c r="D331" s="40">
        <v>220.41666666666666</v>
      </c>
      <c r="E331" s="40">
        <v>218.58333333333331</v>
      </c>
      <c r="F331" s="40">
        <v>217.36666666666665</v>
      </c>
      <c r="G331" s="40">
        <v>215.5333333333333</v>
      </c>
      <c r="H331" s="40">
        <v>221.63333333333333</v>
      </c>
      <c r="I331" s="40">
        <v>223.46666666666664</v>
      </c>
      <c r="J331" s="40">
        <v>224.68333333333334</v>
      </c>
      <c r="K331" s="31">
        <v>222.25</v>
      </c>
      <c r="L331" s="31">
        <v>219.2</v>
      </c>
      <c r="M331" s="31">
        <v>1.77135</v>
      </c>
      <c r="N331" s="1"/>
      <c r="O331" s="1"/>
    </row>
    <row r="332" spans="1:15" ht="12.75" customHeight="1">
      <c r="A332" s="33">
        <v>322</v>
      </c>
      <c r="B332" s="62" t="s">
        <v>193</v>
      </c>
      <c r="C332" s="31">
        <v>187.2</v>
      </c>
      <c r="D332" s="40">
        <v>186.98333333333335</v>
      </c>
      <c r="E332" s="40">
        <v>185.56666666666669</v>
      </c>
      <c r="F332" s="40">
        <v>183.93333333333334</v>
      </c>
      <c r="G332" s="40">
        <v>182.51666666666668</v>
      </c>
      <c r="H332" s="40">
        <v>188.6166666666667</v>
      </c>
      <c r="I332" s="40">
        <v>190.03333333333333</v>
      </c>
      <c r="J332" s="40">
        <v>191.66666666666671</v>
      </c>
      <c r="K332" s="31">
        <v>188.4</v>
      </c>
      <c r="L332" s="31">
        <v>185.35</v>
      </c>
      <c r="M332" s="31">
        <v>150.61573000000001</v>
      </c>
      <c r="N332" s="1"/>
      <c r="O332" s="1"/>
    </row>
    <row r="333" spans="1:15" ht="12.75" customHeight="1">
      <c r="A333" s="33">
        <v>323</v>
      </c>
      <c r="B333" s="62" t="s">
        <v>485</v>
      </c>
      <c r="C333" s="31">
        <v>986.25</v>
      </c>
      <c r="D333" s="40">
        <v>973.16666666666663</v>
      </c>
      <c r="E333" s="40">
        <v>949.63333333333321</v>
      </c>
      <c r="F333" s="40">
        <v>913.01666666666654</v>
      </c>
      <c r="G333" s="40">
        <v>889.48333333333312</v>
      </c>
      <c r="H333" s="40">
        <v>1009.7833333333333</v>
      </c>
      <c r="I333" s="40">
        <v>1033.3166666666668</v>
      </c>
      <c r="J333" s="40">
        <v>1069.9333333333334</v>
      </c>
      <c r="K333" s="31">
        <v>996.7</v>
      </c>
      <c r="L333" s="31">
        <v>936.55</v>
      </c>
      <c r="M333" s="31">
        <v>8.0788799999999998</v>
      </c>
      <c r="N333" s="1"/>
      <c r="O333" s="1"/>
    </row>
    <row r="334" spans="1:15" ht="12.75" customHeight="1">
      <c r="A334" s="33">
        <v>324</v>
      </c>
      <c r="B334" s="62" t="s">
        <v>187</v>
      </c>
      <c r="C334" s="31">
        <v>85.55</v>
      </c>
      <c r="D334" s="40">
        <v>85.733333333333334</v>
      </c>
      <c r="E334" s="40">
        <v>85.016666666666666</v>
      </c>
      <c r="F334" s="40">
        <v>84.483333333333334</v>
      </c>
      <c r="G334" s="40">
        <v>83.766666666666666</v>
      </c>
      <c r="H334" s="40">
        <v>86.266666666666666</v>
      </c>
      <c r="I334" s="40">
        <v>86.983333333333334</v>
      </c>
      <c r="J334" s="40">
        <v>87.516666666666666</v>
      </c>
      <c r="K334" s="31">
        <v>86.45</v>
      </c>
      <c r="L334" s="31">
        <v>85.2</v>
      </c>
      <c r="M334" s="31">
        <v>64.212209999999999</v>
      </c>
      <c r="N334" s="1"/>
      <c r="O334" s="1"/>
    </row>
    <row r="335" spans="1:15" ht="12.75" customHeight="1">
      <c r="A335" s="33">
        <v>325</v>
      </c>
      <c r="B335" s="62" t="s">
        <v>189</v>
      </c>
      <c r="C335" s="31">
        <v>4627.8999999999996</v>
      </c>
      <c r="D335" s="40">
        <v>4611.9666666666662</v>
      </c>
      <c r="E335" s="40">
        <v>4559.5333333333328</v>
      </c>
      <c r="F335" s="40">
        <v>4491.166666666667</v>
      </c>
      <c r="G335" s="40">
        <v>4438.7333333333336</v>
      </c>
      <c r="H335" s="40">
        <v>4680.3333333333321</v>
      </c>
      <c r="I335" s="40">
        <v>4732.7666666666646</v>
      </c>
      <c r="J335" s="40">
        <v>4801.1333333333314</v>
      </c>
      <c r="K335" s="31">
        <v>4664.3999999999996</v>
      </c>
      <c r="L335" s="31">
        <v>4543.6000000000004</v>
      </c>
      <c r="M335" s="31">
        <v>1.3649100000000001</v>
      </c>
      <c r="N335" s="1"/>
      <c r="O335" s="1"/>
    </row>
    <row r="336" spans="1:15" ht="12.75" customHeight="1">
      <c r="A336" s="33">
        <v>326</v>
      </c>
      <c r="B336" s="62" t="s">
        <v>486</v>
      </c>
      <c r="C336" s="31">
        <v>684.8</v>
      </c>
      <c r="D336" s="40">
        <v>687.31666666666661</v>
      </c>
      <c r="E336" s="40">
        <v>677.63333333333321</v>
      </c>
      <c r="F336" s="40">
        <v>670.46666666666658</v>
      </c>
      <c r="G336" s="40">
        <v>660.78333333333319</v>
      </c>
      <c r="H336" s="40">
        <v>694.48333333333323</v>
      </c>
      <c r="I336" s="40">
        <v>704.16666666666663</v>
      </c>
      <c r="J336" s="40">
        <v>711.33333333333326</v>
      </c>
      <c r="K336" s="31">
        <v>697</v>
      </c>
      <c r="L336" s="31">
        <v>680.15</v>
      </c>
      <c r="M336" s="31">
        <v>7.4852100000000004</v>
      </c>
      <c r="N336" s="1"/>
      <c r="O336" s="1"/>
    </row>
    <row r="337" spans="1:15" ht="12.75" customHeight="1">
      <c r="A337" s="33">
        <v>327</v>
      </c>
      <c r="B337" s="62" t="s">
        <v>190</v>
      </c>
      <c r="C337" s="31">
        <v>22728.75</v>
      </c>
      <c r="D337" s="40">
        <v>22659.916666666668</v>
      </c>
      <c r="E337" s="40">
        <v>22568.833333333336</v>
      </c>
      <c r="F337" s="40">
        <v>22408.916666666668</v>
      </c>
      <c r="G337" s="40">
        <v>22317.833333333336</v>
      </c>
      <c r="H337" s="40">
        <v>22819.833333333336</v>
      </c>
      <c r="I337" s="40">
        <v>22910.916666666672</v>
      </c>
      <c r="J337" s="40">
        <v>23070.833333333336</v>
      </c>
      <c r="K337" s="31">
        <v>22751</v>
      </c>
      <c r="L337" s="31">
        <v>22500</v>
      </c>
      <c r="M337" s="31">
        <v>0.72377000000000002</v>
      </c>
      <c r="N337" s="1"/>
      <c r="O337" s="1"/>
    </row>
    <row r="338" spans="1:15" ht="12.75" customHeight="1">
      <c r="A338" s="33">
        <v>328</v>
      </c>
      <c r="B338" s="62" t="s">
        <v>487</v>
      </c>
      <c r="C338" s="31">
        <v>63.85</v>
      </c>
      <c r="D338" s="40">
        <v>64.25</v>
      </c>
      <c r="E338" s="40">
        <v>63.2</v>
      </c>
      <c r="F338" s="40">
        <v>62.550000000000004</v>
      </c>
      <c r="G338" s="40">
        <v>61.500000000000007</v>
      </c>
      <c r="H338" s="40">
        <v>64.900000000000006</v>
      </c>
      <c r="I338" s="40">
        <v>65.950000000000017</v>
      </c>
      <c r="J338" s="40">
        <v>66.599999999999994</v>
      </c>
      <c r="K338" s="31">
        <v>65.3</v>
      </c>
      <c r="L338" s="31">
        <v>63.6</v>
      </c>
      <c r="M338" s="31">
        <v>7.8371199999999996</v>
      </c>
      <c r="N338" s="1"/>
      <c r="O338" s="1"/>
    </row>
    <row r="339" spans="1:15" ht="12.75" customHeight="1">
      <c r="A339" s="33">
        <v>329</v>
      </c>
      <c r="B339" s="62" t="s">
        <v>291</v>
      </c>
      <c r="C339" s="31">
        <v>244.1</v>
      </c>
      <c r="D339" s="40">
        <v>244.66666666666666</v>
      </c>
      <c r="E339" s="40">
        <v>242.43333333333331</v>
      </c>
      <c r="F339" s="40">
        <v>240.76666666666665</v>
      </c>
      <c r="G339" s="40">
        <v>238.5333333333333</v>
      </c>
      <c r="H339" s="40">
        <v>246.33333333333331</v>
      </c>
      <c r="I339" s="40">
        <v>248.56666666666666</v>
      </c>
      <c r="J339" s="40">
        <v>250.23333333333332</v>
      </c>
      <c r="K339" s="31">
        <v>246.9</v>
      </c>
      <c r="L339" s="31">
        <v>243</v>
      </c>
      <c r="M339" s="31">
        <v>2.3948999999999998</v>
      </c>
      <c r="N339" s="1"/>
      <c r="O339" s="1"/>
    </row>
    <row r="340" spans="1:15" ht="12.75" customHeight="1">
      <c r="A340" s="33">
        <v>330</v>
      </c>
      <c r="B340" s="62" t="s">
        <v>488</v>
      </c>
      <c r="C340" s="31">
        <v>357.35</v>
      </c>
      <c r="D340" s="40">
        <v>358.93333333333339</v>
      </c>
      <c r="E340" s="40">
        <v>353.31666666666678</v>
      </c>
      <c r="F340" s="40">
        <v>349.28333333333336</v>
      </c>
      <c r="G340" s="40">
        <v>343.66666666666674</v>
      </c>
      <c r="H340" s="40">
        <v>362.96666666666681</v>
      </c>
      <c r="I340" s="40">
        <v>368.58333333333337</v>
      </c>
      <c r="J340" s="40">
        <v>372.61666666666684</v>
      </c>
      <c r="K340" s="31">
        <v>364.55</v>
      </c>
      <c r="L340" s="31">
        <v>354.9</v>
      </c>
      <c r="M340" s="31">
        <v>3.87324</v>
      </c>
      <c r="N340" s="1"/>
      <c r="O340" s="1"/>
    </row>
    <row r="341" spans="1:15" ht="12.75" customHeight="1">
      <c r="A341" s="33">
        <v>331</v>
      </c>
      <c r="B341" s="62" t="s">
        <v>194</v>
      </c>
      <c r="C341" s="31">
        <v>1019.05</v>
      </c>
      <c r="D341" s="40">
        <v>1007.3166666666666</v>
      </c>
      <c r="E341" s="40">
        <v>988.98333333333312</v>
      </c>
      <c r="F341" s="40">
        <v>958.91666666666652</v>
      </c>
      <c r="G341" s="40">
        <v>940.58333333333303</v>
      </c>
      <c r="H341" s="40">
        <v>1037.3833333333332</v>
      </c>
      <c r="I341" s="40">
        <v>1055.7166666666667</v>
      </c>
      <c r="J341" s="40">
        <v>1085.7833333333333</v>
      </c>
      <c r="K341" s="31">
        <v>1025.6500000000001</v>
      </c>
      <c r="L341" s="31">
        <v>977.25</v>
      </c>
      <c r="M341" s="31">
        <v>13.67277</v>
      </c>
      <c r="N341" s="1"/>
      <c r="O341" s="1"/>
    </row>
    <row r="342" spans="1:15" ht="12.75" customHeight="1">
      <c r="A342" s="33">
        <v>332</v>
      </c>
      <c r="B342" s="62" t="s">
        <v>196</v>
      </c>
      <c r="C342" s="31">
        <v>157.85</v>
      </c>
      <c r="D342" s="40">
        <v>157.36666666666667</v>
      </c>
      <c r="E342" s="40">
        <v>156.33333333333334</v>
      </c>
      <c r="F342" s="40">
        <v>154.81666666666666</v>
      </c>
      <c r="G342" s="40">
        <v>153.78333333333333</v>
      </c>
      <c r="H342" s="40">
        <v>158.88333333333335</v>
      </c>
      <c r="I342" s="40">
        <v>159.91666666666666</v>
      </c>
      <c r="J342" s="40">
        <v>161.43333333333337</v>
      </c>
      <c r="K342" s="31">
        <v>158.4</v>
      </c>
      <c r="L342" s="31">
        <v>155.85</v>
      </c>
      <c r="M342" s="31">
        <v>96.959519999999998</v>
      </c>
      <c r="N342" s="1"/>
      <c r="O342" s="1"/>
    </row>
    <row r="343" spans="1:15" ht="12.75" customHeight="1">
      <c r="A343" s="33">
        <v>333</v>
      </c>
      <c r="B343" s="62" t="s">
        <v>292</v>
      </c>
      <c r="C343" s="31">
        <v>253.1</v>
      </c>
      <c r="D343" s="40">
        <v>254.25</v>
      </c>
      <c r="E343" s="40">
        <v>251.35000000000002</v>
      </c>
      <c r="F343" s="40">
        <v>249.60000000000002</v>
      </c>
      <c r="G343" s="40">
        <v>246.70000000000005</v>
      </c>
      <c r="H343" s="40">
        <v>256</v>
      </c>
      <c r="I343" s="40">
        <v>258.89999999999998</v>
      </c>
      <c r="J343" s="40">
        <v>260.64999999999998</v>
      </c>
      <c r="K343" s="31">
        <v>257.14999999999998</v>
      </c>
      <c r="L343" s="31">
        <v>252.5</v>
      </c>
      <c r="M343" s="31">
        <v>10.588749999999999</v>
      </c>
      <c r="N343" s="1"/>
      <c r="O343" s="1"/>
    </row>
    <row r="344" spans="1:15" ht="12.75" customHeight="1">
      <c r="A344" s="33">
        <v>334</v>
      </c>
      <c r="B344" s="62" t="s">
        <v>489</v>
      </c>
      <c r="C344" s="31">
        <v>914.35</v>
      </c>
      <c r="D344" s="40">
        <v>916.51666666666677</v>
      </c>
      <c r="E344" s="40">
        <v>896.03333333333353</v>
      </c>
      <c r="F344" s="40">
        <v>877.71666666666681</v>
      </c>
      <c r="G344" s="40">
        <v>857.23333333333358</v>
      </c>
      <c r="H344" s="40">
        <v>934.83333333333348</v>
      </c>
      <c r="I344" s="40">
        <v>955.31666666666683</v>
      </c>
      <c r="J344" s="40">
        <v>973.63333333333344</v>
      </c>
      <c r="K344" s="31">
        <v>937</v>
      </c>
      <c r="L344" s="31">
        <v>898.2</v>
      </c>
      <c r="M344" s="31">
        <v>30.431260000000002</v>
      </c>
      <c r="N344" s="1"/>
      <c r="O344" s="1"/>
    </row>
    <row r="345" spans="1:15" ht="12.75" customHeight="1">
      <c r="A345" s="33">
        <v>335</v>
      </c>
      <c r="B345" s="62" t="s">
        <v>293</v>
      </c>
      <c r="C345" s="31">
        <v>856.85</v>
      </c>
      <c r="D345" s="40">
        <v>851.66666666666663</v>
      </c>
      <c r="E345" s="40">
        <v>838.93333333333328</v>
      </c>
      <c r="F345" s="40">
        <v>821.01666666666665</v>
      </c>
      <c r="G345" s="40">
        <v>808.2833333333333</v>
      </c>
      <c r="H345" s="40">
        <v>869.58333333333326</v>
      </c>
      <c r="I345" s="40">
        <v>882.31666666666661</v>
      </c>
      <c r="J345" s="40">
        <v>900.23333333333323</v>
      </c>
      <c r="K345" s="31">
        <v>864.4</v>
      </c>
      <c r="L345" s="31">
        <v>833.75</v>
      </c>
      <c r="M345" s="31">
        <v>82.280330000000006</v>
      </c>
      <c r="N345" s="1"/>
      <c r="O345" s="1"/>
    </row>
    <row r="346" spans="1:15" ht="12.75" customHeight="1">
      <c r="A346" s="33">
        <v>336</v>
      </c>
      <c r="B346" s="62" t="s">
        <v>195</v>
      </c>
      <c r="C346" s="31">
        <v>3884.45</v>
      </c>
      <c r="D346" s="40">
        <v>3851.6833333333329</v>
      </c>
      <c r="E346" s="40">
        <v>3803.3666666666659</v>
      </c>
      <c r="F346" s="40">
        <v>3722.2833333333328</v>
      </c>
      <c r="G346" s="40">
        <v>3673.9666666666658</v>
      </c>
      <c r="H346" s="40">
        <v>3932.766666666666</v>
      </c>
      <c r="I346" s="40">
        <v>3981.0833333333326</v>
      </c>
      <c r="J346" s="40">
        <v>4062.1666666666661</v>
      </c>
      <c r="K346" s="31">
        <v>3900</v>
      </c>
      <c r="L346" s="31">
        <v>3770.6</v>
      </c>
      <c r="M346" s="31">
        <v>3.3478500000000002</v>
      </c>
      <c r="N346" s="1"/>
      <c r="O346" s="1"/>
    </row>
    <row r="347" spans="1:15" ht="12.75" customHeight="1">
      <c r="A347" s="33">
        <v>337</v>
      </c>
      <c r="B347" s="62" t="s">
        <v>490</v>
      </c>
      <c r="C347" s="31">
        <v>242.45</v>
      </c>
      <c r="D347" s="40">
        <v>242.06666666666669</v>
      </c>
      <c r="E347" s="40">
        <v>240.63333333333338</v>
      </c>
      <c r="F347" s="40">
        <v>238.81666666666669</v>
      </c>
      <c r="G347" s="40">
        <v>237.38333333333338</v>
      </c>
      <c r="H347" s="40">
        <v>243.88333333333338</v>
      </c>
      <c r="I347" s="40">
        <v>245.31666666666672</v>
      </c>
      <c r="J347" s="40">
        <v>247.13333333333338</v>
      </c>
      <c r="K347" s="31">
        <v>243.5</v>
      </c>
      <c r="L347" s="31">
        <v>240.25</v>
      </c>
      <c r="M347" s="31">
        <v>1.13096</v>
      </c>
      <c r="N347" s="1"/>
      <c r="O347" s="1"/>
    </row>
    <row r="348" spans="1:15" ht="12.75" customHeight="1">
      <c r="A348" s="33">
        <v>338</v>
      </c>
      <c r="B348" s="62" t="s">
        <v>294</v>
      </c>
      <c r="C348" s="31">
        <v>637.4</v>
      </c>
      <c r="D348" s="40">
        <v>639.15</v>
      </c>
      <c r="E348" s="40">
        <v>627.9</v>
      </c>
      <c r="F348" s="40">
        <v>618.4</v>
      </c>
      <c r="G348" s="40">
        <v>607.15</v>
      </c>
      <c r="H348" s="40">
        <v>648.65</v>
      </c>
      <c r="I348" s="40">
        <v>659.9</v>
      </c>
      <c r="J348" s="40">
        <v>669.4</v>
      </c>
      <c r="K348" s="31">
        <v>650.4</v>
      </c>
      <c r="L348" s="31">
        <v>629.65</v>
      </c>
      <c r="M348" s="31">
        <v>15.868399999999999</v>
      </c>
      <c r="N348" s="1"/>
      <c r="O348" s="1"/>
    </row>
    <row r="349" spans="1:15" ht="12.75" customHeight="1">
      <c r="A349" s="33">
        <v>339</v>
      </c>
      <c r="B349" s="62" t="s">
        <v>491</v>
      </c>
      <c r="C349" s="31">
        <v>158.55000000000001</v>
      </c>
      <c r="D349" s="40">
        <v>155.03333333333333</v>
      </c>
      <c r="E349" s="40">
        <v>150.56666666666666</v>
      </c>
      <c r="F349" s="40">
        <v>142.58333333333334</v>
      </c>
      <c r="G349" s="40">
        <v>138.11666666666667</v>
      </c>
      <c r="H349" s="40">
        <v>163.01666666666665</v>
      </c>
      <c r="I349" s="40">
        <v>167.48333333333329</v>
      </c>
      <c r="J349" s="40">
        <v>175.46666666666664</v>
      </c>
      <c r="K349" s="31">
        <v>159.5</v>
      </c>
      <c r="L349" s="31">
        <v>147.05000000000001</v>
      </c>
      <c r="M349" s="31">
        <v>142.65017</v>
      </c>
      <c r="N349" s="1"/>
      <c r="O349" s="1"/>
    </row>
    <row r="350" spans="1:15" ht="12.75" customHeight="1">
      <c r="A350" s="33">
        <v>340</v>
      </c>
      <c r="B350" s="62" t="s">
        <v>203</v>
      </c>
      <c r="C350" s="31">
        <v>3821.15</v>
      </c>
      <c r="D350" s="40">
        <v>3792.5833333333335</v>
      </c>
      <c r="E350" s="40">
        <v>3753.5666666666671</v>
      </c>
      <c r="F350" s="40">
        <v>3685.9833333333336</v>
      </c>
      <c r="G350" s="40">
        <v>3646.9666666666672</v>
      </c>
      <c r="H350" s="40">
        <v>3860.166666666667</v>
      </c>
      <c r="I350" s="40">
        <v>3899.1833333333334</v>
      </c>
      <c r="J350" s="40">
        <v>3966.7666666666669</v>
      </c>
      <c r="K350" s="31">
        <v>3831.6</v>
      </c>
      <c r="L350" s="31">
        <v>3725</v>
      </c>
      <c r="M350" s="31">
        <v>3.2822300000000002</v>
      </c>
      <c r="N350" s="1"/>
      <c r="O350" s="1"/>
    </row>
    <row r="351" spans="1:15" ht="12.75" customHeight="1">
      <c r="A351" s="33">
        <v>341</v>
      </c>
      <c r="B351" s="62" t="s">
        <v>492</v>
      </c>
      <c r="C351" s="31">
        <v>569.35</v>
      </c>
      <c r="D351" s="40">
        <v>571.20000000000005</v>
      </c>
      <c r="E351" s="40">
        <v>562.70000000000005</v>
      </c>
      <c r="F351" s="40">
        <v>556.04999999999995</v>
      </c>
      <c r="G351" s="40">
        <v>547.54999999999995</v>
      </c>
      <c r="H351" s="40">
        <v>577.85000000000014</v>
      </c>
      <c r="I351" s="40">
        <v>586.35000000000014</v>
      </c>
      <c r="J351" s="40">
        <v>593.00000000000023</v>
      </c>
      <c r="K351" s="31">
        <v>579.70000000000005</v>
      </c>
      <c r="L351" s="31">
        <v>564.54999999999995</v>
      </c>
      <c r="M351" s="31">
        <v>5.6866899999999996</v>
      </c>
      <c r="N351" s="1"/>
      <c r="O351" s="1"/>
    </row>
    <row r="352" spans="1:15" ht="12.75" customHeight="1">
      <c r="A352" s="33">
        <v>342</v>
      </c>
      <c r="B352" s="62" t="s">
        <v>493</v>
      </c>
      <c r="C352" s="31">
        <v>318.64999999999998</v>
      </c>
      <c r="D352" s="40">
        <v>317.7</v>
      </c>
      <c r="E352" s="40">
        <v>314.75</v>
      </c>
      <c r="F352" s="40">
        <v>310.85000000000002</v>
      </c>
      <c r="G352" s="40">
        <v>307.90000000000003</v>
      </c>
      <c r="H352" s="40">
        <v>321.59999999999997</v>
      </c>
      <c r="I352" s="40">
        <v>324.5499999999999</v>
      </c>
      <c r="J352" s="40">
        <v>328.44999999999993</v>
      </c>
      <c r="K352" s="31">
        <v>320.64999999999998</v>
      </c>
      <c r="L352" s="31">
        <v>313.8</v>
      </c>
      <c r="M352" s="31">
        <v>2.5178500000000001</v>
      </c>
      <c r="N352" s="1"/>
      <c r="O352" s="1"/>
    </row>
    <row r="353" spans="1:15" ht="12.75" customHeight="1">
      <c r="A353" s="33">
        <v>343</v>
      </c>
      <c r="B353" s="62" t="s">
        <v>208</v>
      </c>
      <c r="C353" s="31">
        <v>1456.85</v>
      </c>
      <c r="D353" s="40">
        <v>1455.2666666666667</v>
      </c>
      <c r="E353" s="40">
        <v>1447.3833333333332</v>
      </c>
      <c r="F353" s="40">
        <v>1437.9166666666665</v>
      </c>
      <c r="G353" s="40">
        <v>1430.0333333333331</v>
      </c>
      <c r="H353" s="40">
        <v>1464.7333333333333</v>
      </c>
      <c r="I353" s="40">
        <v>1472.616666666667</v>
      </c>
      <c r="J353" s="40">
        <v>1482.0833333333335</v>
      </c>
      <c r="K353" s="31">
        <v>1463.15</v>
      </c>
      <c r="L353" s="31">
        <v>1445.8</v>
      </c>
      <c r="M353" s="31">
        <v>3.4907900000000001</v>
      </c>
      <c r="N353" s="1"/>
      <c r="O353" s="1"/>
    </row>
    <row r="354" spans="1:15" ht="12.75" customHeight="1">
      <c r="A354" s="33">
        <v>344</v>
      </c>
      <c r="B354" s="62" t="s">
        <v>197</v>
      </c>
      <c r="C354" s="31">
        <v>38488.050000000003</v>
      </c>
      <c r="D354" s="40">
        <v>38429.316666666666</v>
      </c>
      <c r="E354" s="40">
        <v>38316.283333333333</v>
      </c>
      <c r="F354" s="40">
        <v>38144.51666666667</v>
      </c>
      <c r="G354" s="40">
        <v>38031.483333333337</v>
      </c>
      <c r="H354" s="40">
        <v>38601.083333333328</v>
      </c>
      <c r="I354" s="40">
        <v>38714.116666666654</v>
      </c>
      <c r="J354" s="40">
        <v>38885.883333333324</v>
      </c>
      <c r="K354" s="31">
        <v>38542.35</v>
      </c>
      <c r="L354" s="31">
        <v>38257.550000000003</v>
      </c>
      <c r="M354" s="31">
        <v>0.11773</v>
      </c>
      <c r="N354" s="1"/>
      <c r="O354" s="1"/>
    </row>
    <row r="355" spans="1:15" ht="12.75" customHeight="1">
      <c r="A355" s="33">
        <v>345</v>
      </c>
      <c r="B355" s="62" t="s">
        <v>295</v>
      </c>
      <c r="C355" s="31">
        <v>1094.5999999999999</v>
      </c>
      <c r="D355" s="40">
        <v>1075.4833333333333</v>
      </c>
      <c r="E355" s="40">
        <v>1054.1166666666668</v>
      </c>
      <c r="F355" s="40">
        <v>1013.6333333333334</v>
      </c>
      <c r="G355" s="40">
        <v>992.26666666666688</v>
      </c>
      <c r="H355" s="40">
        <v>1115.9666666666667</v>
      </c>
      <c r="I355" s="40">
        <v>1137.333333333333</v>
      </c>
      <c r="J355" s="40">
        <v>1177.8166666666666</v>
      </c>
      <c r="K355" s="31">
        <v>1096.8499999999999</v>
      </c>
      <c r="L355" s="31">
        <v>1035</v>
      </c>
      <c r="M355" s="31">
        <v>5.4834199999999997</v>
      </c>
      <c r="N355" s="1"/>
      <c r="O355" s="1"/>
    </row>
    <row r="356" spans="1:15" ht="12.75" customHeight="1">
      <c r="A356" s="33">
        <v>346</v>
      </c>
      <c r="B356" s="62" t="s">
        <v>199</v>
      </c>
      <c r="C356" s="31">
        <v>4964.25</v>
      </c>
      <c r="D356" s="40">
        <v>4937.8666666666668</v>
      </c>
      <c r="E356" s="40">
        <v>4888.3833333333332</v>
      </c>
      <c r="F356" s="40">
        <v>4812.5166666666664</v>
      </c>
      <c r="G356" s="40">
        <v>4763.0333333333328</v>
      </c>
      <c r="H356" s="40">
        <v>5013.7333333333336</v>
      </c>
      <c r="I356" s="40">
        <v>5063.2166666666672</v>
      </c>
      <c r="J356" s="40">
        <v>5139.0833333333339</v>
      </c>
      <c r="K356" s="31">
        <v>4987.3500000000004</v>
      </c>
      <c r="L356" s="31">
        <v>4862</v>
      </c>
      <c r="M356" s="31">
        <v>5.1739300000000004</v>
      </c>
      <c r="N356" s="1"/>
      <c r="O356" s="1"/>
    </row>
    <row r="357" spans="1:15" ht="12.75" customHeight="1">
      <c r="A357" s="33">
        <v>347</v>
      </c>
      <c r="B357" s="62" t="s">
        <v>200</v>
      </c>
      <c r="C357" s="31">
        <v>230.05</v>
      </c>
      <c r="D357" s="40">
        <v>227.93333333333331</v>
      </c>
      <c r="E357" s="40">
        <v>224.86666666666662</v>
      </c>
      <c r="F357" s="40">
        <v>219.68333333333331</v>
      </c>
      <c r="G357" s="40">
        <v>216.61666666666662</v>
      </c>
      <c r="H357" s="40">
        <v>233.11666666666662</v>
      </c>
      <c r="I357" s="40">
        <v>236.18333333333328</v>
      </c>
      <c r="J357" s="40">
        <v>241.36666666666662</v>
      </c>
      <c r="K357" s="31">
        <v>231</v>
      </c>
      <c r="L357" s="31">
        <v>222.75</v>
      </c>
      <c r="M357" s="31">
        <v>32.274979999999999</v>
      </c>
      <c r="N357" s="1"/>
      <c r="O357" s="1"/>
    </row>
    <row r="358" spans="1:15" ht="12.75" customHeight="1">
      <c r="A358" s="33">
        <v>348</v>
      </c>
      <c r="B358" s="62" t="s">
        <v>494</v>
      </c>
      <c r="C358" s="31">
        <v>3850.6</v>
      </c>
      <c r="D358" s="40">
        <v>3876.0666666666671</v>
      </c>
      <c r="E358" s="40">
        <v>3816.3333333333339</v>
      </c>
      <c r="F358" s="40">
        <v>3782.0666666666671</v>
      </c>
      <c r="G358" s="40">
        <v>3722.3333333333339</v>
      </c>
      <c r="H358" s="40">
        <v>3910.3333333333339</v>
      </c>
      <c r="I358" s="40">
        <v>3970.0666666666666</v>
      </c>
      <c r="J358" s="40">
        <v>4004.3333333333339</v>
      </c>
      <c r="K358" s="31">
        <v>3935.8</v>
      </c>
      <c r="L358" s="31">
        <v>3841.8</v>
      </c>
      <c r="M358" s="31">
        <v>0.2243</v>
      </c>
      <c r="N358" s="1"/>
      <c r="O358" s="1"/>
    </row>
    <row r="359" spans="1:15" ht="12.75" customHeight="1">
      <c r="A359" s="33">
        <v>349</v>
      </c>
      <c r="B359" s="62" t="s">
        <v>495</v>
      </c>
      <c r="C359" s="31">
        <v>1565.9</v>
      </c>
      <c r="D359" s="40">
        <v>1567.1000000000001</v>
      </c>
      <c r="E359" s="40">
        <v>1545.3000000000002</v>
      </c>
      <c r="F359" s="40">
        <v>1524.7</v>
      </c>
      <c r="G359" s="40">
        <v>1502.9</v>
      </c>
      <c r="H359" s="40">
        <v>1587.7000000000003</v>
      </c>
      <c r="I359" s="40">
        <v>1609.5</v>
      </c>
      <c r="J359" s="40">
        <v>1630.1000000000004</v>
      </c>
      <c r="K359" s="31">
        <v>1588.9</v>
      </c>
      <c r="L359" s="31">
        <v>1546.5</v>
      </c>
      <c r="M359" s="31">
        <v>0.82472000000000001</v>
      </c>
      <c r="N359" s="1"/>
      <c r="O359" s="1"/>
    </row>
    <row r="360" spans="1:15" ht="12.75" customHeight="1">
      <c r="A360" s="33">
        <v>350</v>
      </c>
      <c r="B360" s="62" t="s">
        <v>202</v>
      </c>
      <c r="C360" s="31">
        <v>2693.1</v>
      </c>
      <c r="D360" s="40">
        <v>2699.5</v>
      </c>
      <c r="E360" s="40">
        <v>2669.35</v>
      </c>
      <c r="F360" s="40">
        <v>2645.6</v>
      </c>
      <c r="G360" s="40">
        <v>2615.4499999999998</v>
      </c>
      <c r="H360" s="40">
        <v>2723.25</v>
      </c>
      <c r="I360" s="40">
        <v>2753.3999999999996</v>
      </c>
      <c r="J360" s="40">
        <v>2777.15</v>
      </c>
      <c r="K360" s="31">
        <v>2729.65</v>
      </c>
      <c r="L360" s="31">
        <v>2675.75</v>
      </c>
      <c r="M360" s="31">
        <v>5.1327800000000003</v>
      </c>
      <c r="N360" s="1"/>
      <c r="O360" s="1"/>
    </row>
    <row r="361" spans="1:15" ht="12.75" customHeight="1">
      <c r="A361" s="33">
        <v>351</v>
      </c>
      <c r="B361" s="62" t="s">
        <v>496</v>
      </c>
      <c r="C361" s="31">
        <v>91.2</v>
      </c>
      <c r="D361" s="40">
        <v>91.633333333333326</v>
      </c>
      <c r="E361" s="40">
        <v>89.766666666666652</v>
      </c>
      <c r="F361" s="40">
        <v>88.333333333333329</v>
      </c>
      <c r="G361" s="40">
        <v>86.466666666666654</v>
      </c>
      <c r="H361" s="40">
        <v>93.066666666666649</v>
      </c>
      <c r="I361" s="40">
        <v>94.933333333333323</v>
      </c>
      <c r="J361" s="40">
        <v>96.366666666666646</v>
      </c>
      <c r="K361" s="31">
        <v>93.5</v>
      </c>
      <c r="L361" s="31">
        <v>90.2</v>
      </c>
      <c r="M361" s="31">
        <v>94.810699999999997</v>
      </c>
      <c r="N361" s="1"/>
      <c r="O361" s="1"/>
    </row>
    <row r="362" spans="1:15" ht="12.75" customHeight="1">
      <c r="A362" s="33">
        <v>352</v>
      </c>
      <c r="B362" s="62" t="s">
        <v>497</v>
      </c>
      <c r="C362" s="31">
        <v>997.35</v>
      </c>
      <c r="D362" s="40">
        <v>994.11666666666667</v>
      </c>
      <c r="E362" s="40">
        <v>987.08333333333337</v>
      </c>
      <c r="F362" s="40">
        <v>976.81666666666672</v>
      </c>
      <c r="G362" s="40">
        <v>969.78333333333342</v>
      </c>
      <c r="H362" s="40">
        <v>1004.3833333333333</v>
      </c>
      <c r="I362" s="40">
        <v>1011.4166666666666</v>
      </c>
      <c r="J362" s="40">
        <v>1021.6833333333333</v>
      </c>
      <c r="K362" s="31">
        <v>1001.15</v>
      </c>
      <c r="L362" s="31">
        <v>983.85</v>
      </c>
      <c r="M362" s="31">
        <v>0.25914999999999999</v>
      </c>
      <c r="N362" s="1"/>
      <c r="O362" s="1"/>
    </row>
    <row r="363" spans="1:15" ht="12.75" customHeight="1">
      <c r="A363" s="33">
        <v>353</v>
      </c>
      <c r="B363" s="62" t="s">
        <v>205</v>
      </c>
      <c r="C363" s="31">
        <v>3587.8</v>
      </c>
      <c r="D363" s="40">
        <v>3588.7999999999997</v>
      </c>
      <c r="E363" s="40">
        <v>3570.5999999999995</v>
      </c>
      <c r="F363" s="40">
        <v>3553.3999999999996</v>
      </c>
      <c r="G363" s="40">
        <v>3535.1999999999994</v>
      </c>
      <c r="H363" s="40">
        <v>3605.9999999999995</v>
      </c>
      <c r="I363" s="40">
        <v>3624.1999999999994</v>
      </c>
      <c r="J363" s="40">
        <v>3641.3999999999996</v>
      </c>
      <c r="K363" s="31">
        <v>3607</v>
      </c>
      <c r="L363" s="31">
        <v>3571.6</v>
      </c>
      <c r="M363" s="31">
        <v>1.53118</v>
      </c>
      <c r="N363" s="1"/>
      <c r="O363" s="1"/>
    </row>
    <row r="364" spans="1:15" ht="12.75" customHeight="1">
      <c r="A364" s="33">
        <v>354</v>
      </c>
      <c r="B364" s="62" t="s">
        <v>498</v>
      </c>
      <c r="C364" s="31">
        <v>1285.8</v>
      </c>
      <c r="D364" s="40">
        <v>1286.1999999999998</v>
      </c>
      <c r="E364" s="40">
        <v>1275.0499999999997</v>
      </c>
      <c r="F364" s="40">
        <v>1264.3</v>
      </c>
      <c r="G364" s="40">
        <v>1253.1499999999999</v>
      </c>
      <c r="H364" s="40">
        <v>1296.9499999999996</v>
      </c>
      <c r="I364" s="40">
        <v>1308.0999999999997</v>
      </c>
      <c r="J364" s="40">
        <v>1318.8499999999995</v>
      </c>
      <c r="K364" s="31">
        <v>1297.3499999999999</v>
      </c>
      <c r="L364" s="31">
        <v>1275.45</v>
      </c>
      <c r="M364" s="31">
        <v>0.77322999999999997</v>
      </c>
      <c r="N364" s="1"/>
      <c r="O364" s="1"/>
    </row>
    <row r="365" spans="1:15" ht="12.75" customHeight="1">
      <c r="A365" s="33">
        <v>355</v>
      </c>
      <c r="B365" s="62" t="s">
        <v>296</v>
      </c>
      <c r="C365" s="31">
        <v>345.65</v>
      </c>
      <c r="D365" s="40">
        <v>346.06666666666666</v>
      </c>
      <c r="E365" s="40">
        <v>342.83333333333331</v>
      </c>
      <c r="F365" s="40">
        <v>340.01666666666665</v>
      </c>
      <c r="G365" s="40">
        <v>336.7833333333333</v>
      </c>
      <c r="H365" s="40">
        <v>348.88333333333333</v>
      </c>
      <c r="I365" s="40">
        <v>352.11666666666667</v>
      </c>
      <c r="J365" s="40">
        <v>354.93333333333334</v>
      </c>
      <c r="K365" s="31">
        <v>349.3</v>
      </c>
      <c r="L365" s="31">
        <v>343.25</v>
      </c>
      <c r="M365" s="31">
        <v>5.8883799999999997</v>
      </c>
      <c r="N365" s="1"/>
      <c r="O365" s="1"/>
    </row>
    <row r="366" spans="1:15" ht="12.75" customHeight="1">
      <c r="A366" s="33">
        <v>356</v>
      </c>
      <c r="B366" s="62" t="s">
        <v>201</v>
      </c>
      <c r="C366" s="31">
        <v>201.05</v>
      </c>
      <c r="D366" s="40">
        <v>201.73333333333335</v>
      </c>
      <c r="E366" s="40">
        <v>199.06666666666669</v>
      </c>
      <c r="F366" s="40">
        <v>197.08333333333334</v>
      </c>
      <c r="G366" s="40">
        <v>194.41666666666669</v>
      </c>
      <c r="H366" s="40">
        <v>203.7166666666667</v>
      </c>
      <c r="I366" s="40">
        <v>206.38333333333333</v>
      </c>
      <c r="J366" s="40">
        <v>208.3666666666667</v>
      </c>
      <c r="K366" s="31">
        <v>204.4</v>
      </c>
      <c r="L366" s="31">
        <v>199.75</v>
      </c>
      <c r="M366" s="31">
        <v>104.38154</v>
      </c>
      <c r="N366" s="1"/>
      <c r="O366" s="1"/>
    </row>
    <row r="367" spans="1:15" ht="12.75" customHeight="1">
      <c r="A367" s="33">
        <v>357</v>
      </c>
      <c r="B367" s="62" t="s">
        <v>206</v>
      </c>
      <c r="C367" s="31">
        <v>246.5</v>
      </c>
      <c r="D367" s="40">
        <v>245.26666666666665</v>
      </c>
      <c r="E367" s="40">
        <v>243.33333333333331</v>
      </c>
      <c r="F367" s="40">
        <v>240.16666666666666</v>
      </c>
      <c r="G367" s="40">
        <v>238.23333333333332</v>
      </c>
      <c r="H367" s="40">
        <v>248.43333333333331</v>
      </c>
      <c r="I367" s="40">
        <v>250.36666666666665</v>
      </c>
      <c r="J367" s="40">
        <v>253.5333333333333</v>
      </c>
      <c r="K367" s="31">
        <v>247.2</v>
      </c>
      <c r="L367" s="31">
        <v>242.1</v>
      </c>
      <c r="M367" s="31">
        <v>77.230699999999999</v>
      </c>
      <c r="N367" s="1"/>
      <c r="O367" s="1"/>
    </row>
    <row r="368" spans="1:15" ht="12.75" customHeight="1">
      <c r="A368" s="33">
        <v>358</v>
      </c>
      <c r="B368" s="62" t="s">
        <v>499</v>
      </c>
      <c r="C368" s="31">
        <v>387.6</v>
      </c>
      <c r="D368" s="40">
        <v>389.48333333333335</v>
      </c>
      <c r="E368" s="40">
        <v>384.9666666666667</v>
      </c>
      <c r="F368" s="40">
        <v>382.33333333333337</v>
      </c>
      <c r="G368" s="40">
        <v>377.81666666666672</v>
      </c>
      <c r="H368" s="40">
        <v>392.11666666666667</v>
      </c>
      <c r="I368" s="40">
        <v>396.63333333333333</v>
      </c>
      <c r="J368" s="40">
        <v>399.26666666666665</v>
      </c>
      <c r="K368" s="31">
        <v>394</v>
      </c>
      <c r="L368" s="31">
        <v>386.85</v>
      </c>
      <c r="M368" s="31">
        <v>5.9521300000000004</v>
      </c>
      <c r="N368" s="1"/>
      <c r="O368" s="1"/>
    </row>
    <row r="369" spans="1:15" ht="12.75" customHeight="1">
      <c r="A369" s="33">
        <v>359</v>
      </c>
      <c r="B369" s="62" t="s">
        <v>297</v>
      </c>
      <c r="C369" s="31">
        <v>597.9</v>
      </c>
      <c r="D369" s="40">
        <v>591.41666666666663</v>
      </c>
      <c r="E369" s="40">
        <v>580.5333333333333</v>
      </c>
      <c r="F369" s="40">
        <v>563.16666666666663</v>
      </c>
      <c r="G369" s="40">
        <v>552.2833333333333</v>
      </c>
      <c r="H369" s="40">
        <v>608.7833333333333</v>
      </c>
      <c r="I369" s="40">
        <v>619.66666666666674</v>
      </c>
      <c r="J369" s="40">
        <v>637.0333333333333</v>
      </c>
      <c r="K369" s="31">
        <v>602.29999999999995</v>
      </c>
      <c r="L369" s="31">
        <v>574.04999999999995</v>
      </c>
      <c r="M369" s="31">
        <v>21.447179999999999</v>
      </c>
      <c r="N369" s="1"/>
      <c r="O369" s="1"/>
    </row>
    <row r="370" spans="1:15" ht="12.75" customHeight="1">
      <c r="A370" s="33">
        <v>360</v>
      </c>
      <c r="B370" s="62" t="s">
        <v>500</v>
      </c>
      <c r="C370" s="31">
        <v>660.1</v>
      </c>
      <c r="D370" s="40">
        <v>658.73333333333323</v>
      </c>
      <c r="E370" s="40">
        <v>650.46666666666647</v>
      </c>
      <c r="F370" s="40">
        <v>640.83333333333326</v>
      </c>
      <c r="G370" s="40">
        <v>632.56666666666649</v>
      </c>
      <c r="H370" s="40">
        <v>668.36666666666645</v>
      </c>
      <c r="I370" s="40">
        <v>676.6333333333331</v>
      </c>
      <c r="J370" s="40">
        <v>686.26666666666642</v>
      </c>
      <c r="K370" s="31">
        <v>667</v>
      </c>
      <c r="L370" s="31">
        <v>649.1</v>
      </c>
      <c r="M370" s="31">
        <v>2.26518</v>
      </c>
      <c r="N370" s="1"/>
      <c r="O370" s="1"/>
    </row>
    <row r="371" spans="1:15" ht="12.75" customHeight="1">
      <c r="A371" s="33">
        <v>361</v>
      </c>
      <c r="B371" s="62" t="s">
        <v>501</v>
      </c>
      <c r="C371" s="31">
        <v>127.3</v>
      </c>
      <c r="D371" s="40">
        <v>127.98333333333333</v>
      </c>
      <c r="E371" s="40">
        <v>126.06666666666666</v>
      </c>
      <c r="F371" s="40">
        <v>124.83333333333333</v>
      </c>
      <c r="G371" s="40">
        <v>122.91666666666666</v>
      </c>
      <c r="H371" s="40">
        <v>129.21666666666667</v>
      </c>
      <c r="I371" s="40">
        <v>131.13333333333333</v>
      </c>
      <c r="J371" s="40">
        <v>132.36666666666667</v>
      </c>
      <c r="K371" s="31">
        <v>129.9</v>
      </c>
      <c r="L371" s="31">
        <v>126.75</v>
      </c>
      <c r="M371" s="31">
        <v>4.0023299999999997</v>
      </c>
      <c r="N371" s="1"/>
      <c r="O371" s="1"/>
    </row>
    <row r="372" spans="1:15" ht="12.75" customHeight="1">
      <c r="A372" s="33">
        <v>362</v>
      </c>
      <c r="B372" s="62" t="s">
        <v>502</v>
      </c>
      <c r="C372" s="31">
        <v>1108.45</v>
      </c>
      <c r="D372" s="40">
        <v>1112.3000000000002</v>
      </c>
      <c r="E372" s="40">
        <v>1097.2000000000003</v>
      </c>
      <c r="F372" s="40">
        <v>1085.95</v>
      </c>
      <c r="G372" s="40">
        <v>1070.8500000000001</v>
      </c>
      <c r="H372" s="40">
        <v>1123.5500000000004</v>
      </c>
      <c r="I372" s="40">
        <v>1138.6500000000003</v>
      </c>
      <c r="J372" s="40">
        <v>1149.9000000000005</v>
      </c>
      <c r="K372" s="31">
        <v>1127.4000000000001</v>
      </c>
      <c r="L372" s="31">
        <v>1101.05</v>
      </c>
      <c r="M372" s="31">
        <v>0.19683</v>
      </c>
      <c r="N372" s="1"/>
      <c r="O372" s="1"/>
    </row>
    <row r="373" spans="1:15" ht="12.75" customHeight="1">
      <c r="A373" s="33">
        <v>363</v>
      </c>
      <c r="B373" s="62" t="s">
        <v>503</v>
      </c>
      <c r="C373" s="31">
        <v>5112.3500000000004</v>
      </c>
      <c r="D373" s="40">
        <v>5102.45</v>
      </c>
      <c r="E373" s="40">
        <v>5044.8999999999996</v>
      </c>
      <c r="F373" s="40">
        <v>4977.45</v>
      </c>
      <c r="G373" s="40">
        <v>4919.8999999999996</v>
      </c>
      <c r="H373" s="40">
        <v>5169.8999999999996</v>
      </c>
      <c r="I373" s="40">
        <v>5227.4500000000007</v>
      </c>
      <c r="J373" s="40">
        <v>5294.9</v>
      </c>
      <c r="K373" s="31">
        <v>5160</v>
      </c>
      <c r="L373" s="31">
        <v>5035</v>
      </c>
      <c r="M373" s="31">
        <v>4.3929999999999997E-2</v>
      </c>
      <c r="N373" s="1"/>
      <c r="O373" s="1"/>
    </row>
    <row r="374" spans="1:15" ht="12.75" customHeight="1">
      <c r="A374" s="33">
        <v>364</v>
      </c>
      <c r="B374" s="62" t="s">
        <v>298</v>
      </c>
      <c r="C374" s="31">
        <v>13977.55</v>
      </c>
      <c r="D374" s="40">
        <v>13949.116666666667</v>
      </c>
      <c r="E374" s="40">
        <v>13878.483333333334</v>
      </c>
      <c r="F374" s="40">
        <v>13779.416666666666</v>
      </c>
      <c r="G374" s="40">
        <v>13708.783333333333</v>
      </c>
      <c r="H374" s="40">
        <v>14048.183333333334</v>
      </c>
      <c r="I374" s="40">
        <v>14118.816666666669</v>
      </c>
      <c r="J374" s="40">
        <v>14217.883333333335</v>
      </c>
      <c r="K374" s="31">
        <v>14019.75</v>
      </c>
      <c r="L374" s="31">
        <v>13850.05</v>
      </c>
      <c r="M374" s="31">
        <v>2.7E-2</v>
      </c>
      <c r="N374" s="1"/>
      <c r="O374" s="1"/>
    </row>
    <row r="375" spans="1:15" ht="12.75" customHeight="1">
      <c r="A375" s="33">
        <v>365</v>
      </c>
      <c r="B375" s="62" t="s">
        <v>204</v>
      </c>
      <c r="C375" s="31">
        <v>51.8</v>
      </c>
      <c r="D375" s="40">
        <v>51.916666666666664</v>
      </c>
      <c r="E375" s="40">
        <v>51.533333333333331</v>
      </c>
      <c r="F375" s="40">
        <v>51.266666666666666</v>
      </c>
      <c r="G375" s="40">
        <v>50.883333333333333</v>
      </c>
      <c r="H375" s="40">
        <v>52.18333333333333</v>
      </c>
      <c r="I375" s="40">
        <v>52.56666666666667</v>
      </c>
      <c r="J375" s="40">
        <v>52.833333333333329</v>
      </c>
      <c r="K375" s="31">
        <v>52.3</v>
      </c>
      <c r="L375" s="31">
        <v>51.65</v>
      </c>
      <c r="M375" s="31">
        <v>163.36696000000001</v>
      </c>
      <c r="N375" s="1"/>
      <c r="O375" s="1"/>
    </row>
    <row r="376" spans="1:15" ht="12.75" customHeight="1">
      <c r="A376" s="33">
        <v>366</v>
      </c>
      <c r="B376" s="62" t="s">
        <v>504</v>
      </c>
      <c r="C376" s="31">
        <v>432</v>
      </c>
      <c r="D376" s="40">
        <v>431.83333333333331</v>
      </c>
      <c r="E376" s="40">
        <v>427.66666666666663</v>
      </c>
      <c r="F376" s="40">
        <v>423.33333333333331</v>
      </c>
      <c r="G376" s="40">
        <v>419.16666666666663</v>
      </c>
      <c r="H376" s="40">
        <v>436.16666666666663</v>
      </c>
      <c r="I376" s="40">
        <v>440.33333333333326</v>
      </c>
      <c r="J376" s="40">
        <v>444.66666666666663</v>
      </c>
      <c r="K376" s="31">
        <v>436</v>
      </c>
      <c r="L376" s="31">
        <v>427.5</v>
      </c>
      <c r="M376" s="31">
        <v>1.3874</v>
      </c>
      <c r="N376" s="1"/>
      <c r="O376" s="1"/>
    </row>
    <row r="377" spans="1:15" ht="12.75" customHeight="1">
      <c r="A377" s="33">
        <v>367</v>
      </c>
      <c r="B377" s="62" t="s">
        <v>211</v>
      </c>
      <c r="C377" s="31">
        <v>173.35</v>
      </c>
      <c r="D377" s="40">
        <v>175.25</v>
      </c>
      <c r="E377" s="40">
        <v>171</v>
      </c>
      <c r="F377" s="40">
        <v>168.65</v>
      </c>
      <c r="G377" s="40">
        <v>164.4</v>
      </c>
      <c r="H377" s="40">
        <v>177.6</v>
      </c>
      <c r="I377" s="40">
        <v>181.85</v>
      </c>
      <c r="J377" s="40">
        <v>184.2</v>
      </c>
      <c r="K377" s="31">
        <v>179.5</v>
      </c>
      <c r="L377" s="31">
        <v>172.9</v>
      </c>
      <c r="M377" s="31">
        <v>54.00506</v>
      </c>
      <c r="N377" s="1"/>
      <c r="O377" s="1"/>
    </row>
    <row r="378" spans="1:15" ht="12.75" customHeight="1">
      <c r="A378" s="33">
        <v>368</v>
      </c>
      <c r="B378" s="62" t="s">
        <v>212</v>
      </c>
      <c r="C378" s="31">
        <v>153.69999999999999</v>
      </c>
      <c r="D378" s="40">
        <v>154.19999999999999</v>
      </c>
      <c r="E378" s="40">
        <v>152.44999999999999</v>
      </c>
      <c r="F378" s="40">
        <v>151.19999999999999</v>
      </c>
      <c r="G378" s="40">
        <v>149.44999999999999</v>
      </c>
      <c r="H378" s="40">
        <v>155.44999999999999</v>
      </c>
      <c r="I378" s="40">
        <v>157.19999999999999</v>
      </c>
      <c r="J378" s="40">
        <v>158.44999999999999</v>
      </c>
      <c r="K378" s="31">
        <v>155.94999999999999</v>
      </c>
      <c r="L378" s="31">
        <v>152.94999999999999</v>
      </c>
      <c r="M378" s="31">
        <v>77.377219999999994</v>
      </c>
      <c r="N378" s="1"/>
      <c r="O378" s="1"/>
    </row>
    <row r="379" spans="1:15" ht="12.75" customHeight="1">
      <c r="A379" s="33">
        <v>369</v>
      </c>
      <c r="B379" s="62" t="s">
        <v>505</v>
      </c>
      <c r="C379" s="31">
        <v>680.6</v>
      </c>
      <c r="D379" s="40">
        <v>679.9666666666667</v>
      </c>
      <c r="E379" s="40">
        <v>672.03333333333342</v>
      </c>
      <c r="F379" s="40">
        <v>663.4666666666667</v>
      </c>
      <c r="G379" s="40">
        <v>655.53333333333342</v>
      </c>
      <c r="H379" s="40">
        <v>688.53333333333342</v>
      </c>
      <c r="I379" s="40">
        <v>696.46666666666681</v>
      </c>
      <c r="J379" s="40">
        <v>705.03333333333342</v>
      </c>
      <c r="K379" s="31">
        <v>687.9</v>
      </c>
      <c r="L379" s="31">
        <v>671.4</v>
      </c>
      <c r="M379" s="31">
        <v>1.92611</v>
      </c>
      <c r="N379" s="1"/>
      <c r="O379" s="1"/>
    </row>
    <row r="380" spans="1:15" ht="12.75" customHeight="1">
      <c r="A380" s="33">
        <v>370</v>
      </c>
      <c r="B380" s="62" t="s">
        <v>506</v>
      </c>
      <c r="C380" s="31">
        <v>379.65</v>
      </c>
      <c r="D380" s="40">
        <v>382.0333333333333</v>
      </c>
      <c r="E380" s="40">
        <v>376.06666666666661</v>
      </c>
      <c r="F380" s="40">
        <v>372.48333333333329</v>
      </c>
      <c r="G380" s="40">
        <v>366.51666666666659</v>
      </c>
      <c r="H380" s="40">
        <v>385.61666666666662</v>
      </c>
      <c r="I380" s="40">
        <v>391.58333333333331</v>
      </c>
      <c r="J380" s="40">
        <v>395.16666666666663</v>
      </c>
      <c r="K380" s="31">
        <v>388</v>
      </c>
      <c r="L380" s="31">
        <v>378.45</v>
      </c>
      <c r="M380" s="31">
        <v>7.0930099999999996</v>
      </c>
      <c r="N380" s="1"/>
      <c r="O380" s="1"/>
    </row>
    <row r="381" spans="1:15" ht="12.75" customHeight="1">
      <c r="A381" s="33">
        <v>371</v>
      </c>
      <c r="B381" s="62" t="s">
        <v>507</v>
      </c>
      <c r="C381" s="31">
        <v>1186</v>
      </c>
      <c r="D381" s="40">
        <v>1193.8499999999999</v>
      </c>
      <c r="E381" s="40">
        <v>1172.2499999999998</v>
      </c>
      <c r="F381" s="40">
        <v>1158.4999999999998</v>
      </c>
      <c r="G381" s="40">
        <v>1136.8999999999996</v>
      </c>
      <c r="H381" s="40">
        <v>1207.5999999999999</v>
      </c>
      <c r="I381" s="40">
        <v>1229.2000000000003</v>
      </c>
      <c r="J381" s="40">
        <v>1242.95</v>
      </c>
      <c r="K381" s="31">
        <v>1215.45</v>
      </c>
      <c r="L381" s="31">
        <v>1180.0999999999999</v>
      </c>
      <c r="M381" s="31">
        <v>1.2664899999999999</v>
      </c>
      <c r="N381" s="1"/>
      <c r="O381" s="1"/>
    </row>
    <row r="382" spans="1:15" ht="12.75" customHeight="1">
      <c r="A382" s="33">
        <v>372</v>
      </c>
      <c r="B382" s="62" t="s">
        <v>508</v>
      </c>
      <c r="C382" s="31">
        <v>123.7</v>
      </c>
      <c r="D382" s="40">
        <v>123.68333333333332</v>
      </c>
      <c r="E382" s="40">
        <v>121.61666666666665</v>
      </c>
      <c r="F382" s="40">
        <v>119.53333333333332</v>
      </c>
      <c r="G382" s="40">
        <v>117.46666666666664</v>
      </c>
      <c r="H382" s="40">
        <v>125.76666666666665</v>
      </c>
      <c r="I382" s="40">
        <v>127.83333333333334</v>
      </c>
      <c r="J382" s="40">
        <v>129.91666666666666</v>
      </c>
      <c r="K382" s="31">
        <v>125.75</v>
      </c>
      <c r="L382" s="31">
        <v>121.6</v>
      </c>
      <c r="M382" s="31">
        <v>139.05348000000001</v>
      </c>
      <c r="N382" s="1"/>
      <c r="O382" s="1"/>
    </row>
    <row r="383" spans="1:15" ht="12.75" customHeight="1">
      <c r="A383" s="33">
        <v>373</v>
      </c>
      <c r="B383" s="62" t="s">
        <v>209</v>
      </c>
      <c r="C383" s="31">
        <v>166.55</v>
      </c>
      <c r="D383" s="40">
        <v>163.85</v>
      </c>
      <c r="E383" s="40">
        <v>159.69999999999999</v>
      </c>
      <c r="F383" s="40">
        <v>152.85</v>
      </c>
      <c r="G383" s="40">
        <v>148.69999999999999</v>
      </c>
      <c r="H383" s="40">
        <v>170.7</v>
      </c>
      <c r="I383" s="40">
        <v>174.85000000000002</v>
      </c>
      <c r="J383" s="40">
        <v>181.7</v>
      </c>
      <c r="K383" s="31">
        <v>168</v>
      </c>
      <c r="L383" s="31">
        <v>157</v>
      </c>
      <c r="M383" s="31">
        <v>72.458510000000004</v>
      </c>
      <c r="N383" s="1"/>
      <c r="O383" s="1"/>
    </row>
    <row r="384" spans="1:15" ht="12.75" customHeight="1">
      <c r="A384" s="33">
        <v>374</v>
      </c>
      <c r="B384" s="62" t="s">
        <v>509</v>
      </c>
      <c r="C384" s="31">
        <v>946.7</v>
      </c>
      <c r="D384" s="40">
        <v>944.03333333333342</v>
      </c>
      <c r="E384" s="40">
        <v>935.21666666666681</v>
      </c>
      <c r="F384" s="40">
        <v>923.73333333333335</v>
      </c>
      <c r="G384" s="40">
        <v>914.91666666666674</v>
      </c>
      <c r="H384" s="40">
        <v>955.51666666666688</v>
      </c>
      <c r="I384" s="40">
        <v>964.33333333333348</v>
      </c>
      <c r="J384" s="40">
        <v>975.81666666666695</v>
      </c>
      <c r="K384" s="31">
        <v>952.85</v>
      </c>
      <c r="L384" s="31">
        <v>932.55</v>
      </c>
      <c r="M384" s="31">
        <v>0.66415999999999997</v>
      </c>
      <c r="N384" s="1"/>
      <c r="O384" s="1"/>
    </row>
    <row r="385" spans="1:15" ht="12.75" customHeight="1">
      <c r="A385" s="33">
        <v>375</v>
      </c>
      <c r="B385" s="62" t="s">
        <v>510</v>
      </c>
      <c r="C385" s="31">
        <v>565.5</v>
      </c>
      <c r="D385" s="40">
        <v>572.16666666666663</v>
      </c>
      <c r="E385" s="40">
        <v>557.33333333333326</v>
      </c>
      <c r="F385" s="40">
        <v>549.16666666666663</v>
      </c>
      <c r="G385" s="40">
        <v>534.33333333333326</v>
      </c>
      <c r="H385" s="40">
        <v>580.33333333333326</v>
      </c>
      <c r="I385" s="40">
        <v>595.16666666666652</v>
      </c>
      <c r="J385" s="40">
        <v>603.33333333333326</v>
      </c>
      <c r="K385" s="31">
        <v>587</v>
      </c>
      <c r="L385" s="31">
        <v>564</v>
      </c>
      <c r="M385" s="31">
        <v>11.55208</v>
      </c>
      <c r="N385" s="1"/>
      <c r="O385" s="1"/>
    </row>
    <row r="386" spans="1:15" ht="12.75" customHeight="1">
      <c r="A386" s="33">
        <v>376</v>
      </c>
      <c r="B386" s="62" t="s">
        <v>511</v>
      </c>
      <c r="C386" s="31">
        <v>195.4</v>
      </c>
      <c r="D386" s="40">
        <v>195.16666666666666</v>
      </c>
      <c r="E386" s="40">
        <v>192.98333333333332</v>
      </c>
      <c r="F386" s="40">
        <v>190.56666666666666</v>
      </c>
      <c r="G386" s="40">
        <v>188.38333333333333</v>
      </c>
      <c r="H386" s="40">
        <v>197.58333333333331</v>
      </c>
      <c r="I386" s="40">
        <v>199.76666666666665</v>
      </c>
      <c r="J386" s="40">
        <v>202.18333333333331</v>
      </c>
      <c r="K386" s="31">
        <v>197.35</v>
      </c>
      <c r="L386" s="31">
        <v>192.75</v>
      </c>
      <c r="M386" s="31">
        <v>11.009740000000001</v>
      </c>
      <c r="N386" s="1"/>
      <c r="O386" s="1"/>
    </row>
    <row r="387" spans="1:15" ht="12.75" customHeight="1">
      <c r="A387" s="33">
        <v>377</v>
      </c>
      <c r="B387" s="62" t="s">
        <v>512</v>
      </c>
      <c r="C387" s="31">
        <v>110.6</v>
      </c>
      <c r="D387" s="40">
        <v>110.45</v>
      </c>
      <c r="E387" s="40">
        <v>108.65</v>
      </c>
      <c r="F387" s="40">
        <v>106.7</v>
      </c>
      <c r="G387" s="40">
        <v>104.9</v>
      </c>
      <c r="H387" s="40">
        <v>112.4</v>
      </c>
      <c r="I387" s="40">
        <v>114.19999999999999</v>
      </c>
      <c r="J387" s="40">
        <v>116.15</v>
      </c>
      <c r="K387" s="31">
        <v>112.25</v>
      </c>
      <c r="L387" s="31">
        <v>108.5</v>
      </c>
      <c r="M387" s="31">
        <v>117.76690000000001</v>
      </c>
      <c r="N387" s="1"/>
      <c r="O387" s="1"/>
    </row>
    <row r="388" spans="1:15" ht="12.75" customHeight="1">
      <c r="A388" s="33">
        <v>378</v>
      </c>
      <c r="B388" s="62" t="s">
        <v>513</v>
      </c>
      <c r="C388" s="31">
        <v>2338.25</v>
      </c>
      <c r="D388" s="40">
        <v>2326.4166666666665</v>
      </c>
      <c r="E388" s="40">
        <v>2312.833333333333</v>
      </c>
      <c r="F388" s="40">
        <v>2287.4166666666665</v>
      </c>
      <c r="G388" s="40">
        <v>2273.833333333333</v>
      </c>
      <c r="H388" s="40">
        <v>2351.833333333333</v>
      </c>
      <c r="I388" s="40">
        <v>2365.4166666666661</v>
      </c>
      <c r="J388" s="40">
        <v>2390.833333333333</v>
      </c>
      <c r="K388" s="31">
        <v>2340</v>
      </c>
      <c r="L388" s="31">
        <v>2301</v>
      </c>
      <c r="M388" s="31">
        <v>0.26024000000000003</v>
      </c>
      <c r="N388" s="1"/>
      <c r="O388" s="1"/>
    </row>
    <row r="389" spans="1:15" ht="12.75" customHeight="1">
      <c r="A389" s="33">
        <v>379</v>
      </c>
      <c r="B389" s="62" t="s">
        <v>514</v>
      </c>
      <c r="C389" s="31">
        <v>38.700000000000003</v>
      </c>
      <c r="D389" s="40">
        <v>38.833333333333336</v>
      </c>
      <c r="E389" s="40">
        <v>38.466666666666669</v>
      </c>
      <c r="F389" s="40">
        <v>38.233333333333334</v>
      </c>
      <c r="G389" s="40">
        <v>37.866666666666667</v>
      </c>
      <c r="H389" s="40">
        <v>39.06666666666667</v>
      </c>
      <c r="I389" s="40">
        <v>39.43333333333333</v>
      </c>
      <c r="J389" s="40">
        <v>39.666666666666671</v>
      </c>
      <c r="K389" s="31">
        <v>39.200000000000003</v>
      </c>
      <c r="L389" s="31">
        <v>38.6</v>
      </c>
      <c r="M389" s="31">
        <v>6.0557999999999996</v>
      </c>
      <c r="N389" s="1"/>
      <c r="O389" s="1"/>
    </row>
    <row r="390" spans="1:15" ht="12.75" customHeight="1">
      <c r="A390" s="33">
        <v>380</v>
      </c>
      <c r="B390" s="62" t="s">
        <v>515</v>
      </c>
      <c r="C390" s="31">
        <v>1670.2</v>
      </c>
      <c r="D390" s="40">
        <v>1676.7333333333333</v>
      </c>
      <c r="E390" s="40">
        <v>1653.5166666666667</v>
      </c>
      <c r="F390" s="40">
        <v>1636.8333333333333</v>
      </c>
      <c r="G390" s="40">
        <v>1613.6166666666666</v>
      </c>
      <c r="H390" s="40">
        <v>1693.4166666666667</v>
      </c>
      <c r="I390" s="40">
        <v>1716.6333333333334</v>
      </c>
      <c r="J390" s="40">
        <v>1733.3166666666668</v>
      </c>
      <c r="K390" s="31">
        <v>1699.95</v>
      </c>
      <c r="L390" s="31">
        <v>1660.05</v>
      </c>
      <c r="M390" s="31">
        <v>2.6007600000000002</v>
      </c>
      <c r="N390" s="1"/>
      <c r="O390" s="1"/>
    </row>
    <row r="391" spans="1:15" ht="12.75" customHeight="1">
      <c r="A391" s="33">
        <v>381</v>
      </c>
      <c r="B391" s="62" t="s">
        <v>516</v>
      </c>
      <c r="C391" s="31">
        <v>189.95</v>
      </c>
      <c r="D391" s="40">
        <v>190.51666666666665</v>
      </c>
      <c r="E391" s="40">
        <v>186.5333333333333</v>
      </c>
      <c r="F391" s="40">
        <v>183.11666666666665</v>
      </c>
      <c r="G391" s="40">
        <v>179.1333333333333</v>
      </c>
      <c r="H391" s="40">
        <v>193.93333333333331</v>
      </c>
      <c r="I391" s="40">
        <v>197.91666666666666</v>
      </c>
      <c r="J391" s="40">
        <v>201.33333333333331</v>
      </c>
      <c r="K391" s="31">
        <v>194.5</v>
      </c>
      <c r="L391" s="31">
        <v>187.1</v>
      </c>
      <c r="M391" s="31">
        <v>39.907260000000001</v>
      </c>
      <c r="N391" s="1"/>
      <c r="O391" s="1"/>
    </row>
    <row r="392" spans="1:15" ht="12.75" customHeight="1">
      <c r="A392" s="33">
        <v>382</v>
      </c>
      <c r="B392" s="62" t="s">
        <v>517</v>
      </c>
      <c r="C392" s="31">
        <v>924.5</v>
      </c>
      <c r="D392" s="40">
        <v>922.16666666666663</v>
      </c>
      <c r="E392" s="40">
        <v>902.48333333333323</v>
      </c>
      <c r="F392" s="40">
        <v>880.46666666666658</v>
      </c>
      <c r="G392" s="40">
        <v>860.78333333333319</v>
      </c>
      <c r="H392" s="40">
        <v>944.18333333333328</v>
      </c>
      <c r="I392" s="40">
        <v>963.86666666666667</v>
      </c>
      <c r="J392" s="40">
        <v>985.88333333333333</v>
      </c>
      <c r="K392" s="31">
        <v>941.85</v>
      </c>
      <c r="L392" s="31">
        <v>900.15</v>
      </c>
      <c r="M392" s="31">
        <v>1.4703200000000001</v>
      </c>
      <c r="N392" s="1"/>
      <c r="O392" s="1"/>
    </row>
    <row r="393" spans="1:15" ht="12.75" customHeight="1">
      <c r="A393" s="33">
        <v>383</v>
      </c>
      <c r="B393" s="62" t="s">
        <v>213</v>
      </c>
      <c r="C393" s="31">
        <v>2551.85</v>
      </c>
      <c r="D393" s="40">
        <v>2541.2833333333333</v>
      </c>
      <c r="E393" s="40">
        <v>2527.5666666666666</v>
      </c>
      <c r="F393" s="40">
        <v>2503.2833333333333</v>
      </c>
      <c r="G393" s="40">
        <v>2489.5666666666666</v>
      </c>
      <c r="H393" s="40">
        <v>2565.5666666666666</v>
      </c>
      <c r="I393" s="40">
        <v>2579.2833333333328</v>
      </c>
      <c r="J393" s="40">
        <v>2603.5666666666666</v>
      </c>
      <c r="K393" s="31">
        <v>2555</v>
      </c>
      <c r="L393" s="31">
        <v>2517</v>
      </c>
      <c r="M393" s="31">
        <v>61.275089999999999</v>
      </c>
      <c r="N393" s="1"/>
      <c r="O393" s="1"/>
    </row>
    <row r="394" spans="1:15" ht="12.75" customHeight="1">
      <c r="A394" s="33">
        <v>384</v>
      </c>
      <c r="B394" s="62" t="s">
        <v>518</v>
      </c>
      <c r="C394" s="31">
        <v>108.4</v>
      </c>
      <c r="D394" s="40">
        <v>108.38333333333333</v>
      </c>
      <c r="E394" s="40">
        <v>107.76666666666665</v>
      </c>
      <c r="F394" s="40">
        <v>107.13333333333333</v>
      </c>
      <c r="G394" s="40">
        <v>106.51666666666665</v>
      </c>
      <c r="H394" s="40">
        <v>109.01666666666665</v>
      </c>
      <c r="I394" s="40">
        <v>109.63333333333333</v>
      </c>
      <c r="J394" s="40">
        <v>110.26666666666665</v>
      </c>
      <c r="K394" s="31">
        <v>109</v>
      </c>
      <c r="L394" s="31">
        <v>107.75</v>
      </c>
      <c r="M394" s="31">
        <v>5.8189099999999998</v>
      </c>
      <c r="N394" s="1"/>
      <c r="O394" s="1"/>
    </row>
    <row r="395" spans="1:15" ht="12.75" customHeight="1">
      <c r="A395" s="33">
        <v>385</v>
      </c>
      <c r="B395" s="62" t="s">
        <v>519</v>
      </c>
      <c r="C395" s="31">
        <v>843.65</v>
      </c>
      <c r="D395" s="40">
        <v>844.56666666666661</v>
      </c>
      <c r="E395" s="40">
        <v>830.13333333333321</v>
      </c>
      <c r="F395" s="40">
        <v>816.61666666666656</v>
      </c>
      <c r="G395" s="40">
        <v>802.18333333333317</v>
      </c>
      <c r="H395" s="40">
        <v>858.08333333333326</v>
      </c>
      <c r="I395" s="40">
        <v>872.51666666666665</v>
      </c>
      <c r="J395" s="40">
        <v>886.0333333333333</v>
      </c>
      <c r="K395" s="31">
        <v>859</v>
      </c>
      <c r="L395" s="31">
        <v>831.05</v>
      </c>
      <c r="M395" s="31">
        <v>1.2646599999999999</v>
      </c>
      <c r="N395" s="1"/>
      <c r="O395" s="1"/>
    </row>
    <row r="396" spans="1:15" ht="12.75" customHeight="1">
      <c r="A396" s="33">
        <v>386</v>
      </c>
      <c r="B396" s="62" t="s">
        <v>520</v>
      </c>
      <c r="C396" s="31">
        <v>1529.85</v>
      </c>
      <c r="D396" s="40">
        <v>1530.55</v>
      </c>
      <c r="E396" s="40">
        <v>1507.3</v>
      </c>
      <c r="F396" s="40">
        <v>1484.75</v>
      </c>
      <c r="G396" s="40">
        <v>1461.5</v>
      </c>
      <c r="H396" s="40">
        <v>1553.1</v>
      </c>
      <c r="I396" s="40">
        <v>1576.35</v>
      </c>
      <c r="J396" s="40">
        <v>1598.8999999999999</v>
      </c>
      <c r="K396" s="31">
        <v>1553.8</v>
      </c>
      <c r="L396" s="31">
        <v>1508</v>
      </c>
      <c r="M396" s="31">
        <v>2.27433</v>
      </c>
      <c r="N396" s="1"/>
      <c r="O396" s="1"/>
    </row>
    <row r="397" spans="1:15" ht="12.75" customHeight="1">
      <c r="A397" s="33">
        <v>387</v>
      </c>
      <c r="B397" s="62" t="s">
        <v>215</v>
      </c>
      <c r="C397" s="31">
        <v>921.55</v>
      </c>
      <c r="D397" s="40">
        <v>924.18333333333339</v>
      </c>
      <c r="E397" s="40">
        <v>915.36666666666679</v>
      </c>
      <c r="F397" s="40">
        <v>909.18333333333339</v>
      </c>
      <c r="G397" s="40">
        <v>900.36666666666679</v>
      </c>
      <c r="H397" s="40">
        <v>930.36666666666679</v>
      </c>
      <c r="I397" s="40">
        <v>939.18333333333339</v>
      </c>
      <c r="J397" s="40">
        <v>945.36666666666679</v>
      </c>
      <c r="K397" s="31">
        <v>933</v>
      </c>
      <c r="L397" s="31">
        <v>918</v>
      </c>
      <c r="M397" s="31">
        <v>5.09</v>
      </c>
      <c r="N397" s="1"/>
      <c r="O397" s="1"/>
    </row>
    <row r="398" spans="1:15" ht="12.75" customHeight="1">
      <c r="A398" s="33">
        <v>388</v>
      </c>
      <c r="B398" s="62" t="s">
        <v>216</v>
      </c>
      <c r="C398" s="31">
        <v>1242.3</v>
      </c>
      <c r="D398" s="40">
        <v>1241.6333333333334</v>
      </c>
      <c r="E398" s="40">
        <v>1228.3166666666668</v>
      </c>
      <c r="F398" s="40">
        <v>1214.3333333333335</v>
      </c>
      <c r="G398" s="40">
        <v>1201.0166666666669</v>
      </c>
      <c r="H398" s="40">
        <v>1255.6166666666668</v>
      </c>
      <c r="I398" s="40">
        <v>1268.9333333333334</v>
      </c>
      <c r="J398" s="40">
        <v>1282.9166666666667</v>
      </c>
      <c r="K398" s="31">
        <v>1254.95</v>
      </c>
      <c r="L398" s="31">
        <v>1227.6500000000001</v>
      </c>
      <c r="M398" s="31">
        <v>7.1376799999999996</v>
      </c>
      <c r="N398" s="1"/>
      <c r="O398" s="1"/>
    </row>
    <row r="399" spans="1:15" ht="12.75" customHeight="1">
      <c r="A399" s="33">
        <v>389</v>
      </c>
      <c r="B399" s="62" t="s">
        <v>521</v>
      </c>
      <c r="C399" s="31">
        <v>414.2</v>
      </c>
      <c r="D399" s="40">
        <v>412.85000000000008</v>
      </c>
      <c r="E399" s="40">
        <v>406.20000000000016</v>
      </c>
      <c r="F399" s="40">
        <v>398.2000000000001</v>
      </c>
      <c r="G399" s="40">
        <v>391.55000000000018</v>
      </c>
      <c r="H399" s="40">
        <v>420.85000000000014</v>
      </c>
      <c r="I399" s="40">
        <v>427.50000000000011</v>
      </c>
      <c r="J399" s="40">
        <v>435.50000000000011</v>
      </c>
      <c r="K399" s="31">
        <v>419.5</v>
      </c>
      <c r="L399" s="31">
        <v>404.85</v>
      </c>
      <c r="M399" s="31">
        <v>1.24597</v>
      </c>
      <c r="N399" s="1"/>
      <c r="O399" s="1"/>
    </row>
    <row r="400" spans="1:15" ht="12.75" customHeight="1">
      <c r="A400" s="33">
        <v>390</v>
      </c>
      <c r="B400" s="62" t="s">
        <v>522</v>
      </c>
      <c r="C400" s="31">
        <v>38.450000000000003</v>
      </c>
      <c r="D400" s="40">
        <v>38.533333333333339</v>
      </c>
      <c r="E400" s="40">
        <v>38.216666666666676</v>
      </c>
      <c r="F400" s="40">
        <v>37.983333333333334</v>
      </c>
      <c r="G400" s="40">
        <v>37.666666666666671</v>
      </c>
      <c r="H400" s="40">
        <v>38.76666666666668</v>
      </c>
      <c r="I400" s="40">
        <v>39.083333333333343</v>
      </c>
      <c r="J400" s="40">
        <v>39.316666666666684</v>
      </c>
      <c r="K400" s="31">
        <v>38.85</v>
      </c>
      <c r="L400" s="31">
        <v>38.299999999999997</v>
      </c>
      <c r="M400" s="31">
        <v>56.808799999999998</v>
      </c>
      <c r="N400" s="1"/>
      <c r="O400" s="1"/>
    </row>
    <row r="401" spans="1:15" ht="12.75" customHeight="1">
      <c r="A401" s="33">
        <v>391</v>
      </c>
      <c r="B401" s="62" t="s">
        <v>523</v>
      </c>
      <c r="C401" s="31">
        <v>4759.3999999999996</v>
      </c>
      <c r="D401" s="40">
        <v>4770.75</v>
      </c>
      <c r="E401" s="40">
        <v>4721.5</v>
      </c>
      <c r="F401" s="40">
        <v>4683.6000000000004</v>
      </c>
      <c r="G401" s="40">
        <v>4634.3500000000004</v>
      </c>
      <c r="H401" s="40">
        <v>4808.6499999999996</v>
      </c>
      <c r="I401" s="40">
        <v>4857.8999999999996</v>
      </c>
      <c r="J401" s="40">
        <v>4895.7999999999993</v>
      </c>
      <c r="K401" s="31">
        <v>4820</v>
      </c>
      <c r="L401" s="31">
        <v>4732.8500000000004</v>
      </c>
      <c r="M401" s="31">
        <v>0.11998</v>
      </c>
      <c r="N401" s="1"/>
      <c r="O401" s="1"/>
    </row>
    <row r="402" spans="1:15" ht="12.75" customHeight="1">
      <c r="A402" s="33">
        <v>392</v>
      </c>
      <c r="B402" s="62" t="s">
        <v>220</v>
      </c>
      <c r="C402" s="31">
        <v>2350.6999999999998</v>
      </c>
      <c r="D402" s="40">
        <v>2354.2000000000003</v>
      </c>
      <c r="E402" s="40">
        <v>2339.5000000000005</v>
      </c>
      <c r="F402" s="40">
        <v>2328.3000000000002</v>
      </c>
      <c r="G402" s="40">
        <v>2313.6000000000004</v>
      </c>
      <c r="H402" s="40">
        <v>2365.4000000000005</v>
      </c>
      <c r="I402" s="40">
        <v>2380.1000000000004</v>
      </c>
      <c r="J402" s="40">
        <v>2391.3000000000006</v>
      </c>
      <c r="K402" s="31">
        <v>2368.9</v>
      </c>
      <c r="L402" s="31">
        <v>2343</v>
      </c>
      <c r="M402" s="31">
        <v>4.5302300000000004</v>
      </c>
      <c r="N402" s="1"/>
      <c r="O402" s="1"/>
    </row>
    <row r="403" spans="1:15" ht="12.75" customHeight="1">
      <c r="A403" s="33">
        <v>393</v>
      </c>
      <c r="B403" s="62" t="s">
        <v>183</v>
      </c>
      <c r="C403" s="31">
        <v>83.05</v>
      </c>
      <c r="D403" s="40">
        <v>83.55</v>
      </c>
      <c r="E403" s="40">
        <v>82.199999999999989</v>
      </c>
      <c r="F403" s="40">
        <v>81.349999999999994</v>
      </c>
      <c r="G403" s="40">
        <v>79.999999999999986</v>
      </c>
      <c r="H403" s="40">
        <v>84.399999999999991</v>
      </c>
      <c r="I403" s="40">
        <v>85.749999999999986</v>
      </c>
      <c r="J403" s="40">
        <v>86.6</v>
      </c>
      <c r="K403" s="31">
        <v>84.9</v>
      </c>
      <c r="L403" s="31">
        <v>82.7</v>
      </c>
      <c r="M403" s="31">
        <v>65.929419999999993</v>
      </c>
      <c r="N403" s="1"/>
      <c r="O403" s="1"/>
    </row>
    <row r="404" spans="1:15" ht="12.75" customHeight="1">
      <c r="A404" s="33">
        <v>394</v>
      </c>
      <c r="B404" s="62" t="s">
        <v>524</v>
      </c>
      <c r="C404" s="31">
        <v>6896.85</v>
      </c>
      <c r="D404" s="40">
        <v>6895.05</v>
      </c>
      <c r="E404" s="40">
        <v>6853.8</v>
      </c>
      <c r="F404" s="40">
        <v>6810.75</v>
      </c>
      <c r="G404" s="40">
        <v>6769.5</v>
      </c>
      <c r="H404" s="40">
        <v>6938.1</v>
      </c>
      <c r="I404" s="40">
        <v>6979.35</v>
      </c>
      <c r="J404" s="40">
        <v>7022.4000000000005</v>
      </c>
      <c r="K404" s="31">
        <v>6936.3</v>
      </c>
      <c r="L404" s="31">
        <v>6852</v>
      </c>
      <c r="M404" s="31">
        <v>0.31436999999999998</v>
      </c>
      <c r="N404" s="1"/>
      <c r="O404" s="1"/>
    </row>
    <row r="405" spans="1:15" ht="12.75" customHeight="1">
      <c r="A405" s="33">
        <v>395</v>
      </c>
      <c r="B405" s="62" t="s">
        <v>525</v>
      </c>
      <c r="C405" s="31">
        <v>1391.45</v>
      </c>
      <c r="D405" s="40">
        <v>1397.9166666666667</v>
      </c>
      <c r="E405" s="40">
        <v>1377.9333333333334</v>
      </c>
      <c r="F405" s="40">
        <v>1364.4166666666667</v>
      </c>
      <c r="G405" s="40">
        <v>1344.4333333333334</v>
      </c>
      <c r="H405" s="40">
        <v>1411.4333333333334</v>
      </c>
      <c r="I405" s="40">
        <v>1431.4166666666665</v>
      </c>
      <c r="J405" s="40">
        <v>1444.9333333333334</v>
      </c>
      <c r="K405" s="31">
        <v>1417.9</v>
      </c>
      <c r="L405" s="31">
        <v>1384.4</v>
      </c>
      <c r="M405" s="31">
        <v>0.52232999999999996</v>
      </c>
      <c r="N405" s="1"/>
      <c r="O405" s="1"/>
    </row>
    <row r="406" spans="1:15" ht="12.75" customHeight="1">
      <c r="A406" s="33">
        <v>396</v>
      </c>
      <c r="B406" s="62" t="s">
        <v>526</v>
      </c>
      <c r="C406" s="31">
        <v>3061.3</v>
      </c>
      <c r="D406" s="40">
        <v>3073.5</v>
      </c>
      <c r="E406" s="40">
        <v>3021.05</v>
      </c>
      <c r="F406" s="40">
        <v>2980.8</v>
      </c>
      <c r="G406" s="40">
        <v>2928.3500000000004</v>
      </c>
      <c r="H406" s="40">
        <v>3113.75</v>
      </c>
      <c r="I406" s="40">
        <v>3166.2</v>
      </c>
      <c r="J406" s="40">
        <v>3206.45</v>
      </c>
      <c r="K406" s="31">
        <v>3125.95</v>
      </c>
      <c r="L406" s="31">
        <v>3033.25</v>
      </c>
      <c r="M406" s="31">
        <v>0.75405999999999995</v>
      </c>
      <c r="N406" s="1"/>
      <c r="O406" s="1"/>
    </row>
    <row r="407" spans="1:15" ht="12.75" customHeight="1">
      <c r="A407" s="33">
        <v>397</v>
      </c>
      <c r="B407" s="62" t="s">
        <v>527</v>
      </c>
      <c r="C407" s="31">
        <v>539.79999999999995</v>
      </c>
      <c r="D407" s="40">
        <v>546.80000000000007</v>
      </c>
      <c r="E407" s="40">
        <v>530.00000000000011</v>
      </c>
      <c r="F407" s="40">
        <v>520.20000000000005</v>
      </c>
      <c r="G407" s="40">
        <v>503.40000000000009</v>
      </c>
      <c r="H407" s="40">
        <v>556.60000000000014</v>
      </c>
      <c r="I407" s="40">
        <v>573.40000000000009</v>
      </c>
      <c r="J407" s="40">
        <v>583.20000000000016</v>
      </c>
      <c r="K407" s="31">
        <v>563.6</v>
      </c>
      <c r="L407" s="31">
        <v>537</v>
      </c>
      <c r="M407" s="31">
        <v>2.6238299999999999</v>
      </c>
      <c r="N407" s="1"/>
      <c r="O407" s="1"/>
    </row>
    <row r="408" spans="1:15" ht="12.75" customHeight="1">
      <c r="A408" s="33">
        <v>398</v>
      </c>
      <c r="B408" s="62" t="s">
        <v>528</v>
      </c>
      <c r="C408" s="31">
        <v>1207.1500000000001</v>
      </c>
      <c r="D408" s="40">
        <v>1201.3999999999999</v>
      </c>
      <c r="E408" s="40">
        <v>1177.7499999999998</v>
      </c>
      <c r="F408" s="40">
        <v>1148.3499999999999</v>
      </c>
      <c r="G408" s="40">
        <v>1124.6999999999998</v>
      </c>
      <c r="H408" s="40">
        <v>1230.7999999999997</v>
      </c>
      <c r="I408" s="40">
        <v>1254.4499999999998</v>
      </c>
      <c r="J408" s="40">
        <v>1283.8499999999997</v>
      </c>
      <c r="K408" s="31">
        <v>1225.05</v>
      </c>
      <c r="L408" s="31">
        <v>1172</v>
      </c>
      <c r="M408" s="31">
        <v>1.99491</v>
      </c>
      <c r="N408" s="1"/>
      <c r="O408" s="1"/>
    </row>
    <row r="409" spans="1:15" ht="12.75" customHeight="1">
      <c r="A409" s="33">
        <v>399</v>
      </c>
      <c r="B409" s="62" t="s">
        <v>529</v>
      </c>
      <c r="C409" s="31">
        <v>237.1</v>
      </c>
      <c r="D409" s="40">
        <v>237.54999999999998</v>
      </c>
      <c r="E409" s="40">
        <v>235.19999999999996</v>
      </c>
      <c r="F409" s="40">
        <v>233.29999999999998</v>
      </c>
      <c r="G409" s="40">
        <v>230.94999999999996</v>
      </c>
      <c r="H409" s="40">
        <v>239.44999999999996</v>
      </c>
      <c r="I409" s="40">
        <v>241.79999999999998</v>
      </c>
      <c r="J409" s="40">
        <v>243.69999999999996</v>
      </c>
      <c r="K409" s="31">
        <v>239.9</v>
      </c>
      <c r="L409" s="31">
        <v>235.65</v>
      </c>
      <c r="M409" s="31">
        <v>2.4946899999999999</v>
      </c>
      <c r="N409" s="1"/>
      <c r="O409" s="1"/>
    </row>
    <row r="410" spans="1:15" ht="12.75" customHeight="1">
      <c r="A410" s="33">
        <v>400</v>
      </c>
      <c r="B410" s="62" t="s">
        <v>530</v>
      </c>
      <c r="C410" s="31">
        <v>774.75</v>
      </c>
      <c r="D410" s="40">
        <v>774.61666666666667</v>
      </c>
      <c r="E410" s="40">
        <v>767.2833333333333</v>
      </c>
      <c r="F410" s="40">
        <v>759.81666666666661</v>
      </c>
      <c r="G410" s="40">
        <v>752.48333333333323</v>
      </c>
      <c r="H410" s="40">
        <v>782.08333333333337</v>
      </c>
      <c r="I410" s="40">
        <v>789.41666666666663</v>
      </c>
      <c r="J410" s="40">
        <v>796.88333333333344</v>
      </c>
      <c r="K410" s="31">
        <v>781.95</v>
      </c>
      <c r="L410" s="31">
        <v>767.15</v>
      </c>
      <c r="M410" s="31">
        <v>0.39194000000000001</v>
      </c>
      <c r="N410" s="1"/>
      <c r="O410" s="1"/>
    </row>
    <row r="411" spans="1:15" ht="12.75" customHeight="1">
      <c r="A411" s="33">
        <v>401</v>
      </c>
      <c r="B411" s="62" t="s">
        <v>218</v>
      </c>
      <c r="C411" s="31">
        <v>26236.1</v>
      </c>
      <c r="D411" s="40">
        <v>26237.283333333336</v>
      </c>
      <c r="E411" s="40">
        <v>26084.616666666672</v>
      </c>
      <c r="F411" s="40">
        <v>25933.133333333335</v>
      </c>
      <c r="G411" s="40">
        <v>25780.466666666671</v>
      </c>
      <c r="H411" s="40">
        <v>26388.766666666674</v>
      </c>
      <c r="I411" s="40">
        <v>26541.433333333338</v>
      </c>
      <c r="J411" s="40">
        <v>26692.916666666675</v>
      </c>
      <c r="K411" s="31">
        <v>26389.95</v>
      </c>
      <c r="L411" s="31">
        <v>26085.8</v>
      </c>
      <c r="M411" s="31">
        <v>0.26923999999999998</v>
      </c>
      <c r="N411" s="1"/>
      <c r="O411" s="1"/>
    </row>
    <row r="412" spans="1:15" ht="12.75" customHeight="1">
      <c r="A412" s="33">
        <v>402</v>
      </c>
      <c r="B412" s="62" t="s">
        <v>531</v>
      </c>
      <c r="C412" s="31">
        <v>43.35</v>
      </c>
      <c r="D412" s="40">
        <v>43.533333333333331</v>
      </c>
      <c r="E412" s="40">
        <v>42.966666666666661</v>
      </c>
      <c r="F412" s="40">
        <v>42.583333333333329</v>
      </c>
      <c r="G412" s="40">
        <v>42.016666666666659</v>
      </c>
      <c r="H412" s="40">
        <v>43.916666666666664</v>
      </c>
      <c r="I412" s="40">
        <v>44.483333333333327</v>
      </c>
      <c r="J412" s="40">
        <v>44.866666666666667</v>
      </c>
      <c r="K412" s="31">
        <v>44.1</v>
      </c>
      <c r="L412" s="31">
        <v>43.15</v>
      </c>
      <c r="M412" s="31">
        <v>76.074889999999996</v>
      </c>
      <c r="N412" s="1"/>
      <c r="O412" s="1"/>
    </row>
    <row r="413" spans="1:15" ht="12.75" customHeight="1">
      <c r="A413" s="33">
        <v>403</v>
      </c>
      <c r="B413" s="62" t="s">
        <v>221</v>
      </c>
      <c r="C413" s="31">
        <v>1407.8</v>
      </c>
      <c r="D413" s="40">
        <v>1420.0166666666667</v>
      </c>
      <c r="E413" s="40">
        <v>1390.0333333333333</v>
      </c>
      <c r="F413" s="40">
        <v>1372.2666666666667</v>
      </c>
      <c r="G413" s="40">
        <v>1342.2833333333333</v>
      </c>
      <c r="H413" s="40">
        <v>1437.7833333333333</v>
      </c>
      <c r="I413" s="40">
        <v>1467.7666666666664</v>
      </c>
      <c r="J413" s="40">
        <v>1485.5333333333333</v>
      </c>
      <c r="K413" s="31">
        <v>1450</v>
      </c>
      <c r="L413" s="31">
        <v>1402.25</v>
      </c>
      <c r="M413" s="31">
        <v>7.2345800000000002</v>
      </c>
      <c r="N413" s="1"/>
      <c r="O413" s="1"/>
    </row>
    <row r="414" spans="1:15" ht="12.75" customHeight="1">
      <c r="A414" s="33">
        <v>404</v>
      </c>
      <c r="B414" t="s">
        <v>532</v>
      </c>
      <c r="C414" s="31">
        <v>340.45</v>
      </c>
      <c r="D414" s="40">
        <v>335.06666666666666</v>
      </c>
      <c r="E414" s="40">
        <v>323.2833333333333</v>
      </c>
      <c r="F414" s="40">
        <v>306.11666666666662</v>
      </c>
      <c r="G414" s="40">
        <v>294.33333333333326</v>
      </c>
      <c r="H414" s="40">
        <v>352.23333333333335</v>
      </c>
      <c r="I414" s="40">
        <v>364.01666666666677</v>
      </c>
      <c r="J414" s="40">
        <v>381.18333333333339</v>
      </c>
      <c r="K414" s="31">
        <v>346.85</v>
      </c>
      <c r="L414" s="31">
        <v>317.89999999999998</v>
      </c>
      <c r="M414" s="31">
        <v>28.008150000000001</v>
      </c>
      <c r="N414" s="1"/>
      <c r="O414" s="1"/>
    </row>
    <row r="415" spans="1:15" ht="12.75" customHeight="1">
      <c r="A415" s="33">
        <v>405</v>
      </c>
      <c r="B415" s="62" t="s">
        <v>219</v>
      </c>
      <c r="C415" s="31">
        <v>3763.2</v>
      </c>
      <c r="D415" s="40">
        <v>3753.0499999999997</v>
      </c>
      <c r="E415" s="40">
        <v>3736.7499999999995</v>
      </c>
      <c r="F415" s="40">
        <v>3710.2999999999997</v>
      </c>
      <c r="G415" s="40">
        <v>3693.9999999999995</v>
      </c>
      <c r="H415" s="40">
        <v>3779.4999999999995</v>
      </c>
      <c r="I415" s="40">
        <v>3795.7999999999997</v>
      </c>
      <c r="J415" s="40">
        <v>3822.2499999999995</v>
      </c>
      <c r="K415" s="31">
        <v>3769.35</v>
      </c>
      <c r="L415" s="31">
        <v>3726.6</v>
      </c>
      <c r="M415" s="31">
        <v>2.4891999999999999</v>
      </c>
      <c r="N415" s="1"/>
      <c r="O415" s="1"/>
    </row>
    <row r="416" spans="1:15" ht="12.75" customHeight="1">
      <c r="A416" s="33">
        <v>406</v>
      </c>
      <c r="B416" s="62" t="s">
        <v>533</v>
      </c>
      <c r="C416" s="31">
        <v>566.15</v>
      </c>
      <c r="D416" s="40">
        <v>565.18333333333328</v>
      </c>
      <c r="E416" s="40">
        <v>561.46666666666658</v>
      </c>
      <c r="F416" s="40">
        <v>556.7833333333333</v>
      </c>
      <c r="G416" s="40">
        <v>553.06666666666661</v>
      </c>
      <c r="H416" s="40">
        <v>569.86666666666656</v>
      </c>
      <c r="I416" s="40">
        <v>573.58333333333326</v>
      </c>
      <c r="J416" s="40">
        <v>578.26666666666654</v>
      </c>
      <c r="K416" s="31">
        <v>568.9</v>
      </c>
      <c r="L416" s="31">
        <v>560.5</v>
      </c>
      <c r="M416" s="31">
        <v>9.0973100000000002</v>
      </c>
      <c r="N416" s="1"/>
      <c r="O416" s="1"/>
    </row>
    <row r="417" spans="1:15" ht="12.75" customHeight="1">
      <c r="A417" s="33">
        <v>407</v>
      </c>
      <c r="B417" s="62" t="s">
        <v>534</v>
      </c>
      <c r="C417" s="31">
        <v>3868.75</v>
      </c>
      <c r="D417" s="40">
        <v>3872.9166666666665</v>
      </c>
      <c r="E417" s="40">
        <v>3846.833333333333</v>
      </c>
      <c r="F417" s="40">
        <v>3824.9166666666665</v>
      </c>
      <c r="G417" s="40">
        <v>3798.833333333333</v>
      </c>
      <c r="H417" s="40">
        <v>3894.833333333333</v>
      </c>
      <c r="I417" s="40">
        <v>3920.9166666666661</v>
      </c>
      <c r="J417" s="40">
        <v>3942.833333333333</v>
      </c>
      <c r="K417" s="31">
        <v>3899</v>
      </c>
      <c r="L417" s="31">
        <v>3851</v>
      </c>
      <c r="M417" s="31">
        <v>0.45656999999999998</v>
      </c>
      <c r="N417" s="1"/>
      <c r="O417" s="1"/>
    </row>
    <row r="418" spans="1:15" ht="12.75" customHeight="1">
      <c r="A418" s="33">
        <v>408</v>
      </c>
      <c r="B418" s="62" t="s">
        <v>299</v>
      </c>
      <c r="C418" s="31">
        <v>509.85</v>
      </c>
      <c r="D418" s="40">
        <v>516.55000000000007</v>
      </c>
      <c r="E418" s="40">
        <v>501.30000000000018</v>
      </c>
      <c r="F418" s="40">
        <v>492.75000000000011</v>
      </c>
      <c r="G418" s="40">
        <v>477.50000000000023</v>
      </c>
      <c r="H418" s="40">
        <v>525.10000000000014</v>
      </c>
      <c r="I418" s="40">
        <v>540.34999999999991</v>
      </c>
      <c r="J418" s="40">
        <v>548.90000000000009</v>
      </c>
      <c r="K418" s="31">
        <v>531.79999999999995</v>
      </c>
      <c r="L418" s="31">
        <v>508</v>
      </c>
      <c r="M418" s="31">
        <v>22.56756</v>
      </c>
      <c r="N418" s="1"/>
      <c r="O418" s="1"/>
    </row>
    <row r="419" spans="1:15" ht="12.75" customHeight="1">
      <c r="A419" s="33">
        <v>409</v>
      </c>
      <c r="B419" s="62" t="s">
        <v>535</v>
      </c>
      <c r="C419" s="31">
        <v>1011.15</v>
      </c>
      <c r="D419" s="40">
        <v>1025.2333333333333</v>
      </c>
      <c r="E419" s="40">
        <v>993.91666666666674</v>
      </c>
      <c r="F419" s="40">
        <v>976.68333333333339</v>
      </c>
      <c r="G419" s="40">
        <v>945.36666666666679</v>
      </c>
      <c r="H419" s="40">
        <v>1042.4666666666667</v>
      </c>
      <c r="I419" s="40">
        <v>1073.7833333333333</v>
      </c>
      <c r="J419" s="40">
        <v>1091.0166666666667</v>
      </c>
      <c r="K419" s="31">
        <v>1056.55</v>
      </c>
      <c r="L419" s="31">
        <v>1008</v>
      </c>
      <c r="M419" s="31">
        <v>2.48245</v>
      </c>
      <c r="N419" s="1"/>
      <c r="O419" s="1"/>
    </row>
    <row r="420" spans="1:15" ht="12.75" customHeight="1">
      <c r="A420" s="33">
        <v>410</v>
      </c>
      <c r="B420" s="62" t="s">
        <v>536</v>
      </c>
      <c r="C420" s="31">
        <v>525.4</v>
      </c>
      <c r="D420" s="40">
        <v>524.79999999999995</v>
      </c>
      <c r="E420" s="40">
        <v>520.79999999999995</v>
      </c>
      <c r="F420" s="40">
        <v>516.20000000000005</v>
      </c>
      <c r="G420" s="40">
        <v>512.20000000000005</v>
      </c>
      <c r="H420" s="40">
        <v>529.39999999999986</v>
      </c>
      <c r="I420" s="40">
        <v>533.39999999999986</v>
      </c>
      <c r="J420" s="40">
        <v>537.99999999999977</v>
      </c>
      <c r="K420" s="31">
        <v>528.79999999999995</v>
      </c>
      <c r="L420" s="31">
        <v>520.20000000000005</v>
      </c>
      <c r="M420" s="31">
        <v>7.1171499999999996</v>
      </c>
      <c r="N420" s="1"/>
      <c r="O420" s="1"/>
    </row>
    <row r="421" spans="1:15" ht="12.75" customHeight="1">
      <c r="A421" s="33">
        <v>411</v>
      </c>
      <c r="B421" s="62" t="s">
        <v>217</v>
      </c>
      <c r="C421" s="31">
        <v>576.54999999999995</v>
      </c>
      <c r="D421" s="40">
        <v>576.7833333333333</v>
      </c>
      <c r="E421" s="40">
        <v>575.01666666666665</v>
      </c>
      <c r="F421" s="40">
        <v>573.48333333333335</v>
      </c>
      <c r="G421" s="40">
        <v>571.7166666666667</v>
      </c>
      <c r="H421" s="40">
        <v>578.31666666666661</v>
      </c>
      <c r="I421" s="40">
        <v>580.08333333333326</v>
      </c>
      <c r="J421" s="40">
        <v>581.61666666666656</v>
      </c>
      <c r="K421" s="31">
        <v>578.54999999999995</v>
      </c>
      <c r="L421" s="31">
        <v>575.25</v>
      </c>
      <c r="M421" s="31">
        <v>89.486959999999996</v>
      </c>
      <c r="N421" s="1"/>
      <c r="O421" s="1"/>
    </row>
    <row r="422" spans="1:15" ht="12.75" customHeight="1">
      <c r="A422" s="33">
        <v>412</v>
      </c>
      <c r="B422" s="62" t="s">
        <v>214</v>
      </c>
      <c r="C422" s="31">
        <v>84.75</v>
      </c>
      <c r="D422" s="40">
        <v>84.916666666666671</v>
      </c>
      <c r="E422" s="40">
        <v>84.083333333333343</v>
      </c>
      <c r="F422" s="40">
        <v>83.416666666666671</v>
      </c>
      <c r="G422" s="40">
        <v>82.583333333333343</v>
      </c>
      <c r="H422" s="40">
        <v>85.583333333333343</v>
      </c>
      <c r="I422" s="40">
        <v>86.416666666666686</v>
      </c>
      <c r="J422" s="40">
        <v>87.083333333333343</v>
      </c>
      <c r="K422" s="31">
        <v>85.75</v>
      </c>
      <c r="L422" s="31">
        <v>84.25</v>
      </c>
      <c r="M422" s="31">
        <v>204.1816</v>
      </c>
      <c r="N422" s="1"/>
      <c r="O422" s="1"/>
    </row>
    <row r="423" spans="1:15" ht="12.75" customHeight="1">
      <c r="A423" s="33">
        <v>413</v>
      </c>
      <c r="B423" s="62" t="s">
        <v>537</v>
      </c>
      <c r="C423" s="31">
        <v>318.8</v>
      </c>
      <c r="D423" s="40">
        <v>321.81666666666666</v>
      </c>
      <c r="E423" s="40">
        <v>313.63333333333333</v>
      </c>
      <c r="F423" s="40">
        <v>308.46666666666664</v>
      </c>
      <c r="G423" s="40">
        <v>300.2833333333333</v>
      </c>
      <c r="H423" s="40">
        <v>326.98333333333335</v>
      </c>
      <c r="I423" s="40">
        <v>335.16666666666663</v>
      </c>
      <c r="J423" s="40">
        <v>340.33333333333337</v>
      </c>
      <c r="K423" s="31">
        <v>330</v>
      </c>
      <c r="L423" s="31">
        <v>316.64999999999998</v>
      </c>
      <c r="M423" s="31">
        <v>19.511649999999999</v>
      </c>
      <c r="N423" s="1"/>
      <c r="O423" s="1"/>
    </row>
    <row r="424" spans="1:15" ht="12.75" customHeight="1">
      <c r="A424" s="33">
        <v>414</v>
      </c>
      <c r="B424" s="62" t="s">
        <v>538</v>
      </c>
      <c r="C424" s="31">
        <v>151.4</v>
      </c>
      <c r="D424" s="40">
        <v>151.23333333333332</v>
      </c>
      <c r="E424" s="40">
        <v>150.46666666666664</v>
      </c>
      <c r="F424" s="40">
        <v>149.53333333333333</v>
      </c>
      <c r="G424" s="40">
        <v>148.76666666666665</v>
      </c>
      <c r="H424" s="40">
        <v>152.16666666666663</v>
      </c>
      <c r="I424" s="40">
        <v>152.93333333333334</v>
      </c>
      <c r="J424" s="40">
        <v>153.86666666666662</v>
      </c>
      <c r="K424" s="31">
        <v>152</v>
      </c>
      <c r="L424" s="31">
        <v>150.30000000000001</v>
      </c>
      <c r="M424" s="31">
        <v>3.7544300000000002</v>
      </c>
      <c r="N424" s="1"/>
      <c r="O424" s="1"/>
    </row>
    <row r="425" spans="1:15" ht="12.75" customHeight="1">
      <c r="A425" s="33">
        <v>415</v>
      </c>
      <c r="B425" s="62" t="s">
        <v>539</v>
      </c>
      <c r="C425" s="31">
        <v>507.9</v>
      </c>
      <c r="D425" s="40">
        <v>504.46666666666664</v>
      </c>
      <c r="E425" s="40">
        <v>494.13333333333333</v>
      </c>
      <c r="F425" s="40">
        <v>480.36666666666667</v>
      </c>
      <c r="G425" s="40">
        <v>470.03333333333336</v>
      </c>
      <c r="H425" s="40">
        <v>518.23333333333335</v>
      </c>
      <c r="I425" s="40">
        <v>528.56666666666661</v>
      </c>
      <c r="J425" s="40">
        <v>542.33333333333326</v>
      </c>
      <c r="K425" s="31">
        <v>514.79999999999995</v>
      </c>
      <c r="L425" s="31">
        <v>490.7</v>
      </c>
      <c r="M425" s="31">
        <v>6.1138300000000001</v>
      </c>
      <c r="N425" s="1"/>
      <c r="O425" s="1"/>
    </row>
    <row r="426" spans="1:15" ht="12.75" customHeight="1">
      <c r="A426" s="33">
        <v>416</v>
      </c>
      <c r="B426" s="62" t="s">
        <v>540</v>
      </c>
      <c r="C426" s="31">
        <v>413.15</v>
      </c>
      <c r="D426" s="40">
        <v>413.81666666666661</v>
      </c>
      <c r="E426" s="40">
        <v>410.93333333333322</v>
      </c>
      <c r="F426" s="40">
        <v>408.71666666666664</v>
      </c>
      <c r="G426" s="40">
        <v>405.83333333333326</v>
      </c>
      <c r="H426" s="40">
        <v>416.03333333333319</v>
      </c>
      <c r="I426" s="40">
        <v>418.91666666666663</v>
      </c>
      <c r="J426" s="40">
        <v>421.13333333333316</v>
      </c>
      <c r="K426" s="31">
        <v>416.7</v>
      </c>
      <c r="L426" s="31">
        <v>411.6</v>
      </c>
      <c r="M426" s="31">
        <v>2.9228000000000001</v>
      </c>
      <c r="N426" s="1"/>
      <c r="O426" s="1"/>
    </row>
    <row r="427" spans="1:15" ht="12.75" customHeight="1">
      <c r="A427" s="33">
        <v>417</v>
      </c>
      <c r="B427" s="62" t="s">
        <v>541</v>
      </c>
      <c r="C427" s="31">
        <v>192</v>
      </c>
      <c r="D427" s="40">
        <v>191.81666666666669</v>
      </c>
      <c r="E427" s="40">
        <v>189.83333333333337</v>
      </c>
      <c r="F427" s="40">
        <v>187.66666666666669</v>
      </c>
      <c r="G427" s="40">
        <v>185.68333333333337</v>
      </c>
      <c r="H427" s="40">
        <v>193.98333333333338</v>
      </c>
      <c r="I427" s="40">
        <v>195.96666666666667</v>
      </c>
      <c r="J427" s="40">
        <v>198.13333333333338</v>
      </c>
      <c r="K427" s="31">
        <v>193.8</v>
      </c>
      <c r="L427" s="31">
        <v>189.65</v>
      </c>
      <c r="M427" s="31">
        <v>2.5260199999999999</v>
      </c>
      <c r="N427" s="1"/>
      <c r="O427" s="1"/>
    </row>
    <row r="428" spans="1:15" ht="12.75" customHeight="1">
      <c r="A428" s="33">
        <v>418</v>
      </c>
      <c r="B428" s="62" t="s">
        <v>222</v>
      </c>
      <c r="C428" s="31">
        <v>986.7</v>
      </c>
      <c r="D428" s="40">
        <v>988.65</v>
      </c>
      <c r="E428" s="40">
        <v>982.3</v>
      </c>
      <c r="F428" s="40">
        <v>977.9</v>
      </c>
      <c r="G428" s="40">
        <v>971.55</v>
      </c>
      <c r="H428" s="40">
        <v>993.05</v>
      </c>
      <c r="I428" s="40">
        <v>999.40000000000009</v>
      </c>
      <c r="J428" s="40">
        <v>1003.8</v>
      </c>
      <c r="K428" s="31">
        <v>995</v>
      </c>
      <c r="L428" s="31">
        <v>984.25</v>
      </c>
      <c r="M428" s="31">
        <v>21.39387</v>
      </c>
      <c r="N428" s="1"/>
      <c r="O428" s="1"/>
    </row>
    <row r="429" spans="1:15" ht="12.75" customHeight="1">
      <c r="A429" s="33">
        <v>419</v>
      </c>
      <c r="B429" s="62" t="s">
        <v>223</v>
      </c>
      <c r="C429" s="31">
        <v>447.1</v>
      </c>
      <c r="D429" s="40">
        <v>447.7833333333333</v>
      </c>
      <c r="E429" s="40">
        <v>444.56666666666661</v>
      </c>
      <c r="F429" s="40">
        <v>442.0333333333333</v>
      </c>
      <c r="G429" s="40">
        <v>438.81666666666661</v>
      </c>
      <c r="H429" s="40">
        <v>450.31666666666661</v>
      </c>
      <c r="I429" s="40">
        <v>453.5333333333333</v>
      </c>
      <c r="J429" s="40">
        <v>456.06666666666661</v>
      </c>
      <c r="K429" s="31">
        <v>451</v>
      </c>
      <c r="L429" s="31">
        <v>445.25</v>
      </c>
      <c r="M429" s="31">
        <v>1.9901500000000001</v>
      </c>
      <c r="N429" s="1"/>
      <c r="O429" s="1"/>
    </row>
    <row r="430" spans="1:15" ht="12.75" customHeight="1">
      <c r="A430" s="33">
        <v>420</v>
      </c>
      <c r="B430" s="62" t="s">
        <v>542</v>
      </c>
      <c r="C430" s="31">
        <v>2559.9499999999998</v>
      </c>
      <c r="D430" s="40">
        <v>2556.9</v>
      </c>
      <c r="E430" s="40">
        <v>2543.75</v>
      </c>
      <c r="F430" s="40">
        <v>2527.5499999999997</v>
      </c>
      <c r="G430" s="40">
        <v>2514.3999999999996</v>
      </c>
      <c r="H430" s="40">
        <v>2573.1000000000004</v>
      </c>
      <c r="I430" s="40">
        <v>2586.2500000000009</v>
      </c>
      <c r="J430" s="40">
        <v>2602.4500000000007</v>
      </c>
      <c r="K430" s="31">
        <v>2570.0500000000002</v>
      </c>
      <c r="L430" s="31">
        <v>2540.6999999999998</v>
      </c>
      <c r="M430" s="31">
        <v>2.1336200000000001</v>
      </c>
      <c r="N430" s="1"/>
      <c r="O430" s="1"/>
    </row>
    <row r="431" spans="1:15" ht="12.75" customHeight="1">
      <c r="A431" s="33">
        <v>421</v>
      </c>
      <c r="B431" s="62" t="s">
        <v>543</v>
      </c>
      <c r="C431" s="31">
        <v>1154.95</v>
      </c>
      <c r="D431" s="40">
        <v>1157.9833333333333</v>
      </c>
      <c r="E431" s="40">
        <v>1146.9666666666667</v>
      </c>
      <c r="F431" s="40">
        <v>1138.9833333333333</v>
      </c>
      <c r="G431" s="40">
        <v>1127.9666666666667</v>
      </c>
      <c r="H431" s="40">
        <v>1165.9666666666667</v>
      </c>
      <c r="I431" s="40">
        <v>1176.9833333333336</v>
      </c>
      <c r="J431" s="40">
        <v>1184.9666666666667</v>
      </c>
      <c r="K431" s="31">
        <v>1169</v>
      </c>
      <c r="L431" s="31">
        <v>1150</v>
      </c>
      <c r="M431" s="31">
        <v>1.5384100000000001</v>
      </c>
      <c r="N431" s="1"/>
      <c r="O431" s="1"/>
    </row>
    <row r="432" spans="1:15" ht="12.75" customHeight="1">
      <c r="A432" s="33">
        <v>422</v>
      </c>
      <c r="B432" s="62" t="s">
        <v>544</v>
      </c>
      <c r="C432" s="31">
        <v>279.89999999999998</v>
      </c>
      <c r="D432" s="40">
        <v>280.95</v>
      </c>
      <c r="E432" s="40">
        <v>277.95</v>
      </c>
      <c r="F432" s="40">
        <v>276</v>
      </c>
      <c r="G432" s="40">
        <v>273</v>
      </c>
      <c r="H432" s="40">
        <v>282.89999999999998</v>
      </c>
      <c r="I432" s="40">
        <v>285.89999999999998</v>
      </c>
      <c r="J432" s="40">
        <v>287.84999999999997</v>
      </c>
      <c r="K432" s="31">
        <v>283.95</v>
      </c>
      <c r="L432" s="31">
        <v>279</v>
      </c>
      <c r="M432" s="31">
        <v>4.9554799999999997</v>
      </c>
      <c r="N432" s="1"/>
      <c r="O432" s="1"/>
    </row>
    <row r="433" spans="1:15" ht="12.75" customHeight="1">
      <c r="A433" s="33">
        <v>423</v>
      </c>
      <c r="B433" s="62" t="s">
        <v>545</v>
      </c>
      <c r="C433" s="31">
        <v>388.7</v>
      </c>
      <c r="D433" s="40">
        <v>389.23333333333335</v>
      </c>
      <c r="E433" s="40">
        <v>383.76666666666671</v>
      </c>
      <c r="F433" s="40">
        <v>378.83333333333337</v>
      </c>
      <c r="G433" s="40">
        <v>373.36666666666673</v>
      </c>
      <c r="H433" s="40">
        <v>394.16666666666669</v>
      </c>
      <c r="I433" s="40">
        <v>399.63333333333338</v>
      </c>
      <c r="J433" s="40">
        <v>404.56666666666666</v>
      </c>
      <c r="K433" s="31">
        <v>394.7</v>
      </c>
      <c r="L433" s="31">
        <v>384.3</v>
      </c>
      <c r="M433" s="31">
        <v>0.94042999999999999</v>
      </c>
      <c r="N433" s="1"/>
      <c r="O433" s="1"/>
    </row>
    <row r="434" spans="1:15" ht="12.75" customHeight="1">
      <c r="A434" s="33">
        <v>424</v>
      </c>
      <c r="B434" s="62" t="s">
        <v>546</v>
      </c>
      <c r="C434" s="31">
        <v>2987.3</v>
      </c>
      <c r="D434" s="40">
        <v>3000.25</v>
      </c>
      <c r="E434" s="40">
        <v>2925.55</v>
      </c>
      <c r="F434" s="40">
        <v>2863.8</v>
      </c>
      <c r="G434" s="40">
        <v>2789.1000000000004</v>
      </c>
      <c r="H434" s="40">
        <v>3062</v>
      </c>
      <c r="I434" s="40">
        <v>3136.7</v>
      </c>
      <c r="J434" s="40">
        <v>3198.45</v>
      </c>
      <c r="K434" s="31">
        <v>3074.95</v>
      </c>
      <c r="L434" s="31">
        <v>2938.5</v>
      </c>
      <c r="M434" s="31">
        <v>0.85155999999999998</v>
      </c>
      <c r="N434" s="1"/>
      <c r="O434" s="1"/>
    </row>
    <row r="435" spans="1:15" ht="12.75" customHeight="1">
      <c r="A435" s="33">
        <v>425</v>
      </c>
      <c r="B435" s="62" t="s">
        <v>547</v>
      </c>
      <c r="C435" s="31">
        <v>476.75</v>
      </c>
      <c r="D435" s="40">
        <v>476.58333333333331</v>
      </c>
      <c r="E435" s="40">
        <v>475.66666666666663</v>
      </c>
      <c r="F435" s="40">
        <v>474.58333333333331</v>
      </c>
      <c r="G435" s="40">
        <v>473.66666666666663</v>
      </c>
      <c r="H435" s="40">
        <v>477.66666666666663</v>
      </c>
      <c r="I435" s="40">
        <v>478.58333333333326</v>
      </c>
      <c r="J435" s="40">
        <v>479.66666666666663</v>
      </c>
      <c r="K435" s="31">
        <v>477.5</v>
      </c>
      <c r="L435" s="31">
        <v>475.5</v>
      </c>
      <c r="M435" s="31">
        <v>1.2524500000000001</v>
      </c>
      <c r="N435" s="1"/>
      <c r="O435" s="1"/>
    </row>
    <row r="436" spans="1:15" ht="12.75" customHeight="1">
      <c r="A436" s="33">
        <v>426</v>
      </c>
      <c r="B436" s="62" t="s">
        <v>548</v>
      </c>
      <c r="C436" s="31">
        <v>14.4</v>
      </c>
      <c r="D436" s="40">
        <v>14.633333333333333</v>
      </c>
      <c r="E436" s="40">
        <v>13.916666666666666</v>
      </c>
      <c r="F436" s="40">
        <v>13.433333333333334</v>
      </c>
      <c r="G436" s="40">
        <v>12.716666666666667</v>
      </c>
      <c r="H436" s="40">
        <v>15.116666666666665</v>
      </c>
      <c r="I436" s="40">
        <v>15.833333333333334</v>
      </c>
      <c r="J436" s="40">
        <v>16.316666666666663</v>
      </c>
      <c r="K436" s="31">
        <v>15.35</v>
      </c>
      <c r="L436" s="31">
        <v>14.15</v>
      </c>
      <c r="M436" s="31">
        <v>2221.77502</v>
      </c>
      <c r="N436" s="1"/>
      <c r="O436" s="1"/>
    </row>
    <row r="437" spans="1:15" ht="12.75" customHeight="1">
      <c r="A437" s="33">
        <v>427</v>
      </c>
      <c r="B437" s="62" t="s">
        <v>549</v>
      </c>
      <c r="C437" s="31">
        <v>236.35</v>
      </c>
      <c r="D437" s="40">
        <v>237.04999999999998</v>
      </c>
      <c r="E437" s="40">
        <v>234.29999999999995</v>
      </c>
      <c r="F437" s="40">
        <v>232.24999999999997</v>
      </c>
      <c r="G437" s="40">
        <v>229.49999999999994</v>
      </c>
      <c r="H437" s="40">
        <v>239.09999999999997</v>
      </c>
      <c r="I437" s="40">
        <v>241.85000000000002</v>
      </c>
      <c r="J437" s="40">
        <v>243.89999999999998</v>
      </c>
      <c r="K437" s="31">
        <v>239.8</v>
      </c>
      <c r="L437" s="31">
        <v>235</v>
      </c>
      <c r="M437" s="31">
        <v>0.76581999999999995</v>
      </c>
      <c r="N437" s="1"/>
      <c r="O437" s="1"/>
    </row>
    <row r="438" spans="1:15" ht="12.75" customHeight="1">
      <c r="A438" s="33">
        <v>428</v>
      </c>
      <c r="B438" s="62" t="s">
        <v>550</v>
      </c>
      <c r="C438" s="31">
        <v>913.95</v>
      </c>
      <c r="D438" s="40">
        <v>921.41666666666663</v>
      </c>
      <c r="E438" s="40">
        <v>902.93333333333328</v>
      </c>
      <c r="F438" s="40">
        <v>891.91666666666663</v>
      </c>
      <c r="G438" s="40">
        <v>873.43333333333328</v>
      </c>
      <c r="H438" s="40">
        <v>932.43333333333328</v>
      </c>
      <c r="I438" s="40">
        <v>950.91666666666663</v>
      </c>
      <c r="J438" s="40">
        <v>961.93333333333328</v>
      </c>
      <c r="K438" s="31">
        <v>939.9</v>
      </c>
      <c r="L438" s="31">
        <v>910.4</v>
      </c>
      <c r="M438" s="31">
        <v>0.96765999999999996</v>
      </c>
      <c r="N438" s="1"/>
      <c r="O438" s="1"/>
    </row>
    <row r="439" spans="1:15" ht="12.75" customHeight="1">
      <c r="A439" s="33">
        <v>429</v>
      </c>
      <c r="B439" s="62" t="s">
        <v>224</v>
      </c>
      <c r="C439" s="31">
        <v>743.5</v>
      </c>
      <c r="D439" s="40">
        <v>742.05000000000007</v>
      </c>
      <c r="E439" s="40">
        <v>739.10000000000014</v>
      </c>
      <c r="F439" s="40">
        <v>734.7</v>
      </c>
      <c r="G439" s="40">
        <v>731.75000000000011</v>
      </c>
      <c r="H439" s="40">
        <v>746.45000000000016</v>
      </c>
      <c r="I439" s="40">
        <v>749.4000000000002</v>
      </c>
      <c r="J439" s="40">
        <v>753.80000000000018</v>
      </c>
      <c r="K439" s="31">
        <v>745</v>
      </c>
      <c r="L439" s="31">
        <v>737.65</v>
      </c>
      <c r="M439" s="31">
        <v>2.2455400000000001</v>
      </c>
      <c r="N439" s="1"/>
      <c r="O439" s="1"/>
    </row>
    <row r="440" spans="1:15" ht="12.75" customHeight="1">
      <c r="A440" s="33">
        <v>430</v>
      </c>
      <c r="B440" s="62" t="s">
        <v>551</v>
      </c>
      <c r="C440" s="31">
        <v>1662.6</v>
      </c>
      <c r="D440" s="40">
        <v>1672.1333333333332</v>
      </c>
      <c r="E440" s="40">
        <v>1650.3666666666663</v>
      </c>
      <c r="F440" s="40">
        <v>1638.1333333333332</v>
      </c>
      <c r="G440" s="40">
        <v>1616.3666666666663</v>
      </c>
      <c r="H440" s="40">
        <v>1684.3666666666663</v>
      </c>
      <c r="I440" s="40">
        <v>1706.1333333333332</v>
      </c>
      <c r="J440" s="40">
        <v>1718.3666666666663</v>
      </c>
      <c r="K440" s="31">
        <v>1693.9</v>
      </c>
      <c r="L440" s="31">
        <v>1659.9</v>
      </c>
      <c r="M440" s="31">
        <v>0.16757</v>
      </c>
      <c r="N440" s="1"/>
      <c r="O440" s="1"/>
    </row>
    <row r="441" spans="1:15" ht="12.75" customHeight="1">
      <c r="A441" s="33">
        <v>431</v>
      </c>
      <c r="B441" s="62" t="s">
        <v>552</v>
      </c>
      <c r="C441" s="31">
        <v>415.95</v>
      </c>
      <c r="D441" s="40">
        <v>419.2</v>
      </c>
      <c r="E441" s="40">
        <v>411.9</v>
      </c>
      <c r="F441" s="40">
        <v>407.84999999999997</v>
      </c>
      <c r="G441" s="40">
        <v>400.54999999999995</v>
      </c>
      <c r="H441" s="40">
        <v>423.25</v>
      </c>
      <c r="I441" s="40">
        <v>430.55000000000007</v>
      </c>
      <c r="J441" s="40">
        <v>434.6</v>
      </c>
      <c r="K441" s="31">
        <v>426.5</v>
      </c>
      <c r="L441" s="31">
        <v>415.15</v>
      </c>
      <c r="M441" s="31">
        <v>5.5362900000000002</v>
      </c>
      <c r="N441" s="1"/>
      <c r="O441" s="1"/>
    </row>
    <row r="442" spans="1:15" ht="12.75" customHeight="1">
      <c r="A442" s="33">
        <v>432</v>
      </c>
      <c r="B442" s="62" t="s">
        <v>553</v>
      </c>
      <c r="C442" s="31">
        <v>723.45</v>
      </c>
      <c r="D442" s="40">
        <v>723.51666666666677</v>
      </c>
      <c r="E442" s="40">
        <v>719.98333333333358</v>
      </c>
      <c r="F442" s="40">
        <v>716.51666666666677</v>
      </c>
      <c r="G442" s="40">
        <v>712.98333333333358</v>
      </c>
      <c r="H442" s="40">
        <v>726.98333333333358</v>
      </c>
      <c r="I442" s="40">
        <v>730.51666666666665</v>
      </c>
      <c r="J442" s="40">
        <v>733.98333333333358</v>
      </c>
      <c r="K442" s="31">
        <v>727.05</v>
      </c>
      <c r="L442" s="31">
        <v>720.05</v>
      </c>
      <c r="M442" s="31">
        <v>0.33528000000000002</v>
      </c>
      <c r="N442" s="1"/>
      <c r="O442" s="1"/>
    </row>
    <row r="443" spans="1:15" ht="12.75" customHeight="1">
      <c r="A443" s="33">
        <v>433</v>
      </c>
      <c r="B443" s="62" t="s">
        <v>554</v>
      </c>
      <c r="C443" s="31">
        <v>38.15</v>
      </c>
      <c r="D443" s="40">
        <v>38.683333333333337</v>
      </c>
      <c r="E443" s="40">
        <v>37.366666666666674</v>
      </c>
      <c r="F443" s="40">
        <v>36.583333333333336</v>
      </c>
      <c r="G443" s="40">
        <v>35.266666666666673</v>
      </c>
      <c r="H443" s="40">
        <v>39.466666666666676</v>
      </c>
      <c r="I443" s="40">
        <v>40.783333333333339</v>
      </c>
      <c r="J443" s="40">
        <v>41.566666666666677</v>
      </c>
      <c r="K443" s="31">
        <v>40</v>
      </c>
      <c r="L443" s="31">
        <v>37.9</v>
      </c>
      <c r="M443" s="31">
        <v>109.60639999999999</v>
      </c>
      <c r="N443" s="1"/>
      <c r="O443" s="1"/>
    </row>
    <row r="444" spans="1:15" ht="12.75" customHeight="1">
      <c r="A444" s="33">
        <v>434</v>
      </c>
      <c r="B444" s="62" t="s">
        <v>236</v>
      </c>
      <c r="C444" s="31">
        <v>1345.85</v>
      </c>
      <c r="D444" s="40">
        <v>1342.95</v>
      </c>
      <c r="E444" s="40">
        <v>1335.9</v>
      </c>
      <c r="F444" s="40">
        <v>1325.95</v>
      </c>
      <c r="G444" s="40">
        <v>1318.9</v>
      </c>
      <c r="H444" s="40">
        <v>1352.9</v>
      </c>
      <c r="I444" s="40">
        <v>1359.9499999999998</v>
      </c>
      <c r="J444" s="40">
        <v>1369.9</v>
      </c>
      <c r="K444" s="31">
        <v>1350</v>
      </c>
      <c r="L444" s="31">
        <v>1333</v>
      </c>
      <c r="M444" s="31">
        <v>6.6304499999999997</v>
      </c>
      <c r="N444" s="1"/>
      <c r="O444" s="1"/>
    </row>
    <row r="445" spans="1:15" ht="12.75" customHeight="1">
      <c r="A445" s="33">
        <v>435</v>
      </c>
      <c r="B445" s="62" t="s">
        <v>555</v>
      </c>
      <c r="C445" s="31">
        <v>999.05</v>
      </c>
      <c r="D445" s="40">
        <v>1010.85</v>
      </c>
      <c r="E445" s="40">
        <v>955.2</v>
      </c>
      <c r="F445" s="40">
        <v>911.35</v>
      </c>
      <c r="G445" s="40">
        <v>855.7</v>
      </c>
      <c r="H445" s="40">
        <v>1054.7</v>
      </c>
      <c r="I445" s="40">
        <v>1110.3499999999999</v>
      </c>
      <c r="J445" s="40">
        <v>1154.2</v>
      </c>
      <c r="K445" s="31">
        <v>1066.5</v>
      </c>
      <c r="L445" s="31">
        <v>967</v>
      </c>
      <c r="M445" s="31">
        <v>110.0977</v>
      </c>
      <c r="N445" s="1"/>
      <c r="O445" s="1"/>
    </row>
    <row r="446" spans="1:15" ht="12.75" customHeight="1">
      <c r="A446" s="33">
        <v>436</v>
      </c>
      <c r="B446" s="62" t="s">
        <v>225</v>
      </c>
      <c r="C446" s="31">
        <v>977.95</v>
      </c>
      <c r="D446" s="40">
        <v>972.58333333333337</v>
      </c>
      <c r="E446" s="40">
        <v>963.26666666666677</v>
      </c>
      <c r="F446" s="40">
        <v>948.58333333333337</v>
      </c>
      <c r="G446" s="40">
        <v>939.26666666666677</v>
      </c>
      <c r="H446" s="40">
        <v>987.26666666666677</v>
      </c>
      <c r="I446" s="40">
        <v>996.58333333333337</v>
      </c>
      <c r="J446" s="40">
        <v>1011.2666666666668</v>
      </c>
      <c r="K446" s="31">
        <v>981.9</v>
      </c>
      <c r="L446" s="31">
        <v>957.9</v>
      </c>
      <c r="M446" s="31">
        <v>32.493899999999996</v>
      </c>
      <c r="N446" s="1"/>
      <c r="O446" s="1"/>
    </row>
    <row r="447" spans="1:15" ht="12.75" customHeight="1">
      <c r="A447" s="33">
        <v>437</v>
      </c>
      <c r="B447" s="62" t="s">
        <v>556</v>
      </c>
      <c r="C447" s="31">
        <v>251.1</v>
      </c>
      <c r="D447" s="40">
        <v>246.9</v>
      </c>
      <c r="E447" s="40">
        <v>240.70000000000002</v>
      </c>
      <c r="F447" s="40">
        <v>230.3</v>
      </c>
      <c r="G447" s="40">
        <v>224.10000000000002</v>
      </c>
      <c r="H447" s="40">
        <v>257.3</v>
      </c>
      <c r="I447" s="40">
        <v>263.5</v>
      </c>
      <c r="J447" s="40">
        <v>273.89999999999998</v>
      </c>
      <c r="K447" s="31">
        <v>253.1</v>
      </c>
      <c r="L447" s="31">
        <v>236.5</v>
      </c>
      <c r="M447" s="31">
        <v>49.099829999999997</v>
      </c>
      <c r="N447" s="1"/>
      <c r="O447" s="1"/>
    </row>
    <row r="448" spans="1:15" ht="12.75" customHeight="1">
      <c r="A448" s="33">
        <v>438</v>
      </c>
      <c r="B448" s="62" t="s">
        <v>226</v>
      </c>
      <c r="C448" s="31">
        <v>1639.8</v>
      </c>
      <c r="D448" s="40">
        <v>1637.95</v>
      </c>
      <c r="E448" s="40">
        <v>1601.9</v>
      </c>
      <c r="F448" s="40">
        <v>1564</v>
      </c>
      <c r="G448" s="40">
        <v>1527.95</v>
      </c>
      <c r="H448" s="40">
        <v>1675.8500000000001</v>
      </c>
      <c r="I448" s="40">
        <v>1711.8999999999999</v>
      </c>
      <c r="J448" s="40">
        <v>1749.8000000000002</v>
      </c>
      <c r="K448" s="31">
        <v>1674</v>
      </c>
      <c r="L448" s="31">
        <v>1600.05</v>
      </c>
      <c r="M448" s="31">
        <v>45.889290000000003</v>
      </c>
      <c r="N448" s="1"/>
      <c r="O448" s="1"/>
    </row>
    <row r="449" spans="1:15" ht="12.75" customHeight="1">
      <c r="A449" s="33">
        <v>439</v>
      </c>
      <c r="B449" s="62" t="s">
        <v>231</v>
      </c>
      <c r="C449" s="31">
        <v>3251.05</v>
      </c>
      <c r="D449" s="40">
        <v>3244.25</v>
      </c>
      <c r="E449" s="40">
        <v>3232.65</v>
      </c>
      <c r="F449" s="40">
        <v>3214.25</v>
      </c>
      <c r="G449" s="40">
        <v>3202.65</v>
      </c>
      <c r="H449" s="40">
        <v>3262.65</v>
      </c>
      <c r="I449" s="40">
        <v>3274.2500000000005</v>
      </c>
      <c r="J449" s="40">
        <v>3292.65</v>
      </c>
      <c r="K449" s="31">
        <v>3255.85</v>
      </c>
      <c r="L449" s="31">
        <v>3225.85</v>
      </c>
      <c r="M449" s="31">
        <v>16.585439999999998</v>
      </c>
      <c r="N449" s="1"/>
      <c r="O449" s="1"/>
    </row>
    <row r="450" spans="1:15" ht="12.75" customHeight="1">
      <c r="A450" s="33">
        <v>440</v>
      </c>
      <c r="B450" s="62" t="s">
        <v>227</v>
      </c>
      <c r="C450" s="31">
        <v>862.5</v>
      </c>
      <c r="D450" s="40">
        <v>847.83333333333337</v>
      </c>
      <c r="E450" s="40">
        <v>830.66666666666674</v>
      </c>
      <c r="F450" s="40">
        <v>798.83333333333337</v>
      </c>
      <c r="G450" s="40">
        <v>781.66666666666674</v>
      </c>
      <c r="H450" s="40">
        <v>879.66666666666674</v>
      </c>
      <c r="I450" s="40">
        <v>896.83333333333348</v>
      </c>
      <c r="J450" s="40">
        <v>928.66666666666674</v>
      </c>
      <c r="K450" s="31">
        <v>865</v>
      </c>
      <c r="L450" s="31">
        <v>816</v>
      </c>
      <c r="M450" s="31">
        <v>76.525829999999999</v>
      </c>
      <c r="N450" s="1"/>
      <c r="O450" s="1"/>
    </row>
    <row r="451" spans="1:15" ht="12.75" customHeight="1">
      <c r="A451" s="33">
        <v>441</v>
      </c>
      <c r="B451" s="62" t="s">
        <v>300</v>
      </c>
      <c r="C451" s="31">
        <v>7749.9</v>
      </c>
      <c r="D451" s="40">
        <v>7783.2833333333328</v>
      </c>
      <c r="E451" s="40">
        <v>7696.6166666666659</v>
      </c>
      <c r="F451" s="40">
        <v>7643.333333333333</v>
      </c>
      <c r="G451" s="40">
        <v>7556.6666666666661</v>
      </c>
      <c r="H451" s="40">
        <v>7836.5666666666657</v>
      </c>
      <c r="I451" s="40">
        <v>7923.2333333333336</v>
      </c>
      <c r="J451" s="40">
        <v>7976.5166666666655</v>
      </c>
      <c r="K451" s="31">
        <v>7869.95</v>
      </c>
      <c r="L451" s="31">
        <v>7730</v>
      </c>
      <c r="M451" s="31">
        <v>1.5199400000000001</v>
      </c>
      <c r="N451" s="1"/>
      <c r="O451" s="1"/>
    </row>
    <row r="452" spans="1:15" ht="12.75" customHeight="1">
      <c r="A452" s="33">
        <v>442</v>
      </c>
      <c r="B452" s="62" t="s">
        <v>557</v>
      </c>
      <c r="C452" s="31">
        <v>2386.1999999999998</v>
      </c>
      <c r="D452" s="40">
        <v>2394.1166666666668</v>
      </c>
      <c r="E452" s="40">
        <v>2338.4333333333334</v>
      </c>
      <c r="F452" s="40">
        <v>2290.6666666666665</v>
      </c>
      <c r="G452" s="40">
        <v>2234.9833333333331</v>
      </c>
      <c r="H452" s="40">
        <v>2441.8833333333337</v>
      </c>
      <c r="I452" s="40">
        <v>2497.5666666666671</v>
      </c>
      <c r="J452" s="40">
        <v>2545.3333333333339</v>
      </c>
      <c r="K452" s="31">
        <v>2449.8000000000002</v>
      </c>
      <c r="L452" s="31">
        <v>2346.35</v>
      </c>
      <c r="M452" s="31">
        <v>1.7590300000000001</v>
      </c>
      <c r="N452" s="1"/>
      <c r="O452" s="1"/>
    </row>
    <row r="453" spans="1:15" ht="12.75" customHeight="1">
      <c r="A453" s="33">
        <v>443</v>
      </c>
      <c r="B453" s="62" t="s">
        <v>558</v>
      </c>
      <c r="C453" s="31">
        <v>321.2</v>
      </c>
      <c r="D453" s="40">
        <v>318.31666666666666</v>
      </c>
      <c r="E453" s="40">
        <v>313.13333333333333</v>
      </c>
      <c r="F453" s="40">
        <v>305.06666666666666</v>
      </c>
      <c r="G453" s="40">
        <v>299.88333333333333</v>
      </c>
      <c r="H453" s="40">
        <v>326.38333333333333</v>
      </c>
      <c r="I453" s="40">
        <v>331.56666666666661</v>
      </c>
      <c r="J453" s="40">
        <v>339.63333333333333</v>
      </c>
      <c r="K453" s="31">
        <v>323.5</v>
      </c>
      <c r="L453" s="31">
        <v>310.25</v>
      </c>
      <c r="M453" s="31">
        <v>58.158389999999997</v>
      </c>
      <c r="N453" s="1"/>
      <c r="O453" s="1"/>
    </row>
    <row r="454" spans="1:15" ht="12.75" customHeight="1">
      <c r="A454" s="33">
        <v>444</v>
      </c>
      <c r="B454" s="62" t="s">
        <v>228</v>
      </c>
      <c r="C454" s="31">
        <v>570.29999999999995</v>
      </c>
      <c r="D454" s="40">
        <v>568.5</v>
      </c>
      <c r="E454" s="40">
        <v>565.79999999999995</v>
      </c>
      <c r="F454" s="40">
        <v>561.29999999999995</v>
      </c>
      <c r="G454" s="40">
        <v>558.59999999999991</v>
      </c>
      <c r="H454" s="40">
        <v>573</v>
      </c>
      <c r="I454" s="40">
        <v>575.70000000000005</v>
      </c>
      <c r="J454" s="40">
        <v>580.20000000000005</v>
      </c>
      <c r="K454" s="31">
        <v>571.20000000000005</v>
      </c>
      <c r="L454" s="31">
        <v>564</v>
      </c>
      <c r="M454" s="31">
        <v>127.13256</v>
      </c>
      <c r="N454" s="1"/>
      <c r="O454" s="1"/>
    </row>
    <row r="455" spans="1:15" ht="12.75" customHeight="1">
      <c r="A455" s="33">
        <v>445</v>
      </c>
      <c r="B455" s="62" t="s">
        <v>229</v>
      </c>
      <c r="C455" s="31">
        <v>224.15</v>
      </c>
      <c r="D455" s="40">
        <v>223.65</v>
      </c>
      <c r="E455" s="40">
        <v>222.05</v>
      </c>
      <c r="F455" s="40">
        <v>219.95000000000002</v>
      </c>
      <c r="G455" s="40">
        <v>218.35000000000002</v>
      </c>
      <c r="H455" s="40">
        <v>225.75</v>
      </c>
      <c r="I455" s="40">
        <v>227.34999999999997</v>
      </c>
      <c r="J455" s="40">
        <v>229.45</v>
      </c>
      <c r="K455" s="31">
        <v>225.25</v>
      </c>
      <c r="L455" s="31">
        <v>221.55</v>
      </c>
      <c r="M455" s="31">
        <v>105.0954</v>
      </c>
      <c r="N455" s="1"/>
      <c r="O455" s="1"/>
    </row>
    <row r="456" spans="1:15" ht="12.75" customHeight="1">
      <c r="A456" s="33">
        <v>446</v>
      </c>
      <c r="B456" s="62" t="s">
        <v>230</v>
      </c>
      <c r="C456" s="31">
        <v>113.8</v>
      </c>
      <c r="D456" s="40">
        <v>113.06666666666668</v>
      </c>
      <c r="E456" s="40">
        <v>112.13333333333335</v>
      </c>
      <c r="F456" s="40">
        <v>110.46666666666668</v>
      </c>
      <c r="G456" s="40">
        <v>109.53333333333336</v>
      </c>
      <c r="H456" s="40">
        <v>114.73333333333335</v>
      </c>
      <c r="I456" s="40">
        <v>115.66666666666666</v>
      </c>
      <c r="J456" s="40">
        <v>117.33333333333334</v>
      </c>
      <c r="K456" s="31">
        <v>114</v>
      </c>
      <c r="L456" s="31">
        <v>111.4</v>
      </c>
      <c r="M456" s="31">
        <v>666.96433000000002</v>
      </c>
      <c r="N456" s="1"/>
      <c r="O456" s="1"/>
    </row>
    <row r="457" spans="1:15" ht="12.75" customHeight="1">
      <c r="A457" s="33">
        <v>447</v>
      </c>
      <c r="B457" s="62" t="s">
        <v>301</v>
      </c>
      <c r="C457" s="31">
        <v>75.900000000000006</v>
      </c>
      <c r="D457" s="40">
        <v>77.166666666666671</v>
      </c>
      <c r="E457" s="40">
        <v>73.833333333333343</v>
      </c>
      <c r="F457" s="40">
        <v>71.766666666666666</v>
      </c>
      <c r="G457" s="40">
        <v>68.433333333333337</v>
      </c>
      <c r="H457" s="40">
        <v>79.233333333333348</v>
      </c>
      <c r="I457" s="40">
        <v>82.566666666666691</v>
      </c>
      <c r="J457" s="40">
        <v>84.633333333333354</v>
      </c>
      <c r="K457" s="31">
        <v>80.5</v>
      </c>
      <c r="L457" s="31">
        <v>75.099999999999994</v>
      </c>
      <c r="M457" s="31">
        <v>53.984169999999999</v>
      </c>
      <c r="N457" s="1"/>
      <c r="O457" s="1"/>
    </row>
    <row r="458" spans="1:15" ht="12.75" customHeight="1">
      <c r="A458" s="33">
        <v>448</v>
      </c>
      <c r="B458" s="62" t="s">
        <v>559</v>
      </c>
      <c r="C458" s="31">
        <v>2356.8000000000002</v>
      </c>
      <c r="D458" s="40">
        <v>2356.2666666666669</v>
      </c>
      <c r="E458" s="40">
        <v>2332.5333333333338</v>
      </c>
      <c r="F458" s="40">
        <v>2308.2666666666669</v>
      </c>
      <c r="G458" s="40">
        <v>2284.5333333333338</v>
      </c>
      <c r="H458" s="40">
        <v>2380.5333333333338</v>
      </c>
      <c r="I458" s="40">
        <v>2404.2666666666664</v>
      </c>
      <c r="J458" s="40">
        <v>2428.5333333333338</v>
      </c>
      <c r="K458" s="31">
        <v>2380</v>
      </c>
      <c r="L458" s="31">
        <v>2332</v>
      </c>
      <c r="M458" s="31">
        <v>0.81377999999999995</v>
      </c>
      <c r="N458" s="1"/>
      <c r="O458" s="1"/>
    </row>
    <row r="459" spans="1:15" ht="12.75" customHeight="1">
      <c r="A459" s="33">
        <v>449</v>
      </c>
      <c r="B459" s="62" t="s">
        <v>232</v>
      </c>
      <c r="C459" s="31">
        <v>1077.5999999999999</v>
      </c>
      <c r="D459" s="40">
        <v>1077.8666666666668</v>
      </c>
      <c r="E459" s="40">
        <v>1070.7833333333335</v>
      </c>
      <c r="F459" s="40">
        <v>1063.9666666666667</v>
      </c>
      <c r="G459" s="40">
        <v>1056.8833333333334</v>
      </c>
      <c r="H459" s="40">
        <v>1084.6833333333336</v>
      </c>
      <c r="I459" s="40">
        <v>1091.7666666666667</v>
      </c>
      <c r="J459" s="40">
        <v>1098.5833333333337</v>
      </c>
      <c r="K459" s="31">
        <v>1084.95</v>
      </c>
      <c r="L459" s="31">
        <v>1071.05</v>
      </c>
      <c r="M459" s="31">
        <v>13.215339999999999</v>
      </c>
      <c r="N459" s="1"/>
      <c r="O459" s="1"/>
    </row>
    <row r="460" spans="1:15" ht="12.75" customHeight="1">
      <c r="A460" s="33">
        <v>450</v>
      </c>
      <c r="B460" s="62" t="s">
        <v>560</v>
      </c>
      <c r="C460" s="31">
        <v>714.3</v>
      </c>
      <c r="D460" s="40">
        <v>715.43333333333339</v>
      </c>
      <c r="E460" s="40">
        <v>709.86666666666679</v>
      </c>
      <c r="F460" s="40">
        <v>705.43333333333339</v>
      </c>
      <c r="G460" s="40">
        <v>699.86666666666679</v>
      </c>
      <c r="H460" s="40">
        <v>719.86666666666679</v>
      </c>
      <c r="I460" s="40">
        <v>725.43333333333339</v>
      </c>
      <c r="J460" s="40">
        <v>729.86666666666679</v>
      </c>
      <c r="K460" s="31">
        <v>721</v>
      </c>
      <c r="L460" s="31">
        <v>711</v>
      </c>
      <c r="M460" s="31">
        <v>2.64168</v>
      </c>
      <c r="N460" s="1"/>
      <c r="O460" s="1"/>
    </row>
    <row r="461" spans="1:15" ht="12.75" customHeight="1">
      <c r="A461" s="33">
        <v>451</v>
      </c>
      <c r="B461" s="62" t="s">
        <v>561</v>
      </c>
      <c r="C461" s="31">
        <v>120.3</v>
      </c>
      <c r="D461" s="40">
        <v>120.14999999999999</v>
      </c>
      <c r="E461" s="40">
        <v>118.34999999999998</v>
      </c>
      <c r="F461" s="40">
        <v>116.39999999999999</v>
      </c>
      <c r="G461" s="40">
        <v>114.59999999999998</v>
      </c>
      <c r="H461" s="40">
        <v>122.09999999999998</v>
      </c>
      <c r="I461" s="40">
        <v>123.89999999999999</v>
      </c>
      <c r="J461" s="40">
        <v>125.84999999999998</v>
      </c>
      <c r="K461" s="31">
        <v>121.95</v>
      </c>
      <c r="L461" s="31">
        <v>118.2</v>
      </c>
      <c r="M461" s="31">
        <v>8.9666999999999994</v>
      </c>
      <c r="N461" s="1"/>
      <c r="O461" s="1"/>
    </row>
    <row r="462" spans="1:15" ht="12.75" customHeight="1">
      <c r="A462" s="33">
        <v>452</v>
      </c>
      <c r="B462" s="62" t="s">
        <v>210</v>
      </c>
      <c r="C462" s="31">
        <v>939.25</v>
      </c>
      <c r="D462" s="40">
        <v>938.38333333333333</v>
      </c>
      <c r="E462" s="40">
        <v>932.7166666666667</v>
      </c>
      <c r="F462" s="40">
        <v>926.18333333333339</v>
      </c>
      <c r="G462" s="40">
        <v>920.51666666666677</v>
      </c>
      <c r="H462" s="40">
        <v>944.91666666666663</v>
      </c>
      <c r="I462" s="40">
        <v>950.58333333333337</v>
      </c>
      <c r="J462" s="40">
        <v>957.11666666666656</v>
      </c>
      <c r="K462" s="31">
        <v>944.05</v>
      </c>
      <c r="L462" s="31">
        <v>931.85</v>
      </c>
      <c r="M462" s="31">
        <v>2.3324199999999999</v>
      </c>
      <c r="N462" s="1"/>
      <c r="O462" s="1"/>
    </row>
    <row r="463" spans="1:15" ht="12.75" customHeight="1">
      <c r="A463" s="33">
        <v>453</v>
      </c>
      <c r="B463" s="62" t="s">
        <v>562</v>
      </c>
      <c r="C463" s="31">
        <v>2360.85</v>
      </c>
      <c r="D463" s="40">
        <v>2355.2333333333336</v>
      </c>
      <c r="E463" s="40">
        <v>2332.4666666666672</v>
      </c>
      <c r="F463" s="40">
        <v>2304.0833333333335</v>
      </c>
      <c r="G463" s="40">
        <v>2281.3166666666671</v>
      </c>
      <c r="H463" s="40">
        <v>2383.6166666666672</v>
      </c>
      <c r="I463" s="40">
        <v>2406.3833333333337</v>
      </c>
      <c r="J463" s="40">
        <v>2434.7666666666673</v>
      </c>
      <c r="K463" s="31">
        <v>2378</v>
      </c>
      <c r="L463" s="31">
        <v>2326.85</v>
      </c>
      <c r="M463" s="31">
        <v>0.31958999999999999</v>
      </c>
      <c r="N463" s="1"/>
      <c r="O463" s="1"/>
    </row>
    <row r="464" spans="1:15" ht="12.75" customHeight="1">
      <c r="A464" s="33">
        <v>454</v>
      </c>
      <c r="B464" s="62" t="s">
        <v>563</v>
      </c>
      <c r="C464" s="31">
        <v>469.15</v>
      </c>
      <c r="D464" s="40">
        <v>467.98333333333329</v>
      </c>
      <c r="E464" s="40">
        <v>464.56666666666661</v>
      </c>
      <c r="F464" s="40">
        <v>459.98333333333329</v>
      </c>
      <c r="G464" s="40">
        <v>456.56666666666661</v>
      </c>
      <c r="H464" s="40">
        <v>472.56666666666661</v>
      </c>
      <c r="I464" s="40">
        <v>475.98333333333323</v>
      </c>
      <c r="J464" s="40">
        <v>480.56666666666661</v>
      </c>
      <c r="K464" s="31">
        <v>471.4</v>
      </c>
      <c r="L464" s="31">
        <v>463.4</v>
      </c>
      <c r="M464" s="31">
        <v>0.31918000000000002</v>
      </c>
      <c r="N464" s="1"/>
      <c r="O464" s="1"/>
    </row>
    <row r="465" spans="1:15" ht="12.75" customHeight="1">
      <c r="A465" s="33">
        <v>455</v>
      </c>
      <c r="B465" s="62" t="s">
        <v>564</v>
      </c>
      <c r="C465" s="31">
        <v>3444.55</v>
      </c>
      <c r="D465" s="40">
        <v>3456</v>
      </c>
      <c r="E465" s="40">
        <v>3418.55</v>
      </c>
      <c r="F465" s="40">
        <v>3392.55</v>
      </c>
      <c r="G465" s="40">
        <v>3355.1000000000004</v>
      </c>
      <c r="H465" s="40">
        <v>3482</v>
      </c>
      <c r="I465" s="40">
        <v>3519.45</v>
      </c>
      <c r="J465" s="40">
        <v>3545.45</v>
      </c>
      <c r="K465" s="31">
        <v>3493.45</v>
      </c>
      <c r="L465" s="31">
        <v>3430</v>
      </c>
      <c r="M465" s="31">
        <v>0.15001999999999999</v>
      </c>
      <c r="N465" s="1"/>
      <c r="O465" s="1"/>
    </row>
    <row r="466" spans="1:15" ht="12.75" customHeight="1">
      <c r="A466" s="33">
        <v>456</v>
      </c>
      <c r="B466" s="62" t="s">
        <v>233</v>
      </c>
      <c r="C466" s="31">
        <v>2907.05</v>
      </c>
      <c r="D466" s="40">
        <v>2910.75</v>
      </c>
      <c r="E466" s="40">
        <v>2893.3</v>
      </c>
      <c r="F466" s="40">
        <v>2879.55</v>
      </c>
      <c r="G466" s="40">
        <v>2862.1000000000004</v>
      </c>
      <c r="H466" s="40">
        <v>2924.5</v>
      </c>
      <c r="I466" s="40">
        <v>2941.95</v>
      </c>
      <c r="J466" s="40">
        <v>2955.7</v>
      </c>
      <c r="K466" s="31">
        <v>2928.2</v>
      </c>
      <c r="L466" s="31">
        <v>2897</v>
      </c>
      <c r="M466" s="31">
        <v>6.1769999999999996</v>
      </c>
      <c r="N466" s="1"/>
      <c r="O466" s="1"/>
    </row>
    <row r="467" spans="1:15" ht="12.75" customHeight="1">
      <c r="A467" s="33">
        <v>457</v>
      </c>
      <c r="B467" s="62" t="s">
        <v>234</v>
      </c>
      <c r="C467" s="31">
        <v>1831.5</v>
      </c>
      <c r="D467" s="40">
        <v>1828.3500000000001</v>
      </c>
      <c r="E467" s="40">
        <v>1814.4000000000003</v>
      </c>
      <c r="F467" s="40">
        <v>1797.3000000000002</v>
      </c>
      <c r="G467" s="40">
        <v>1783.3500000000004</v>
      </c>
      <c r="H467" s="40">
        <v>1845.4500000000003</v>
      </c>
      <c r="I467" s="40">
        <v>1859.4</v>
      </c>
      <c r="J467" s="40">
        <v>1876.5000000000002</v>
      </c>
      <c r="K467" s="31">
        <v>1842.3</v>
      </c>
      <c r="L467" s="31">
        <v>1811.25</v>
      </c>
      <c r="M467" s="31">
        <v>3.4889999999999999</v>
      </c>
      <c r="N467" s="1"/>
      <c r="O467" s="1"/>
    </row>
    <row r="468" spans="1:15" ht="12.75" customHeight="1">
      <c r="A468" s="33">
        <v>458</v>
      </c>
      <c r="B468" s="62" t="s">
        <v>302</v>
      </c>
      <c r="C468" s="31">
        <v>663</v>
      </c>
      <c r="D468" s="40">
        <v>666.58333333333337</v>
      </c>
      <c r="E468" s="40">
        <v>657.41666666666674</v>
      </c>
      <c r="F468" s="40">
        <v>651.83333333333337</v>
      </c>
      <c r="G468" s="40">
        <v>642.66666666666674</v>
      </c>
      <c r="H468" s="40">
        <v>672.16666666666674</v>
      </c>
      <c r="I468" s="40">
        <v>681.33333333333348</v>
      </c>
      <c r="J468" s="40">
        <v>686.91666666666674</v>
      </c>
      <c r="K468" s="31">
        <v>675.75</v>
      </c>
      <c r="L468" s="31">
        <v>661</v>
      </c>
      <c r="M468" s="31">
        <v>4.8486900000000004</v>
      </c>
      <c r="N468" s="1"/>
      <c r="O468" s="1"/>
    </row>
    <row r="469" spans="1:15" ht="12.75" customHeight="1">
      <c r="A469" s="33">
        <v>459</v>
      </c>
      <c r="B469" s="62" t="s">
        <v>565</v>
      </c>
      <c r="C469" s="31">
        <v>720.85</v>
      </c>
      <c r="D469" s="40">
        <v>718.29999999999984</v>
      </c>
      <c r="E469" s="40">
        <v>713.59999999999968</v>
      </c>
      <c r="F469" s="40">
        <v>706.3499999999998</v>
      </c>
      <c r="G469" s="40">
        <v>701.64999999999964</v>
      </c>
      <c r="H469" s="40">
        <v>725.54999999999973</v>
      </c>
      <c r="I469" s="40">
        <v>730.24999999999977</v>
      </c>
      <c r="J469" s="40">
        <v>737.49999999999977</v>
      </c>
      <c r="K469" s="31">
        <v>723</v>
      </c>
      <c r="L469" s="31">
        <v>711.05</v>
      </c>
      <c r="M469" s="31">
        <v>0.28011999999999998</v>
      </c>
      <c r="N469" s="1"/>
      <c r="O469" s="1"/>
    </row>
    <row r="470" spans="1:15" ht="12.75" customHeight="1">
      <c r="A470" s="33">
        <v>460</v>
      </c>
      <c r="B470" s="62" t="s">
        <v>235</v>
      </c>
      <c r="C470" s="31">
        <v>1711.2</v>
      </c>
      <c r="D470" s="40">
        <v>1707.3999999999999</v>
      </c>
      <c r="E470" s="40">
        <v>1684.7999999999997</v>
      </c>
      <c r="F470" s="40">
        <v>1658.3999999999999</v>
      </c>
      <c r="G470" s="40">
        <v>1635.7999999999997</v>
      </c>
      <c r="H470" s="40">
        <v>1733.7999999999997</v>
      </c>
      <c r="I470" s="40">
        <v>1756.3999999999996</v>
      </c>
      <c r="J470" s="40">
        <v>1782.7999999999997</v>
      </c>
      <c r="K470" s="31">
        <v>1730</v>
      </c>
      <c r="L470" s="31">
        <v>1681</v>
      </c>
      <c r="M470" s="31">
        <v>12.0755</v>
      </c>
      <c r="N470" s="1"/>
      <c r="O470" s="1"/>
    </row>
    <row r="471" spans="1:15" ht="12.75" customHeight="1">
      <c r="A471" s="33">
        <v>461</v>
      </c>
      <c r="B471" s="62" t="s">
        <v>303</v>
      </c>
      <c r="C471" s="31">
        <v>33.25</v>
      </c>
      <c r="D471" s="40">
        <v>33.366666666666667</v>
      </c>
      <c r="E471" s="40">
        <v>33.033333333333331</v>
      </c>
      <c r="F471" s="40">
        <v>32.816666666666663</v>
      </c>
      <c r="G471" s="40">
        <v>32.483333333333327</v>
      </c>
      <c r="H471" s="40">
        <v>33.583333333333336</v>
      </c>
      <c r="I471" s="40">
        <v>33.916666666666664</v>
      </c>
      <c r="J471" s="40">
        <v>34.13333333333334</v>
      </c>
      <c r="K471" s="31">
        <v>33.700000000000003</v>
      </c>
      <c r="L471" s="31">
        <v>33.15</v>
      </c>
      <c r="M471" s="31">
        <v>42.083289999999998</v>
      </c>
      <c r="N471" s="1"/>
      <c r="O471" s="1"/>
    </row>
    <row r="472" spans="1:15" ht="12.75" customHeight="1">
      <c r="A472" s="33">
        <v>462</v>
      </c>
      <c r="B472" s="62" t="s">
        <v>566</v>
      </c>
      <c r="C472" s="31">
        <v>287.39999999999998</v>
      </c>
      <c r="D472" s="40">
        <v>286.8</v>
      </c>
      <c r="E472" s="40">
        <v>285.10000000000002</v>
      </c>
      <c r="F472" s="40">
        <v>282.8</v>
      </c>
      <c r="G472" s="40">
        <v>281.10000000000002</v>
      </c>
      <c r="H472" s="40">
        <v>289.10000000000002</v>
      </c>
      <c r="I472" s="40">
        <v>290.79999999999995</v>
      </c>
      <c r="J472" s="40">
        <v>293.10000000000002</v>
      </c>
      <c r="K472" s="31">
        <v>288.5</v>
      </c>
      <c r="L472" s="31">
        <v>284.5</v>
      </c>
      <c r="M472" s="31">
        <v>4.56088</v>
      </c>
      <c r="N472" s="1"/>
      <c r="O472" s="1"/>
    </row>
    <row r="473" spans="1:15" ht="12.75" customHeight="1">
      <c r="A473" s="33">
        <v>463</v>
      </c>
      <c r="B473" s="62" t="s">
        <v>567</v>
      </c>
      <c r="C473" s="31">
        <v>410.35</v>
      </c>
      <c r="D473" s="40">
        <v>410.81666666666661</v>
      </c>
      <c r="E473" s="40">
        <v>403.93333333333322</v>
      </c>
      <c r="F473" s="40">
        <v>397.51666666666659</v>
      </c>
      <c r="G473" s="40">
        <v>390.63333333333321</v>
      </c>
      <c r="H473" s="40">
        <v>417.23333333333323</v>
      </c>
      <c r="I473" s="40">
        <v>424.11666666666667</v>
      </c>
      <c r="J473" s="40">
        <v>430.53333333333325</v>
      </c>
      <c r="K473" s="31">
        <v>417.7</v>
      </c>
      <c r="L473" s="31">
        <v>404.4</v>
      </c>
      <c r="M473" s="31">
        <v>6.2174899999999997</v>
      </c>
      <c r="N473" s="1"/>
      <c r="O473" s="1"/>
    </row>
    <row r="474" spans="1:15" ht="12.75" customHeight="1">
      <c r="A474" s="33">
        <v>464</v>
      </c>
      <c r="B474" s="62" t="s">
        <v>304</v>
      </c>
      <c r="C474" s="31">
        <v>2834.2</v>
      </c>
      <c r="D474" s="40">
        <v>2819.7166666666667</v>
      </c>
      <c r="E474" s="40">
        <v>2801.4833333333336</v>
      </c>
      <c r="F474" s="40">
        <v>2768.7666666666669</v>
      </c>
      <c r="G474" s="40">
        <v>2750.5333333333338</v>
      </c>
      <c r="H474" s="40">
        <v>2852.4333333333334</v>
      </c>
      <c r="I474" s="40">
        <v>2870.6666666666661</v>
      </c>
      <c r="J474" s="40">
        <v>2903.3833333333332</v>
      </c>
      <c r="K474" s="31">
        <v>2837.95</v>
      </c>
      <c r="L474" s="31">
        <v>2787</v>
      </c>
      <c r="M474" s="31">
        <v>0.90083000000000002</v>
      </c>
      <c r="N474" s="1"/>
      <c r="O474" s="1"/>
    </row>
    <row r="475" spans="1:15" ht="12.75" customHeight="1">
      <c r="A475" s="33">
        <v>465</v>
      </c>
      <c r="B475" s="62" t="s">
        <v>568</v>
      </c>
      <c r="C475" s="31">
        <v>26.6</v>
      </c>
      <c r="D475" s="40">
        <v>26.683333333333334</v>
      </c>
      <c r="E475" s="40">
        <v>26.366666666666667</v>
      </c>
      <c r="F475" s="40">
        <v>26.133333333333333</v>
      </c>
      <c r="G475" s="40">
        <v>25.816666666666666</v>
      </c>
      <c r="H475" s="40">
        <v>26.916666666666668</v>
      </c>
      <c r="I475" s="40">
        <v>27.233333333333338</v>
      </c>
      <c r="J475" s="40">
        <v>27.466666666666669</v>
      </c>
      <c r="K475" s="31">
        <v>27</v>
      </c>
      <c r="L475" s="31">
        <v>26.45</v>
      </c>
      <c r="M475" s="31">
        <v>36.802709999999998</v>
      </c>
      <c r="N475" s="1"/>
      <c r="O475" s="1"/>
    </row>
    <row r="476" spans="1:15" ht="12.75" customHeight="1">
      <c r="A476" s="33">
        <v>466</v>
      </c>
      <c r="B476" s="62" t="s">
        <v>569</v>
      </c>
      <c r="C476" s="31">
        <v>416.75</v>
      </c>
      <c r="D476" s="40">
        <v>416.23333333333335</v>
      </c>
      <c r="E476" s="40">
        <v>413.4666666666667</v>
      </c>
      <c r="F476" s="40">
        <v>410.18333333333334</v>
      </c>
      <c r="G476" s="40">
        <v>407.41666666666669</v>
      </c>
      <c r="H476" s="40">
        <v>419.51666666666671</v>
      </c>
      <c r="I476" s="40">
        <v>422.28333333333336</v>
      </c>
      <c r="J476" s="40">
        <v>425.56666666666672</v>
      </c>
      <c r="K476" s="31">
        <v>419</v>
      </c>
      <c r="L476" s="31">
        <v>412.95</v>
      </c>
      <c r="M476" s="31">
        <v>1.02508</v>
      </c>
      <c r="N476" s="1"/>
      <c r="O476" s="1"/>
    </row>
    <row r="477" spans="1:15" ht="12.75" customHeight="1">
      <c r="A477" s="33">
        <v>467</v>
      </c>
      <c r="B477" s="62" t="s">
        <v>570</v>
      </c>
      <c r="C477" s="31">
        <v>564.45000000000005</v>
      </c>
      <c r="D477" s="40">
        <v>566.33333333333337</v>
      </c>
      <c r="E477" s="40">
        <v>559.11666666666679</v>
      </c>
      <c r="F477" s="40">
        <v>553.78333333333342</v>
      </c>
      <c r="G477" s="40">
        <v>546.56666666666683</v>
      </c>
      <c r="H477" s="40">
        <v>571.66666666666674</v>
      </c>
      <c r="I477" s="40">
        <v>578.88333333333321</v>
      </c>
      <c r="J477" s="40">
        <v>584.2166666666667</v>
      </c>
      <c r="K477" s="31">
        <v>573.54999999999995</v>
      </c>
      <c r="L477" s="31">
        <v>561</v>
      </c>
      <c r="M477" s="31">
        <v>1.1131</v>
      </c>
      <c r="N477" s="1"/>
      <c r="O477" s="1"/>
    </row>
    <row r="478" spans="1:15" ht="12.75" customHeight="1">
      <c r="A478" s="33">
        <v>468</v>
      </c>
      <c r="B478" s="62" t="s">
        <v>239</v>
      </c>
      <c r="C478" s="31">
        <v>682.75</v>
      </c>
      <c r="D478" s="40">
        <v>683.61666666666667</v>
      </c>
      <c r="E478" s="40">
        <v>677.7833333333333</v>
      </c>
      <c r="F478" s="40">
        <v>672.81666666666661</v>
      </c>
      <c r="G478" s="40">
        <v>666.98333333333323</v>
      </c>
      <c r="H478" s="40">
        <v>688.58333333333337</v>
      </c>
      <c r="I478" s="40">
        <v>694.41666666666663</v>
      </c>
      <c r="J478" s="40">
        <v>699.38333333333344</v>
      </c>
      <c r="K478" s="31">
        <v>689.45</v>
      </c>
      <c r="L478" s="31">
        <v>678.65</v>
      </c>
      <c r="M478" s="31">
        <v>40.0914</v>
      </c>
      <c r="N478" s="1"/>
      <c r="O478" s="1"/>
    </row>
    <row r="479" spans="1:15" ht="12.75" customHeight="1">
      <c r="A479" s="33">
        <v>469</v>
      </c>
      <c r="B479" s="62" t="s">
        <v>571</v>
      </c>
      <c r="C479" s="31">
        <v>689.55</v>
      </c>
      <c r="D479" s="40">
        <v>694.5333333333333</v>
      </c>
      <c r="E479" s="40">
        <v>680.06666666666661</v>
      </c>
      <c r="F479" s="40">
        <v>670.58333333333326</v>
      </c>
      <c r="G479" s="40">
        <v>656.11666666666656</v>
      </c>
      <c r="H479" s="40">
        <v>704.01666666666665</v>
      </c>
      <c r="I479" s="40">
        <v>718.48333333333335</v>
      </c>
      <c r="J479" s="40">
        <v>727.9666666666667</v>
      </c>
      <c r="K479" s="31">
        <v>709</v>
      </c>
      <c r="L479" s="31">
        <v>685.05</v>
      </c>
      <c r="M479" s="31">
        <v>2.36131</v>
      </c>
      <c r="N479" s="1"/>
      <c r="O479" s="1"/>
    </row>
    <row r="480" spans="1:15" ht="12.75" customHeight="1">
      <c r="A480" s="33">
        <v>470</v>
      </c>
      <c r="B480" s="62" t="s">
        <v>238</v>
      </c>
      <c r="C480" s="31">
        <v>8358.2999999999993</v>
      </c>
      <c r="D480" s="40">
        <v>8334</v>
      </c>
      <c r="E480" s="40">
        <v>8301.0499999999993</v>
      </c>
      <c r="F480" s="40">
        <v>8243.7999999999993</v>
      </c>
      <c r="G480" s="40">
        <v>8210.8499999999985</v>
      </c>
      <c r="H480" s="40">
        <v>8391.25</v>
      </c>
      <c r="I480" s="40">
        <v>8424.2000000000007</v>
      </c>
      <c r="J480" s="40">
        <v>8481.4500000000007</v>
      </c>
      <c r="K480" s="31">
        <v>8366.9500000000007</v>
      </c>
      <c r="L480" s="31">
        <v>8276.75</v>
      </c>
      <c r="M480" s="31">
        <v>2.8964300000000001</v>
      </c>
      <c r="N480" s="1"/>
      <c r="O480" s="1"/>
    </row>
    <row r="481" spans="1:15" ht="12.75" customHeight="1">
      <c r="A481" s="33">
        <v>471</v>
      </c>
      <c r="B481" s="62" t="s">
        <v>305</v>
      </c>
      <c r="C481" s="31">
        <v>72</v>
      </c>
      <c r="D481" s="40">
        <v>72.2</v>
      </c>
      <c r="E481" s="40">
        <v>71.550000000000011</v>
      </c>
      <c r="F481" s="40">
        <v>71.100000000000009</v>
      </c>
      <c r="G481" s="40">
        <v>70.450000000000017</v>
      </c>
      <c r="H481" s="40">
        <v>72.650000000000006</v>
      </c>
      <c r="I481" s="40">
        <v>73.300000000000011</v>
      </c>
      <c r="J481" s="40">
        <v>73.75</v>
      </c>
      <c r="K481" s="31">
        <v>72.849999999999994</v>
      </c>
      <c r="L481" s="31">
        <v>71.75</v>
      </c>
      <c r="M481" s="31">
        <v>39.985169999999997</v>
      </c>
      <c r="N481" s="1"/>
      <c r="O481" s="1"/>
    </row>
    <row r="482" spans="1:15" ht="12.75" customHeight="1">
      <c r="A482" s="33">
        <v>472</v>
      </c>
      <c r="B482" s="62" t="s">
        <v>237</v>
      </c>
      <c r="C482" s="31">
        <v>1483.9</v>
      </c>
      <c r="D482" s="40">
        <v>1481.9666666666665</v>
      </c>
      <c r="E482" s="40">
        <v>1468.9333333333329</v>
      </c>
      <c r="F482" s="40">
        <v>1453.9666666666665</v>
      </c>
      <c r="G482" s="40">
        <v>1440.9333333333329</v>
      </c>
      <c r="H482" s="40">
        <v>1496.9333333333329</v>
      </c>
      <c r="I482" s="40">
        <v>1509.9666666666662</v>
      </c>
      <c r="J482" s="40">
        <v>1524.9333333333329</v>
      </c>
      <c r="K482" s="31">
        <v>1495</v>
      </c>
      <c r="L482" s="31">
        <v>1467</v>
      </c>
      <c r="M482" s="31">
        <v>3.0646900000000001</v>
      </c>
      <c r="N482" s="1"/>
      <c r="O482" s="1"/>
    </row>
    <row r="483" spans="1:15" ht="12.75" customHeight="1">
      <c r="A483" s="33">
        <v>473</v>
      </c>
      <c r="B483" s="31" t="s">
        <v>178</v>
      </c>
      <c r="C483" s="40">
        <v>898.05</v>
      </c>
      <c r="D483" s="40">
        <v>898.06666666666661</v>
      </c>
      <c r="E483" s="40">
        <v>889.38333333333321</v>
      </c>
      <c r="F483" s="40">
        <v>880.71666666666658</v>
      </c>
      <c r="G483" s="40">
        <v>872.03333333333319</v>
      </c>
      <c r="H483" s="40">
        <v>906.73333333333323</v>
      </c>
      <c r="I483" s="40">
        <v>915.41666666666663</v>
      </c>
      <c r="J483" s="31">
        <v>924.08333333333326</v>
      </c>
      <c r="K483" s="31">
        <v>906.75</v>
      </c>
      <c r="L483" s="31">
        <v>889.4</v>
      </c>
      <c r="M483" s="62">
        <v>7.1976199999999997</v>
      </c>
      <c r="N483" s="1"/>
      <c r="O483" s="1"/>
    </row>
    <row r="484" spans="1:15" ht="12.75" customHeight="1">
      <c r="A484" s="33">
        <v>474</v>
      </c>
      <c r="B484" s="31" t="s">
        <v>572</v>
      </c>
      <c r="C484" s="40">
        <v>253.4</v>
      </c>
      <c r="D484" s="40">
        <v>254.03333333333333</v>
      </c>
      <c r="E484" s="40">
        <v>252.01666666666665</v>
      </c>
      <c r="F484" s="40">
        <v>250.63333333333333</v>
      </c>
      <c r="G484" s="40">
        <v>248.61666666666665</v>
      </c>
      <c r="H484" s="40">
        <v>255.41666666666666</v>
      </c>
      <c r="I484" s="40">
        <v>257.43333333333339</v>
      </c>
      <c r="J484" s="31">
        <v>258.81666666666666</v>
      </c>
      <c r="K484" s="31">
        <v>256.05</v>
      </c>
      <c r="L484" s="31">
        <v>252.65</v>
      </c>
      <c r="M484" s="62">
        <v>0.81427000000000005</v>
      </c>
      <c r="N484" s="1"/>
      <c r="O484" s="1"/>
    </row>
    <row r="485" spans="1:15" ht="12.75" customHeight="1">
      <c r="A485" s="33">
        <v>475</v>
      </c>
      <c r="B485" s="31" t="s">
        <v>573</v>
      </c>
      <c r="C485" s="31">
        <v>2099.65</v>
      </c>
      <c r="D485" s="40">
        <v>2064.9</v>
      </c>
      <c r="E485" s="40">
        <v>2014.8000000000002</v>
      </c>
      <c r="F485" s="40">
        <v>1929.95</v>
      </c>
      <c r="G485" s="40">
        <v>1879.8500000000001</v>
      </c>
      <c r="H485" s="40">
        <v>2149.75</v>
      </c>
      <c r="I485" s="40">
        <v>2199.8499999999995</v>
      </c>
      <c r="J485" s="40">
        <v>2284.7000000000003</v>
      </c>
      <c r="K485" s="31">
        <v>2115</v>
      </c>
      <c r="L485" s="31">
        <v>1980.05</v>
      </c>
      <c r="M485" s="31">
        <v>6.9311100000000003</v>
      </c>
      <c r="N485" s="1"/>
      <c r="O485" s="1"/>
    </row>
    <row r="486" spans="1:15" ht="12.75" customHeight="1">
      <c r="A486" s="33">
        <v>476</v>
      </c>
      <c r="B486" s="31" t="s">
        <v>574</v>
      </c>
      <c r="C486" s="40">
        <v>627.45000000000005</v>
      </c>
      <c r="D486" s="40">
        <v>627.83333333333337</v>
      </c>
      <c r="E486" s="40">
        <v>623.66666666666674</v>
      </c>
      <c r="F486" s="40">
        <v>619.88333333333333</v>
      </c>
      <c r="G486" s="40">
        <v>615.7166666666667</v>
      </c>
      <c r="H486" s="40">
        <v>631.61666666666679</v>
      </c>
      <c r="I486" s="40">
        <v>635.78333333333353</v>
      </c>
      <c r="J486" s="31">
        <v>639.56666666666683</v>
      </c>
      <c r="K486" s="31">
        <v>632</v>
      </c>
      <c r="L486" s="31">
        <v>624.04999999999995</v>
      </c>
      <c r="M486" s="62">
        <v>2.00407</v>
      </c>
      <c r="N486" s="1"/>
      <c r="O486" s="1"/>
    </row>
    <row r="487" spans="1:15" ht="12.75" customHeight="1">
      <c r="A487" s="33">
        <v>477</v>
      </c>
      <c r="B487" s="31" t="s">
        <v>575</v>
      </c>
      <c r="C487" s="31">
        <v>307.89999999999998</v>
      </c>
      <c r="D487" s="40">
        <v>309.11666666666662</v>
      </c>
      <c r="E487" s="40">
        <v>303.78333333333325</v>
      </c>
      <c r="F487" s="40">
        <v>299.66666666666663</v>
      </c>
      <c r="G487" s="40">
        <v>294.33333333333326</v>
      </c>
      <c r="H487" s="40">
        <v>313.23333333333323</v>
      </c>
      <c r="I487" s="40">
        <v>318.56666666666661</v>
      </c>
      <c r="J487" s="40">
        <v>322.68333333333322</v>
      </c>
      <c r="K487" s="31">
        <v>314.45</v>
      </c>
      <c r="L487" s="31">
        <v>305</v>
      </c>
      <c r="M487" s="31">
        <v>1.1603600000000001</v>
      </c>
      <c r="N487" s="1"/>
      <c r="O487" s="1"/>
    </row>
    <row r="488" spans="1:15" ht="12.75" customHeight="1">
      <c r="A488" s="33">
        <v>478</v>
      </c>
      <c r="B488" s="31" t="s">
        <v>576</v>
      </c>
      <c r="C488" s="40">
        <v>359.8</v>
      </c>
      <c r="D488" s="40">
        <v>359.0333333333333</v>
      </c>
      <c r="E488" s="40">
        <v>356.06666666666661</v>
      </c>
      <c r="F488" s="40">
        <v>352.33333333333331</v>
      </c>
      <c r="G488" s="40">
        <v>349.36666666666662</v>
      </c>
      <c r="H488" s="40">
        <v>362.76666666666659</v>
      </c>
      <c r="I488" s="40">
        <v>365.73333333333329</v>
      </c>
      <c r="J488" s="40">
        <v>369.46666666666658</v>
      </c>
      <c r="K488" s="31">
        <v>362</v>
      </c>
      <c r="L488" s="31">
        <v>355.3</v>
      </c>
      <c r="M488" s="31">
        <v>1.4645999999999999</v>
      </c>
      <c r="N488" s="1"/>
      <c r="O488" s="1"/>
    </row>
    <row r="489" spans="1:15" ht="12.75" customHeight="1">
      <c r="A489" s="33">
        <v>479</v>
      </c>
      <c r="B489" s="31" t="s">
        <v>577</v>
      </c>
      <c r="C489" s="31">
        <v>334.2</v>
      </c>
      <c r="D489" s="40">
        <v>331.3</v>
      </c>
      <c r="E489" s="40">
        <v>323.10000000000002</v>
      </c>
      <c r="F489" s="40">
        <v>312</v>
      </c>
      <c r="G489" s="40">
        <v>303.8</v>
      </c>
      <c r="H489" s="40">
        <v>342.40000000000003</v>
      </c>
      <c r="I489" s="40">
        <v>350.59999999999997</v>
      </c>
      <c r="J489" s="40">
        <v>361.70000000000005</v>
      </c>
      <c r="K489" s="31">
        <v>339.5</v>
      </c>
      <c r="L489" s="31">
        <v>320.2</v>
      </c>
      <c r="M489" s="31">
        <v>7.9577499999999999</v>
      </c>
      <c r="N489" s="1"/>
      <c r="O489" s="1"/>
    </row>
    <row r="490" spans="1:15" ht="12.75" customHeight="1">
      <c r="A490" s="33">
        <v>480</v>
      </c>
      <c r="B490" s="31" t="s">
        <v>306</v>
      </c>
      <c r="C490" s="40">
        <v>1615</v>
      </c>
      <c r="D490" s="40">
        <v>1624.5</v>
      </c>
      <c r="E490" s="40">
        <v>1592.5</v>
      </c>
      <c r="F490" s="40">
        <v>1570</v>
      </c>
      <c r="G490" s="40">
        <v>1538</v>
      </c>
      <c r="H490" s="40">
        <v>1647</v>
      </c>
      <c r="I490" s="40">
        <v>1679</v>
      </c>
      <c r="J490" s="40">
        <v>1701.5</v>
      </c>
      <c r="K490" s="31">
        <v>1656.5</v>
      </c>
      <c r="L490" s="31">
        <v>1602</v>
      </c>
      <c r="M490" s="31">
        <v>16.36909</v>
      </c>
      <c r="N490" s="1"/>
      <c r="O490" s="1"/>
    </row>
    <row r="491" spans="1:15" ht="12.75" customHeight="1">
      <c r="A491" s="33">
        <v>481</v>
      </c>
      <c r="B491" s="62" t="s">
        <v>578</v>
      </c>
      <c r="C491" s="31">
        <v>1320.65</v>
      </c>
      <c r="D491" s="40">
        <v>1316.3833333333334</v>
      </c>
      <c r="E491" s="40">
        <v>1294.3166666666668</v>
      </c>
      <c r="F491" s="40">
        <v>1267.9833333333333</v>
      </c>
      <c r="G491" s="40">
        <v>1245.9166666666667</v>
      </c>
      <c r="H491" s="40">
        <v>1342.7166666666669</v>
      </c>
      <c r="I491" s="40">
        <v>1364.7833333333335</v>
      </c>
      <c r="J491" s="40">
        <v>1391.116666666667</v>
      </c>
      <c r="K491" s="31">
        <v>1338.45</v>
      </c>
      <c r="L491" s="31">
        <v>1290.05</v>
      </c>
      <c r="M491" s="31">
        <v>1.4994000000000001</v>
      </c>
      <c r="N491" s="1"/>
      <c r="O491" s="1"/>
    </row>
    <row r="492" spans="1:15" ht="12.75" customHeight="1">
      <c r="A492" s="33">
        <v>482</v>
      </c>
      <c r="B492" s="62" t="s">
        <v>240</v>
      </c>
      <c r="C492" s="40">
        <v>281</v>
      </c>
      <c r="D492" s="40">
        <v>281</v>
      </c>
      <c r="E492" s="40">
        <v>279</v>
      </c>
      <c r="F492" s="40">
        <v>277</v>
      </c>
      <c r="G492" s="40">
        <v>275</v>
      </c>
      <c r="H492" s="40">
        <v>283</v>
      </c>
      <c r="I492" s="40">
        <v>285</v>
      </c>
      <c r="J492" s="40">
        <v>287</v>
      </c>
      <c r="K492" s="31">
        <v>283</v>
      </c>
      <c r="L492" s="31">
        <v>279</v>
      </c>
      <c r="M492" s="31">
        <v>85.205129999999997</v>
      </c>
      <c r="N492" s="1"/>
      <c r="O492" s="1"/>
    </row>
    <row r="493" spans="1:15" ht="12.75" customHeight="1">
      <c r="A493" s="33">
        <v>483</v>
      </c>
      <c r="B493" s="62" t="s">
        <v>579</v>
      </c>
      <c r="C493" s="31">
        <v>405.05</v>
      </c>
      <c r="D493" s="40">
        <v>400.68333333333334</v>
      </c>
      <c r="E493" s="40">
        <v>392.36666666666667</v>
      </c>
      <c r="F493" s="40">
        <v>379.68333333333334</v>
      </c>
      <c r="G493" s="40">
        <v>371.36666666666667</v>
      </c>
      <c r="H493" s="40">
        <v>413.36666666666667</v>
      </c>
      <c r="I493" s="40">
        <v>421.68333333333339</v>
      </c>
      <c r="J493" s="40">
        <v>434.36666666666667</v>
      </c>
      <c r="K493" s="31">
        <v>409</v>
      </c>
      <c r="L493" s="31">
        <v>388</v>
      </c>
      <c r="M493" s="31">
        <v>2.6007500000000001</v>
      </c>
      <c r="N493" s="1"/>
      <c r="O493" s="1"/>
    </row>
    <row r="494" spans="1:15" ht="12.75" customHeight="1">
      <c r="A494" s="33">
        <v>484</v>
      </c>
      <c r="B494" s="62" t="s">
        <v>580</v>
      </c>
      <c r="C494" s="40">
        <v>1833.6</v>
      </c>
      <c r="D494" s="40">
        <v>1838.5333333333335</v>
      </c>
      <c r="E494" s="40">
        <v>1825.0666666666671</v>
      </c>
      <c r="F494" s="40">
        <v>1816.5333333333335</v>
      </c>
      <c r="G494" s="40">
        <v>1803.0666666666671</v>
      </c>
      <c r="H494" s="40">
        <v>1847.0666666666671</v>
      </c>
      <c r="I494" s="40">
        <v>1860.5333333333338</v>
      </c>
      <c r="J494" s="40">
        <v>1869.0666666666671</v>
      </c>
      <c r="K494" s="31">
        <v>1852</v>
      </c>
      <c r="L494" s="31">
        <v>1830</v>
      </c>
      <c r="M494" s="31">
        <v>0.31143999999999999</v>
      </c>
      <c r="N494" s="1"/>
      <c r="O494" s="1"/>
    </row>
    <row r="495" spans="1:15" ht="12.75" customHeight="1">
      <c r="A495" s="33">
        <v>485</v>
      </c>
      <c r="B495" s="62" t="s">
        <v>143</v>
      </c>
      <c r="C495" s="40">
        <v>7.9</v>
      </c>
      <c r="D495" s="40">
        <v>8</v>
      </c>
      <c r="E495" s="40">
        <v>7.75</v>
      </c>
      <c r="F495" s="40">
        <v>7.6</v>
      </c>
      <c r="G495" s="40">
        <v>7.35</v>
      </c>
      <c r="H495" s="40">
        <v>8.15</v>
      </c>
      <c r="I495" s="40">
        <v>8.4</v>
      </c>
      <c r="J495" s="40">
        <v>8.5500000000000007</v>
      </c>
      <c r="K495" s="31">
        <v>8.25</v>
      </c>
      <c r="L495" s="31">
        <v>7.85</v>
      </c>
      <c r="M495" s="31">
        <v>3443.1407599999998</v>
      </c>
      <c r="N495" s="1"/>
      <c r="O495" s="1"/>
    </row>
    <row r="496" spans="1:15" ht="12.75" customHeight="1">
      <c r="A496" s="33">
        <v>486</v>
      </c>
      <c r="B496" s="62" t="s">
        <v>241</v>
      </c>
      <c r="C496" s="40">
        <v>815.25</v>
      </c>
      <c r="D496" s="40">
        <v>814.41666666666663</v>
      </c>
      <c r="E496" s="40">
        <v>801.83333333333326</v>
      </c>
      <c r="F496" s="40">
        <v>788.41666666666663</v>
      </c>
      <c r="G496" s="40">
        <v>775.83333333333326</v>
      </c>
      <c r="H496" s="40">
        <v>827.83333333333326</v>
      </c>
      <c r="I496" s="40">
        <v>840.41666666666652</v>
      </c>
      <c r="J496" s="40">
        <v>853.83333333333326</v>
      </c>
      <c r="K496" s="31">
        <v>827</v>
      </c>
      <c r="L496" s="31">
        <v>801</v>
      </c>
      <c r="M496" s="31">
        <v>23.113630000000001</v>
      </c>
      <c r="N496" s="1"/>
      <c r="O496" s="1"/>
    </row>
    <row r="497" spans="1:15" ht="12.75" customHeight="1">
      <c r="A497" s="33">
        <v>487</v>
      </c>
      <c r="B497" s="62" t="s">
        <v>581</v>
      </c>
      <c r="C497" s="40">
        <v>270.5</v>
      </c>
      <c r="D497" s="40">
        <v>271.55</v>
      </c>
      <c r="E497" s="40">
        <v>268.45000000000005</v>
      </c>
      <c r="F497" s="40">
        <v>266.40000000000003</v>
      </c>
      <c r="G497" s="40">
        <v>263.30000000000007</v>
      </c>
      <c r="H497" s="40">
        <v>273.60000000000002</v>
      </c>
      <c r="I497" s="40">
        <v>276.70000000000005</v>
      </c>
      <c r="J497" s="40">
        <v>278.75</v>
      </c>
      <c r="K497" s="31">
        <v>274.64999999999998</v>
      </c>
      <c r="L497" s="31">
        <v>269.5</v>
      </c>
      <c r="M497" s="31">
        <v>5.0499299999999998</v>
      </c>
      <c r="N497" s="1"/>
      <c r="O497" s="1"/>
    </row>
    <row r="498" spans="1:15" ht="12.75" customHeight="1">
      <c r="A498" s="33">
        <v>488</v>
      </c>
      <c r="B498" s="62" t="s">
        <v>582</v>
      </c>
      <c r="C498" s="40">
        <v>93.35</v>
      </c>
      <c r="D498" s="40">
        <v>94.15000000000002</v>
      </c>
      <c r="E498" s="40">
        <v>91.850000000000037</v>
      </c>
      <c r="F498" s="40">
        <v>90.350000000000023</v>
      </c>
      <c r="G498" s="40">
        <v>88.05000000000004</v>
      </c>
      <c r="H498" s="40">
        <v>95.650000000000034</v>
      </c>
      <c r="I498" s="40">
        <v>97.950000000000017</v>
      </c>
      <c r="J498" s="40">
        <v>99.450000000000031</v>
      </c>
      <c r="K498" s="31">
        <v>96.45</v>
      </c>
      <c r="L498" s="31">
        <v>92.65</v>
      </c>
      <c r="M498" s="31">
        <v>179.46744000000001</v>
      </c>
      <c r="N498" s="1"/>
      <c r="O498" s="1"/>
    </row>
    <row r="499" spans="1:15" ht="12.75" customHeight="1">
      <c r="A499" s="33">
        <v>489</v>
      </c>
      <c r="B499" s="62" t="s">
        <v>583</v>
      </c>
      <c r="C499" s="40">
        <v>851.5</v>
      </c>
      <c r="D499" s="40">
        <v>846.16666666666663</v>
      </c>
      <c r="E499" s="40">
        <v>830.33333333333326</v>
      </c>
      <c r="F499" s="40">
        <v>809.16666666666663</v>
      </c>
      <c r="G499" s="40">
        <v>793.33333333333326</v>
      </c>
      <c r="H499" s="40">
        <v>867.33333333333326</v>
      </c>
      <c r="I499" s="40">
        <v>883.16666666666652</v>
      </c>
      <c r="J499" s="40">
        <v>904.33333333333326</v>
      </c>
      <c r="K499" s="31">
        <v>862</v>
      </c>
      <c r="L499" s="31">
        <v>825</v>
      </c>
      <c r="M499" s="31">
        <v>1.8714299999999999</v>
      </c>
      <c r="N499" s="1"/>
      <c r="O499" s="1"/>
    </row>
    <row r="500" spans="1:15" ht="12.75" customHeight="1">
      <c r="A500" s="33">
        <v>490</v>
      </c>
      <c r="B500" s="62" t="s">
        <v>307</v>
      </c>
      <c r="C500" s="40">
        <v>1466.6</v>
      </c>
      <c r="D500" s="40">
        <v>1468.3833333333332</v>
      </c>
      <c r="E500" s="40">
        <v>1458.4166666666665</v>
      </c>
      <c r="F500" s="40">
        <v>1450.2333333333333</v>
      </c>
      <c r="G500" s="40">
        <v>1440.2666666666667</v>
      </c>
      <c r="H500" s="40">
        <v>1476.5666666666664</v>
      </c>
      <c r="I500" s="40">
        <v>1486.5333333333331</v>
      </c>
      <c r="J500" s="40">
        <v>1494.7166666666662</v>
      </c>
      <c r="K500" s="31">
        <v>1478.35</v>
      </c>
      <c r="L500" s="31">
        <v>1460.2</v>
      </c>
      <c r="M500" s="31">
        <v>0.36986000000000002</v>
      </c>
      <c r="N500" s="1"/>
      <c r="O500" s="1"/>
    </row>
    <row r="501" spans="1:15" ht="12.75" customHeight="1">
      <c r="A501" s="33">
        <v>491</v>
      </c>
      <c r="B501" s="62" t="s">
        <v>242</v>
      </c>
      <c r="C501" s="62">
        <v>396.45</v>
      </c>
      <c r="D501" s="40">
        <v>395.43333333333334</v>
      </c>
      <c r="E501" s="40">
        <v>393.7166666666667</v>
      </c>
      <c r="F501" s="40">
        <v>390.98333333333335</v>
      </c>
      <c r="G501" s="40">
        <v>389.26666666666671</v>
      </c>
      <c r="H501" s="40">
        <v>398.16666666666669</v>
      </c>
      <c r="I501" s="40">
        <v>399.88333333333327</v>
      </c>
      <c r="J501" s="40">
        <v>402.61666666666667</v>
      </c>
      <c r="K501" s="31">
        <v>397.15</v>
      </c>
      <c r="L501" s="31">
        <v>392.7</v>
      </c>
      <c r="M501" s="31">
        <v>92.562820000000002</v>
      </c>
      <c r="N501" s="1"/>
      <c r="O501" s="1"/>
    </row>
    <row r="502" spans="1:15" ht="12.75" customHeight="1">
      <c r="A502" s="33">
        <v>492</v>
      </c>
      <c r="B502" s="62" t="s">
        <v>584</v>
      </c>
      <c r="C502" s="62">
        <v>188.6</v>
      </c>
      <c r="D502" s="40">
        <v>187.16666666666666</v>
      </c>
      <c r="E502" s="40">
        <v>184.33333333333331</v>
      </c>
      <c r="F502" s="40">
        <v>180.06666666666666</v>
      </c>
      <c r="G502" s="40">
        <v>177.23333333333332</v>
      </c>
      <c r="H502" s="40">
        <v>191.43333333333331</v>
      </c>
      <c r="I502" s="40">
        <v>194.26666666666662</v>
      </c>
      <c r="J502" s="40">
        <v>198.5333333333333</v>
      </c>
      <c r="K502" s="31">
        <v>190</v>
      </c>
      <c r="L502" s="31">
        <v>182.9</v>
      </c>
      <c r="M502" s="31">
        <v>22.117640000000002</v>
      </c>
      <c r="N502" s="1"/>
      <c r="O502" s="1"/>
    </row>
    <row r="503" spans="1:15" ht="12.75" customHeight="1">
      <c r="A503" s="33">
        <v>493</v>
      </c>
      <c r="B503" s="62" t="s">
        <v>308</v>
      </c>
      <c r="C503" s="62">
        <v>16.2</v>
      </c>
      <c r="D503" s="40">
        <v>16.3</v>
      </c>
      <c r="E503" s="40">
        <v>16</v>
      </c>
      <c r="F503" s="40">
        <v>15.8</v>
      </c>
      <c r="G503" s="40">
        <v>15.5</v>
      </c>
      <c r="H503" s="40">
        <v>16.5</v>
      </c>
      <c r="I503" s="40">
        <v>16.800000000000004</v>
      </c>
      <c r="J503" s="40">
        <v>17</v>
      </c>
      <c r="K503" s="31">
        <v>16.600000000000001</v>
      </c>
      <c r="L503" s="31">
        <v>16.100000000000001</v>
      </c>
      <c r="M503" s="31">
        <v>995.86253999999997</v>
      </c>
      <c r="N503" s="1"/>
      <c r="O503" s="1"/>
    </row>
    <row r="504" spans="1:15" ht="12.75" customHeight="1">
      <c r="A504" s="33">
        <v>494</v>
      </c>
      <c r="B504" s="62" t="s">
        <v>585</v>
      </c>
      <c r="C504" s="62">
        <v>11962.25</v>
      </c>
      <c r="D504" s="40">
        <v>12038.733333333332</v>
      </c>
      <c r="E504" s="40">
        <v>11811.466666666664</v>
      </c>
      <c r="F504" s="40">
        <v>11660.683333333332</v>
      </c>
      <c r="G504" s="40">
        <v>11433.416666666664</v>
      </c>
      <c r="H504" s="40">
        <v>12189.516666666663</v>
      </c>
      <c r="I504" s="40">
        <v>12416.783333333329</v>
      </c>
      <c r="J504" s="40">
        <v>12567.566666666662</v>
      </c>
      <c r="K504" s="31">
        <v>12266</v>
      </c>
      <c r="L504" s="31">
        <v>11887.95</v>
      </c>
      <c r="M504" s="31">
        <v>9.4280000000000003E-2</v>
      </c>
      <c r="N504" s="1"/>
      <c r="O504" s="1"/>
    </row>
    <row r="505" spans="1:15" ht="12.75" customHeight="1">
      <c r="A505" s="33">
        <v>495</v>
      </c>
      <c r="B505" s="62" t="s">
        <v>243</v>
      </c>
      <c r="C505" s="40">
        <v>194.85</v>
      </c>
      <c r="D505" s="40">
        <v>196.16666666666666</v>
      </c>
      <c r="E505" s="40">
        <v>193.08333333333331</v>
      </c>
      <c r="F505" s="40">
        <v>191.31666666666666</v>
      </c>
      <c r="G505" s="40">
        <v>188.23333333333332</v>
      </c>
      <c r="H505" s="40">
        <v>197.93333333333331</v>
      </c>
      <c r="I505" s="40">
        <v>201.01666666666662</v>
      </c>
      <c r="J505" s="31">
        <v>202.7833333333333</v>
      </c>
      <c r="K505" s="31">
        <v>199.25</v>
      </c>
      <c r="L505" s="31">
        <v>194.4</v>
      </c>
      <c r="M505" s="62">
        <v>99.317840000000004</v>
      </c>
      <c r="N505" s="1"/>
      <c r="O505" s="1"/>
    </row>
    <row r="506" spans="1:15" ht="12.75" customHeight="1">
      <c r="A506" s="33">
        <v>496</v>
      </c>
      <c r="B506" s="62" t="s">
        <v>586</v>
      </c>
      <c r="C506" s="40">
        <v>387.15</v>
      </c>
      <c r="D506" s="40">
        <v>389.16666666666669</v>
      </c>
      <c r="E506" s="40">
        <v>381.03333333333336</v>
      </c>
      <c r="F506" s="40">
        <v>374.91666666666669</v>
      </c>
      <c r="G506" s="40">
        <v>366.78333333333336</v>
      </c>
      <c r="H506" s="40">
        <v>395.28333333333336</v>
      </c>
      <c r="I506" s="40">
        <v>403.41666666666669</v>
      </c>
      <c r="J506" s="31">
        <v>409.53333333333336</v>
      </c>
      <c r="K506" s="31">
        <v>397.3</v>
      </c>
      <c r="L506" s="31">
        <v>383.05</v>
      </c>
      <c r="M506" s="62">
        <v>8.3351799999999994</v>
      </c>
      <c r="N506" s="1"/>
      <c r="O506" s="1"/>
    </row>
    <row r="507" spans="1:15" ht="12.75" customHeight="1">
      <c r="A507" s="33">
        <v>497</v>
      </c>
      <c r="B507" s="62" t="s">
        <v>309</v>
      </c>
      <c r="C507" s="62">
        <v>74.099999999999994</v>
      </c>
      <c r="D507" s="40">
        <v>75.266666666666666</v>
      </c>
      <c r="E507" s="40">
        <v>72.083333333333329</v>
      </c>
      <c r="F507" s="40">
        <v>70.066666666666663</v>
      </c>
      <c r="G507" s="40">
        <v>66.883333333333326</v>
      </c>
      <c r="H507" s="40">
        <v>77.283333333333331</v>
      </c>
      <c r="I507" s="40">
        <v>80.466666666666669</v>
      </c>
      <c r="J507" s="40">
        <v>82.483333333333334</v>
      </c>
      <c r="K507" s="31">
        <v>78.45</v>
      </c>
      <c r="L507" s="31">
        <v>73.25</v>
      </c>
      <c r="M507" s="31">
        <v>831.86945000000003</v>
      </c>
      <c r="N507" s="1"/>
      <c r="O507" s="1"/>
    </row>
    <row r="508" spans="1:15" ht="12.75" customHeight="1">
      <c r="A508" s="33">
        <v>498</v>
      </c>
      <c r="B508" s="62" t="s">
        <v>244</v>
      </c>
      <c r="C508" s="62">
        <v>532.35</v>
      </c>
      <c r="D508" s="40">
        <v>527.16666666666663</v>
      </c>
      <c r="E508" s="40">
        <v>520.7833333333333</v>
      </c>
      <c r="F508" s="40">
        <v>509.2166666666667</v>
      </c>
      <c r="G508" s="40">
        <v>502.83333333333337</v>
      </c>
      <c r="H508" s="40">
        <v>538.73333333333323</v>
      </c>
      <c r="I508" s="40">
        <v>545.11666666666667</v>
      </c>
      <c r="J508" s="40">
        <v>556.68333333333317</v>
      </c>
      <c r="K508" s="31">
        <v>533.54999999999995</v>
      </c>
      <c r="L508" s="31">
        <v>515.6</v>
      </c>
      <c r="M508" s="31">
        <v>30.171320000000001</v>
      </c>
      <c r="N508" s="1"/>
      <c r="O508" s="1"/>
    </row>
    <row r="509" spans="1:15" ht="12.75" customHeight="1">
      <c r="A509" s="33">
        <v>499</v>
      </c>
      <c r="B509" s="62" t="s">
        <v>587</v>
      </c>
      <c r="C509" s="40">
        <v>1506.3</v>
      </c>
      <c r="D509" s="40">
        <v>1508.8500000000001</v>
      </c>
      <c r="E509" s="40">
        <v>1495.5000000000002</v>
      </c>
      <c r="F509" s="40">
        <v>1484.7</v>
      </c>
      <c r="G509" s="40">
        <v>1471.3500000000001</v>
      </c>
      <c r="H509" s="40">
        <v>1519.6500000000003</v>
      </c>
      <c r="I509" s="40">
        <v>1533.0000000000002</v>
      </c>
      <c r="J509" s="31">
        <v>1543.8000000000004</v>
      </c>
      <c r="K509" s="31">
        <v>1522.2</v>
      </c>
      <c r="L509" s="31">
        <v>1498.05</v>
      </c>
      <c r="M509" s="62">
        <v>0.35127999999999998</v>
      </c>
      <c r="N509" s="1"/>
      <c r="O509" s="1"/>
    </row>
    <row r="510" spans="1:15" ht="12.75" customHeight="1">
      <c r="A510" s="33">
        <v>500</v>
      </c>
      <c r="B510" s="62" t="s">
        <v>588</v>
      </c>
      <c r="C510" s="62">
        <v>1598.95</v>
      </c>
      <c r="D510" s="40">
        <v>1629.3166666666666</v>
      </c>
      <c r="E510" s="40">
        <v>1559.6333333333332</v>
      </c>
      <c r="F510" s="40">
        <v>1520.3166666666666</v>
      </c>
      <c r="G510" s="40">
        <v>1450.6333333333332</v>
      </c>
      <c r="H510" s="40">
        <v>1668.6333333333332</v>
      </c>
      <c r="I510" s="40">
        <v>1738.3166666666666</v>
      </c>
      <c r="J510" s="40">
        <v>1777.6333333333332</v>
      </c>
      <c r="K510" s="31">
        <v>1699</v>
      </c>
      <c r="L510" s="31">
        <v>1590</v>
      </c>
      <c r="M510" s="31">
        <v>1.26919</v>
      </c>
      <c r="N510" s="1"/>
      <c r="O510" s="1"/>
    </row>
    <row r="511" spans="1:15" ht="12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73" t="s">
        <v>589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53" t="s">
        <v>245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53" t="s">
        <v>246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53" t="s">
        <v>247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53" t="s">
        <v>248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53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7" t="s">
        <v>251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7" t="s">
        <v>252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7" t="s">
        <v>253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7" t="s">
        <v>254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7" t="s">
        <v>255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7" t="s">
        <v>256</v>
      </c>
      <c r="N528" s="1"/>
      <c r="O528" s="1"/>
    </row>
    <row r="529" spans="1:15" ht="12.75" customHeight="1">
      <c r="A529" s="77" t="s">
        <v>257</v>
      </c>
      <c r="N529" s="1"/>
      <c r="O529" s="1"/>
    </row>
    <row r="530" spans="1:15" ht="12.75" customHeight="1">
      <c r="A530" s="77" t="s">
        <v>258</v>
      </c>
      <c r="N530" s="1"/>
      <c r="O530" s="1"/>
    </row>
    <row r="531" spans="1:15" ht="12.75" customHeight="1">
      <c r="A531" s="77" t="s">
        <v>259</v>
      </c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2"/>
  <sheetViews>
    <sheetView workbookViewId="0">
      <pane ySplit="9" topLeftCell="A10" activePane="bottomLeft" state="frozen"/>
      <selection pane="bottomLeft" activeCell="D113" sqref="D113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81" t="s">
        <v>314</v>
      </c>
      <c r="B1" s="82"/>
      <c r="C1" s="83"/>
      <c r="D1" s="84"/>
      <c r="E1" s="82"/>
      <c r="F1" s="82"/>
      <c r="G1" s="82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</row>
    <row r="2" spans="1:28" ht="12.75" customHeight="1">
      <c r="A2" s="86"/>
      <c r="B2" s="87"/>
      <c r="C2" s="88"/>
      <c r="D2" s="89"/>
      <c r="E2" s="87"/>
      <c r="F2" s="87"/>
      <c r="G2" s="87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</row>
    <row r="3" spans="1:28" ht="12.75" customHeight="1">
      <c r="A3" s="86"/>
      <c r="B3" s="87"/>
      <c r="C3" s="88"/>
      <c r="D3" s="89"/>
      <c r="E3" s="87"/>
      <c r="F3" s="87"/>
      <c r="G3" s="87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</row>
    <row r="4" spans="1:28" ht="12.75" customHeight="1">
      <c r="A4" s="86"/>
      <c r="B4" s="87"/>
      <c r="C4" s="88"/>
      <c r="D4" s="89"/>
      <c r="E4" s="87"/>
      <c r="F4" s="87"/>
      <c r="G4" s="87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</row>
    <row r="5" spans="1:28" ht="6" customHeight="1">
      <c r="A5" s="344"/>
      <c r="B5" s="345"/>
      <c r="C5" s="344"/>
      <c r="D5" s="345"/>
      <c r="E5" s="82"/>
      <c r="F5" s="82"/>
      <c r="G5" s="82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</row>
    <row r="6" spans="1:28" ht="26.25" customHeight="1">
      <c r="A6" s="85"/>
      <c r="B6" s="90"/>
      <c r="C6" s="78"/>
      <c r="D6" s="78"/>
      <c r="E6" s="23" t="s">
        <v>313</v>
      </c>
      <c r="F6" s="82"/>
      <c r="G6" s="82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</row>
    <row r="7" spans="1:28" ht="16.5" customHeight="1">
      <c r="A7" s="91" t="s">
        <v>590</v>
      </c>
      <c r="B7" s="346" t="s">
        <v>591</v>
      </c>
      <c r="C7" s="345"/>
      <c r="D7" s="7">
        <f>Main!B10</f>
        <v>45092</v>
      </c>
      <c r="E7" s="92"/>
      <c r="F7" s="82"/>
      <c r="G7" s="93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</row>
    <row r="8" spans="1:28" ht="12.75" customHeight="1">
      <c r="A8" s="81"/>
      <c r="B8" s="82"/>
      <c r="C8" s="83"/>
      <c r="D8" s="84"/>
      <c r="E8" s="92"/>
      <c r="F8" s="92"/>
      <c r="G8" s="92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</row>
    <row r="9" spans="1:28" ht="51">
      <c r="A9" s="94" t="s">
        <v>592</v>
      </c>
      <c r="B9" s="95" t="s">
        <v>593</v>
      </c>
      <c r="C9" s="95" t="s">
        <v>594</v>
      </c>
      <c r="D9" s="95" t="s">
        <v>595</v>
      </c>
      <c r="E9" s="95" t="s">
        <v>596</v>
      </c>
      <c r="F9" s="95" t="s">
        <v>597</v>
      </c>
      <c r="G9" s="95" t="s">
        <v>598</v>
      </c>
      <c r="H9" s="95" t="s">
        <v>599</v>
      </c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</row>
    <row r="10" spans="1:28" ht="12.75" customHeight="1">
      <c r="A10" s="96">
        <v>45091</v>
      </c>
      <c r="B10" s="32">
        <v>543319</v>
      </c>
      <c r="C10" s="31" t="s">
        <v>1036</v>
      </c>
      <c r="D10" s="31" t="s">
        <v>1037</v>
      </c>
      <c r="E10" s="31" t="s">
        <v>604</v>
      </c>
      <c r="F10" s="97">
        <v>120000</v>
      </c>
      <c r="G10" s="32">
        <v>16.57</v>
      </c>
      <c r="H10" s="32" t="s">
        <v>340</v>
      </c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</row>
    <row r="11" spans="1:28" ht="12.75" customHeight="1">
      <c r="A11" s="96">
        <v>45091</v>
      </c>
      <c r="B11" s="32">
        <v>541988</v>
      </c>
      <c r="C11" s="31" t="s">
        <v>320</v>
      </c>
      <c r="D11" s="31" t="s">
        <v>1038</v>
      </c>
      <c r="E11" s="31" t="s">
        <v>604</v>
      </c>
      <c r="F11" s="97">
        <v>1284778</v>
      </c>
      <c r="G11" s="32">
        <v>1349.94</v>
      </c>
      <c r="H11" s="32" t="s">
        <v>340</v>
      </c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</row>
    <row r="12" spans="1:28" ht="12.75" customHeight="1">
      <c r="A12" s="96">
        <v>45091</v>
      </c>
      <c r="B12" s="32">
        <v>539115</v>
      </c>
      <c r="C12" s="31" t="s">
        <v>1039</v>
      </c>
      <c r="D12" s="31" t="s">
        <v>614</v>
      </c>
      <c r="E12" s="31" t="s">
        <v>600</v>
      </c>
      <c r="F12" s="97">
        <v>10000</v>
      </c>
      <c r="G12" s="32">
        <v>63.87</v>
      </c>
      <c r="H12" s="32" t="s">
        <v>340</v>
      </c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</row>
    <row r="13" spans="1:28" ht="12.75" customHeight="1">
      <c r="A13" s="96">
        <v>45091</v>
      </c>
      <c r="B13" s="32">
        <v>526851</v>
      </c>
      <c r="C13" s="31" t="s">
        <v>1040</v>
      </c>
      <c r="D13" s="31" t="s">
        <v>1041</v>
      </c>
      <c r="E13" s="31" t="s">
        <v>604</v>
      </c>
      <c r="F13" s="97">
        <v>25663</v>
      </c>
      <c r="G13" s="32">
        <v>122</v>
      </c>
      <c r="H13" s="32" t="s">
        <v>340</v>
      </c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</row>
    <row r="14" spans="1:28" ht="12.75" customHeight="1">
      <c r="A14" s="96">
        <v>45091</v>
      </c>
      <c r="B14" s="32">
        <v>526851</v>
      </c>
      <c r="C14" s="31" t="s">
        <v>1040</v>
      </c>
      <c r="D14" s="31" t="s">
        <v>1042</v>
      </c>
      <c r="E14" s="31" t="s">
        <v>600</v>
      </c>
      <c r="F14" s="97">
        <v>27326</v>
      </c>
      <c r="G14" s="32">
        <v>121.97</v>
      </c>
      <c r="H14" s="32" t="s">
        <v>340</v>
      </c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</row>
    <row r="15" spans="1:28" ht="12.75" customHeight="1">
      <c r="A15" s="96">
        <v>45091</v>
      </c>
      <c r="B15" s="32">
        <v>500016</v>
      </c>
      <c r="C15" s="31" t="s">
        <v>601</v>
      </c>
      <c r="D15" s="31" t="s">
        <v>602</v>
      </c>
      <c r="E15" s="31" t="s">
        <v>600</v>
      </c>
      <c r="F15" s="97">
        <v>224602</v>
      </c>
      <c r="G15" s="32">
        <v>24.58</v>
      </c>
      <c r="H15" s="32" t="s">
        <v>340</v>
      </c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</row>
    <row r="16" spans="1:28" ht="12.75" customHeight="1">
      <c r="A16" s="96">
        <v>45091</v>
      </c>
      <c r="B16" s="32">
        <v>532668</v>
      </c>
      <c r="C16" s="31" t="s">
        <v>1043</v>
      </c>
      <c r="D16" s="31" t="s">
        <v>1044</v>
      </c>
      <c r="E16" s="31" t="s">
        <v>600</v>
      </c>
      <c r="F16" s="97">
        <v>263237</v>
      </c>
      <c r="G16" s="32">
        <v>880.23</v>
      </c>
      <c r="H16" s="32" t="s">
        <v>340</v>
      </c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</row>
    <row r="17" spans="1:28" ht="12.75" customHeight="1">
      <c r="A17" s="96">
        <v>45091</v>
      </c>
      <c r="B17" s="32">
        <v>532668</v>
      </c>
      <c r="C17" s="31" t="s">
        <v>1043</v>
      </c>
      <c r="D17" s="31" t="s">
        <v>1045</v>
      </c>
      <c r="E17" s="31" t="s">
        <v>604</v>
      </c>
      <c r="F17" s="97">
        <v>200000</v>
      </c>
      <c r="G17" s="32">
        <v>881.38</v>
      </c>
      <c r="H17" s="32" t="s">
        <v>340</v>
      </c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</row>
    <row r="18" spans="1:28" ht="12.75" customHeight="1">
      <c r="A18" s="96">
        <v>45091</v>
      </c>
      <c r="B18" s="32">
        <v>532123</v>
      </c>
      <c r="C18" s="31" t="s">
        <v>605</v>
      </c>
      <c r="D18" s="31" t="s">
        <v>606</v>
      </c>
      <c r="E18" s="31" t="s">
        <v>600</v>
      </c>
      <c r="F18" s="97">
        <v>43000</v>
      </c>
      <c r="G18" s="32">
        <v>10.16</v>
      </c>
      <c r="H18" s="32" t="s">
        <v>340</v>
      </c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</row>
    <row r="19" spans="1:28" ht="12.75" customHeight="1">
      <c r="A19" s="96">
        <v>45091</v>
      </c>
      <c r="B19" s="32">
        <v>532123</v>
      </c>
      <c r="C19" s="31" t="s">
        <v>605</v>
      </c>
      <c r="D19" s="31" t="s">
        <v>606</v>
      </c>
      <c r="E19" s="31" t="s">
        <v>604</v>
      </c>
      <c r="F19" s="97">
        <v>500297</v>
      </c>
      <c r="G19" s="32">
        <v>10.26</v>
      </c>
      <c r="H19" s="32" t="s">
        <v>340</v>
      </c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</row>
    <row r="20" spans="1:28" ht="12.75" customHeight="1">
      <c r="A20" s="96">
        <v>45091</v>
      </c>
      <c r="B20" s="32">
        <v>543921</v>
      </c>
      <c r="C20" s="31" t="s">
        <v>607</v>
      </c>
      <c r="D20" s="31" t="s">
        <v>1046</v>
      </c>
      <c r="E20" s="31" t="s">
        <v>600</v>
      </c>
      <c r="F20" s="97">
        <v>40000</v>
      </c>
      <c r="G20" s="32">
        <v>95.91</v>
      </c>
      <c r="H20" s="32" t="s">
        <v>340</v>
      </c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</row>
    <row r="21" spans="1:28" ht="12.75" customHeight="1">
      <c r="A21" s="96">
        <v>45091</v>
      </c>
      <c r="B21" s="32">
        <v>509472</v>
      </c>
      <c r="C21" s="31" t="s">
        <v>1047</v>
      </c>
      <c r="D21" s="31" t="s">
        <v>1048</v>
      </c>
      <c r="E21" s="31" t="s">
        <v>600</v>
      </c>
      <c r="F21" s="97">
        <v>15000</v>
      </c>
      <c r="G21" s="32">
        <v>326.70999999999998</v>
      </c>
      <c r="H21" s="32" t="s">
        <v>340</v>
      </c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</row>
    <row r="22" spans="1:28" ht="12.75" customHeight="1">
      <c r="A22" s="96">
        <v>45091</v>
      </c>
      <c r="B22" s="32">
        <v>540811</v>
      </c>
      <c r="C22" s="31" t="s">
        <v>1049</v>
      </c>
      <c r="D22" s="31" t="s">
        <v>1050</v>
      </c>
      <c r="E22" s="31" t="s">
        <v>604</v>
      </c>
      <c r="F22" s="97">
        <v>30000</v>
      </c>
      <c r="G22" s="32">
        <v>19.45</v>
      </c>
      <c r="H22" s="32" t="s">
        <v>340</v>
      </c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</row>
    <row r="23" spans="1:28" ht="12.75" customHeight="1">
      <c r="A23" s="96">
        <v>45091</v>
      </c>
      <c r="B23" s="32">
        <v>540811</v>
      </c>
      <c r="C23" s="31" t="s">
        <v>1049</v>
      </c>
      <c r="D23" s="31" t="s">
        <v>1050</v>
      </c>
      <c r="E23" s="31" t="s">
        <v>600</v>
      </c>
      <c r="F23" s="97">
        <v>50000</v>
      </c>
      <c r="G23" s="32">
        <v>22.15</v>
      </c>
      <c r="H23" s="32" t="s">
        <v>340</v>
      </c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</row>
    <row r="24" spans="1:28" ht="12.75" customHeight="1">
      <c r="A24" s="96">
        <v>45091</v>
      </c>
      <c r="B24" s="32">
        <v>511543</v>
      </c>
      <c r="C24" s="31" t="s">
        <v>1051</v>
      </c>
      <c r="D24" s="31" t="s">
        <v>1052</v>
      </c>
      <c r="E24" s="31" t="s">
        <v>604</v>
      </c>
      <c r="F24" s="97">
        <v>375098</v>
      </c>
      <c r="G24" s="32">
        <v>10.85</v>
      </c>
      <c r="H24" s="32" t="s">
        <v>340</v>
      </c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</row>
    <row r="25" spans="1:28" ht="12.75" customHeight="1">
      <c r="A25" s="96">
        <v>45091</v>
      </c>
      <c r="B25" s="32">
        <v>511543</v>
      </c>
      <c r="C25" s="31" t="s">
        <v>1051</v>
      </c>
      <c r="D25" s="31" t="s">
        <v>1053</v>
      </c>
      <c r="E25" s="31" t="s">
        <v>600</v>
      </c>
      <c r="F25" s="97">
        <v>374278</v>
      </c>
      <c r="G25" s="32">
        <v>10.85</v>
      </c>
      <c r="H25" s="32" t="s">
        <v>340</v>
      </c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</row>
    <row r="26" spans="1:28" ht="12.75" customHeight="1">
      <c r="A26" s="96">
        <v>45091</v>
      </c>
      <c r="B26" s="32">
        <v>536709</v>
      </c>
      <c r="C26" s="31" t="s">
        <v>1054</v>
      </c>
      <c r="D26" s="31" t="s">
        <v>1055</v>
      </c>
      <c r="E26" s="31" t="s">
        <v>604</v>
      </c>
      <c r="F26" s="97">
        <v>42000</v>
      </c>
      <c r="G26" s="32">
        <v>15.18</v>
      </c>
      <c r="H26" s="32" t="s">
        <v>340</v>
      </c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</row>
    <row r="27" spans="1:28" ht="12.75" customHeight="1">
      <c r="A27" s="96">
        <v>45091</v>
      </c>
      <c r="B27" s="32">
        <v>536709</v>
      </c>
      <c r="C27" s="31" t="s">
        <v>1054</v>
      </c>
      <c r="D27" s="31" t="s">
        <v>1056</v>
      </c>
      <c r="E27" s="31" t="s">
        <v>604</v>
      </c>
      <c r="F27" s="97">
        <v>23000</v>
      </c>
      <c r="G27" s="32">
        <v>15.18</v>
      </c>
      <c r="H27" s="32" t="s">
        <v>340</v>
      </c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</row>
    <row r="28" spans="1:28" ht="12.75" customHeight="1">
      <c r="A28" s="96">
        <v>45091</v>
      </c>
      <c r="B28" s="32">
        <v>542924</v>
      </c>
      <c r="C28" s="31" t="s">
        <v>608</v>
      </c>
      <c r="D28" s="31" t="s">
        <v>610</v>
      </c>
      <c r="E28" s="31" t="s">
        <v>600</v>
      </c>
      <c r="F28" s="97">
        <v>73500</v>
      </c>
      <c r="G28" s="32">
        <v>5.5</v>
      </c>
      <c r="H28" s="32" t="s">
        <v>340</v>
      </c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</row>
    <row r="29" spans="1:28" ht="12.75" customHeight="1">
      <c r="A29" s="96">
        <v>45091</v>
      </c>
      <c r="B29" s="32">
        <v>542924</v>
      </c>
      <c r="C29" s="31" t="s">
        <v>608</v>
      </c>
      <c r="D29" s="31" t="s">
        <v>609</v>
      </c>
      <c r="E29" s="31" t="s">
        <v>600</v>
      </c>
      <c r="F29" s="97">
        <v>38500</v>
      </c>
      <c r="G29" s="32">
        <v>5.48</v>
      </c>
      <c r="H29" s="32" t="s">
        <v>340</v>
      </c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</row>
    <row r="30" spans="1:28" ht="12.75" customHeight="1">
      <c r="A30" s="96">
        <v>45091</v>
      </c>
      <c r="B30" s="32">
        <v>542924</v>
      </c>
      <c r="C30" s="31" t="s">
        <v>608</v>
      </c>
      <c r="D30" s="31" t="s">
        <v>609</v>
      </c>
      <c r="E30" s="31" t="s">
        <v>604</v>
      </c>
      <c r="F30" s="97">
        <v>154000</v>
      </c>
      <c r="G30" s="32">
        <v>5.27</v>
      </c>
      <c r="H30" s="32" t="s">
        <v>340</v>
      </c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</row>
    <row r="31" spans="1:28" ht="12.75" customHeight="1">
      <c r="A31" s="96">
        <v>45091</v>
      </c>
      <c r="B31" s="32">
        <v>522101</v>
      </c>
      <c r="C31" s="31" t="s">
        <v>1057</v>
      </c>
      <c r="D31" s="31" t="s">
        <v>1058</v>
      </c>
      <c r="E31" s="31" t="s">
        <v>600</v>
      </c>
      <c r="F31" s="97">
        <v>200000</v>
      </c>
      <c r="G31" s="32">
        <v>135.44999999999999</v>
      </c>
      <c r="H31" s="32" t="s">
        <v>340</v>
      </c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</row>
    <row r="32" spans="1:28" ht="12.75" customHeight="1">
      <c r="A32" s="96">
        <v>45091</v>
      </c>
      <c r="B32" s="32">
        <v>522101</v>
      </c>
      <c r="C32" s="31" t="s">
        <v>1057</v>
      </c>
      <c r="D32" s="31" t="s">
        <v>1059</v>
      </c>
      <c r="E32" s="31" t="s">
        <v>604</v>
      </c>
      <c r="F32" s="97">
        <v>800000</v>
      </c>
      <c r="G32" s="32">
        <v>136.85</v>
      </c>
      <c r="H32" s="32" t="s">
        <v>340</v>
      </c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</row>
    <row r="33" spans="1:28" ht="12.75" customHeight="1">
      <c r="A33" s="96">
        <v>45091</v>
      </c>
      <c r="B33" s="32">
        <v>522101</v>
      </c>
      <c r="C33" s="31" t="s">
        <v>1057</v>
      </c>
      <c r="D33" s="31" t="s">
        <v>1060</v>
      </c>
      <c r="E33" s="31" t="s">
        <v>600</v>
      </c>
      <c r="F33" s="97">
        <v>200000</v>
      </c>
      <c r="G33" s="32">
        <v>136.85</v>
      </c>
      <c r="H33" s="32" t="s">
        <v>340</v>
      </c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</row>
    <row r="34" spans="1:28" ht="12.75" customHeight="1">
      <c r="A34" s="96">
        <v>45091</v>
      </c>
      <c r="B34" s="32">
        <v>522101</v>
      </c>
      <c r="C34" s="31" t="s">
        <v>1057</v>
      </c>
      <c r="D34" s="31" t="s">
        <v>1061</v>
      </c>
      <c r="E34" s="31" t="s">
        <v>604</v>
      </c>
      <c r="F34" s="97">
        <v>454200</v>
      </c>
      <c r="G34" s="32">
        <v>135.21</v>
      </c>
      <c r="H34" s="32" t="s">
        <v>340</v>
      </c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</row>
    <row r="35" spans="1:28" ht="12.75" customHeight="1">
      <c r="A35" s="96">
        <v>45091</v>
      </c>
      <c r="B35" s="32">
        <v>522101</v>
      </c>
      <c r="C35" s="31" t="s">
        <v>1057</v>
      </c>
      <c r="D35" s="31" t="s">
        <v>1062</v>
      </c>
      <c r="E35" s="31" t="s">
        <v>600</v>
      </c>
      <c r="F35" s="97">
        <v>250000</v>
      </c>
      <c r="G35" s="32">
        <v>136.37</v>
      </c>
      <c r="H35" s="32" t="s">
        <v>340</v>
      </c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</row>
    <row r="36" spans="1:28" ht="12.75" customHeight="1">
      <c r="A36" s="96">
        <v>45091</v>
      </c>
      <c r="B36" s="32">
        <v>522036</v>
      </c>
      <c r="C36" s="31" t="s">
        <v>611</v>
      </c>
      <c r="D36" s="31" t="s">
        <v>612</v>
      </c>
      <c r="E36" s="31" t="s">
        <v>604</v>
      </c>
      <c r="F36" s="97">
        <v>29820</v>
      </c>
      <c r="G36" s="32">
        <v>13.11</v>
      </c>
      <c r="H36" s="32" t="s">
        <v>340</v>
      </c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</row>
    <row r="37" spans="1:28" ht="12.75" customHeight="1">
      <c r="A37" s="96">
        <v>45091</v>
      </c>
      <c r="B37" s="32">
        <v>534060</v>
      </c>
      <c r="C37" s="31" t="s">
        <v>613</v>
      </c>
      <c r="D37" s="31" t="s">
        <v>1063</v>
      </c>
      <c r="E37" s="31" t="s">
        <v>604</v>
      </c>
      <c r="F37" s="97">
        <v>3250659</v>
      </c>
      <c r="G37" s="32">
        <v>1.76</v>
      </c>
      <c r="H37" s="32" t="s">
        <v>340</v>
      </c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</row>
    <row r="38" spans="1:28" ht="12.75" customHeight="1">
      <c r="A38" s="96">
        <v>45091</v>
      </c>
      <c r="B38" s="32">
        <v>530111</v>
      </c>
      <c r="C38" s="31" t="s">
        <v>1064</v>
      </c>
      <c r="D38" s="31" t="s">
        <v>1065</v>
      </c>
      <c r="E38" s="31" t="s">
        <v>600</v>
      </c>
      <c r="F38" s="97">
        <v>43300</v>
      </c>
      <c r="G38" s="32">
        <v>49.77</v>
      </c>
      <c r="H38" s="32" t="s">
        <v>340</v>
      </c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</row>
    <row r="39" spans="1:28" ht="12.75" customHeight="1">
      <c r="A39" s="96">
        <v>45091</v>
      </c>
      <c r="B39" s="32">
        <v>543744</v>
      </c>
      <c r="C39" s="31" t="s">
        <v>1066</v>
      </c>
      <c r="D39" s="31" t="s">
        <v>1067</v>
      </c>
      <c r="E39" s="31" t="s">
        <v>604</v>
      </c>
      <c r="F39" s="97">
        <v>15000</v>
      </c>
      <c r="G39" s="32">
        <v>98.72</v>
      </c>
      <c r="H39" s="32" t="s">
        <v>340</v>
      </c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</row>
    <row r="40" spans="1:28" ht="12.75" customHeight="1">
      <c r="A40" s="96">
        <v>45091</v>
      </c>
      <c r="B40" s="32">
        <v>543171</v>
      </c>
      <c r="C40" s="31" t="s">
        <v>1068</v>
      </c>
      <c r="D40" s="31" t="s">
        <v>1069</v>
      </c>
      <c r="E40" s="31" t="s">
        <v>604</v>
      </c>
      <c r="F40" s="97">
        <v>564986</v>
      </c>
      <c r="G40" s="32">
        <v>6.36</v>
      </c>
      <c r="H40" s="32" t="s">
        <v>340</v>
      </c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</row>
    <row r="41" spans="1:28" ht="12.75" customHeight="1">
      <c r="A41" s="96">
        <v>45091</v>
      </c>
      <c r="B41" s="32">
        <v>543171</v>
      </c>
      <c r="C41" s="31" t="s">
        <v>1068</v>
      </c>
      <c r="D41" s="31" t="s">
        <v>1070</v>
      </c>
      <c r="E41" s="31" t="s">
        <v>600</v>
      </c>
      <c r="F41" s="97">
        <v>601100</v>
      </c>
      <c r="G41" s="32">
        <v>6.36</v>
      </c>
      <c r="H41" s="32" t="s">
        <v>340</v>
      </c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</row>
    <row r="42" spans="1:28" ht="12.75" customHeight="1">
      <c r="A42" s="96">
        <v>45091</v>
      </c>
      <c r="B42" s="32">
        <v>543171</v>
      </c>
      <c r="C42" s="31" t="s">
        <v>1068</v>
      </c>
      <c r="D42" s="31" t="s">
        <v>614</v>
      </c>
      <c r="E42" s="31" t="s">
        <v>600</v>
      </c>
      <c r="F42" s="97">
        <v>341554</v>
      </c>
      <c r="G42" s="32">
        <v>6.36</v>
      </c>
      <c r="H42" s="32" t="s">
        <v>340</v>
      </c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</row>
    <row r="43" spans="1:28" ht="12.75" customHeight="1">
      <c r="A43" s="96">
        <v>45091</v>
      </c>
      <c r="B43" s="32">
        <v>543171</v>
      </c>
      <c r="C43" s="31" t="s">
        <v>1068</v>
      </c>
      <c r="D43" s="31" t="s">
        <v>614</v>
      </c>
      <c r="E43" s="31" t="s">
        <v>604</v>
      </c>
      <c r="F43" s="97">
        <v>341554</v>
      </c>
      <c r="G43" s="32">
        <v>6.53</v>
      </c>
      <c r="H43" s="32" t="s">
        <v>340</v>
      </c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</row>
    <row r="44" spans="1:28" ht="12.75" customHeight="1">
      <c r="A44" s="96">
        <v>45091</v>
      </c>
      <c r="B44" s="32">
        <v>514234</v>
      </c>
      <c r="C44" s="31" t="s">
        <v>1071</v>
      </c>
      <c r="D44" s="31" t="s">
        <v>1072</v>
      </c>
      <c r="E44" s="31" t="s">
        <v>600</v>
      </c>
      <c r="F44" s="97">
        <v>840699</v>
      </c>
      <c r="G44" s="32">
        <v>268</v>
      </c>
      <c r="H44" s="32" t="s">
        <v>340</v>
      </c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</row>
    <row r="45" spans="1:28" ht="12.75" customHeight="1">
      <c r="A45" s="96">
        <v>45091</v>
      </c>
      <c r="B45" s="32">
        <v>514234</v>
      </c>
      <c r="C45" s="31" t="s">
        <v>1071</v>
      </c>
      <c r="D45" s="31" t="s">
        <v>1073</v>
      </c>
      <c r="E45" s="31" t="s">
        <v>604</v>
      </c>
      <c r="F45" s="97">
        <v>900000</v>
      </c>
      <c r="G45" s="32">
        <v>268.04000000000002</v>
      </c>
      <c r="H45" s="32" t="s">
        <v>340</v>
      </c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</row>
    <row r="46" spans="1:28" ht="12.75" customHeight="1">
      <c r="A46" s="96">
        <v>45091</v>
      </c>
      <c r="B46" s="32">
        <v>543366</v>
      </c>
      <c r="C46" s="31" t="s">
        <v>1074</v>
      </c>
      <c r="D46" s="31" t="s">
        <v>1075</v>
      </c>
      <c r="E46" s="31" t="s">
        <v>604</v>
      </c>
      <c r="F46" s="97">
        <v>4800</v>
      </c>
      <c r="G46" s="32">
        <v>68.260000000000005</v>
      </c>
      <c r="H46" s="32" t="s">
        <v>340</v>
      </c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</row>
    <row r="47" spans="1:28" ht="12.75" customHeight="1">
      <c r="A47" s="96">
        <v>45091</v>
      </c>
      <c r="B47" s="32">
        <v>530525</v>
      </c>
      <c r="C47" s="31" t="s">
        <v>615</v>
      </c>
      <c r="D47" s="31" t="s">
        <v>616</v>
      </c>
      <c r="E47" s="31" t="s">
        <v>604</v>
      </c>
      <c r="F47" s="97">
        <v>138397</v>
      </c>
      <c r="G47" s="32">
        <v>20.61</v>
      </c>
      <c r="H47" s="32" t="s">
        <v>340</v>
      </c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</row>
    <row r="48" spans="1:28" ht="12.75" customHeight="1">
      <c r="A48" s="96">
        <v>45091</v>
      </c>
      <c r="B48" s="32">
        <v>527005</v>
      </c>
      <c r="C48" s="31" t="s">
        <v>1076</v>
      </c>
      <c r="D48" s="31" t="s">
        <v>1077</v>
      </c>
      <c r="E48" s="31" t="s">
        <v>604</v>
      </c>
      <c r="F48" s="97">
        <v>22158</v>
      </c>
      <c r="G48" s="32">
        <v>220.2</v>
      </c>
      <c r="H48" s="32" t="s">
        <v>340</v>
      </c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</row>
    <row r="49" spans="1:28" ht="12.75" customHeight="1">
      <c r="A49" s="96">
        <v>45091</v>
      </c>
      <c r="B49" s="32">
        <v>540268</v>
      </c>
      <c r="C49" s="31" t="s">
        <v>617</v>
      </c>
      <c r="D49" s="31" t="s">
        <v>633</v>
      </c>
      <c r="E49" s="31" t="s">
        <v>600</v>
      </c>
      <c r="F49" s="97">
        <v>599288</v>
      </c>
      <c r="G49" s="32">
        <v>50.71</v>
      </c>
      <c r="H49" s="32" t="s">
        <v>340</v>
      </c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</row>
    <row r="50" spans="1:28" ht="12.75" customHeight="1">
      <c r="A50" s="96">
        <v>45091</v>
      </c>
      <c r="B50" s="32">
        <v>540268</v>
      </c>
      <c r="C50" s="31" t="s">
        <v>617</v>
      </c>
      <c r="D50" s="31" t="s">
        <v>633</v>
      </c>
      <c r="E50" s="31" t="s">
        <v>604</v>
      </c>
      <c r="F50" s="97">
        <v>572923</v>
      </c>
      <c r="G50" s="32">
        <v>51.04</v>
      </c>
      <c r="H50" s="32" t="s">
        <v>340</v>
      </c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</row>
    <row r="51" spans="1:28" ht="12.75" customHeight="1">
      <c r="A51" s="96">
        <v>45091</v>
      </c>
      <c r="B51" s="32">
        <v>543545</v>
      </c>
      <c r="C51" s="31" t="s">
        <v>618</v>
      </c>
      <c r="D51" s="31" t="s">
        <v>619</v>
      </c>
      <c r="E51" s="31" t="s">
        <v>604</v>
      </c>
      <c r="F51" s="97">
        <v>467600</v>
      </c>
      <c r="G51" s="32">
        <v>3.2</v>
      </c>
      <c r="H51" s="32" t="s">
        <v>340</v>
      </c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</row>
    <row r="52" spans="1:28" ht="12.75" customHeight="1">
      <c r="A52" s="96">
        <v>45091</v>
      </c>
      <c r="B52" s="32">
        <v>543545</v>
      </c>
      <c r="C52" s="31" t="s">
        <v>618</v>
      </c>
      <c r="D52" s="31" t="s">
        <v>620</v>
      </c>
      <c r="E52" s="31" t="s">
        <v>600</v>
      </c>
      <c r="F52" s="97">
        <v>501000</v>
      </c>
      <c r="G52" s="32">
        <v>3.19</v>
      </c>
      <c r="H52" s="32" t="s">
        <v>340</v>
      </c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</row>
    <row r="53" spans="1:28" ht="12.75" customHeight="1">
      <c r="A53" s="96">
        <v>45091</v>
      </c>
      <c r="B53" s="32">
        <v>512345</v>
      </c>
      <c r="C53" s="31" t="s">
        <v>1078</v>
      </c>
      <c r="D53" s="31" t="s">
        <v>1079</v>
      </c>
      <c r="E53" s="31" t="s">
        <v>600</v>
      </c>
      <c r="F53" s="97">
        <v>9885</v>
      </c>
      <c r="G53" s="32">
        <v>18.48</v>
      </c>
      <c r="H53" s="32" t="s">
        <v>340</v>
      </c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</row>
    <row r="54" spans="1:28" ht="12.75" customHeight="1">
      <c r="A54" s="96">
        <v>45091</v>
      </c>
      <c r="B54" s="32">
        <v>512345</v>
      </c>
      <c r="C54" s="31" t="s">
        <v>1078</v>
      </c>
      <c r="D54" s="31" t="s">
        <v>1080</v>
      </c>
      <c r="E54" s="31" t="s">
        <v>604</v>
      </c>
      <c r="F54" s="97">
        <v>9985</v>
      </c>
      <c r="G54" s="32">
        <v>18.48</v>
      </c>
      <c r="H54" s="32" t="s">
        <v>340</v>
      </c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</row>
    <row r="55" spans="1:28" ht="12.75" customHeight="1">
      <c r="A55" s="96">
        <v>45091</v>
      </c>
      <c r="B55" s="32" t="s">
        <v>367</v>
      </c>
      <c r="C55" s="31" t="s">
        <v>1081</v>
      </c>
      <c r="D55" s="31" t="s">
        <v>1082</v>
      </c>
      <c r="E55" s="31" t="s">
        <v>600</v>
      </c>
      <c r="F55" s="97">
        <v>528148</v>
      </c>
      <c r="G55" s="32">
        <v>985</v>
      </c>
      <c r="H55" s="32" t="s">
        <v>621</v>
      </c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</row>
    <row r="56" spans="1:28" ht="12.75" customHeight="1">
      <c r="A56" s="96">
        <v>45091</v>
      </c>
      <c r="B56" s="32" t="s">
        <v>1083</v>
      </c>
      <c r="C56" s="31" t="s">
        <v>1084</v>
      </c>
      <c r="D56" s="31" t="s">
        <v>633</v>
      </c>
      <c r="E56" s="31" t="s">
        <v>600</v>
      </c>
      <c r="F56" s="97">
        <v>802967</v>
      </c>
      <c r="G56" s="32">
        <v>15.78</v>
      </c>
      <c r="H56" s="32" t="s">
        <v>621</v>
      </c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</row>
    <row r="57" spans="1:28" ht="12.75" customHeight="1">
      <c r="A57" s="96">
        <v>45091</v>
      </c>
      <c r="B57" s="32" t="s">
        <v>1085</v>
      </c>
      <c r="C57" s="31" t="s">
        <v>1086</v>
      </c>
      <c r="D57" s="31" t="s">
        <v>1087</v>
      </c>
      <c r="E57" s="31" t="s">
        <v>600</v>
      </c>
      <c r="F57" s="97">
        <v>925000</v>
      </c>
      <c r="G57" s="32">
        <v>12.92</v>
      </c>
      <c r="H57" s="32" t="s">
        <v>621</v>
      </c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</row>
    <row r="58" spans="1:28" ht="12.75" customHeight="1">
      <c r="A58" s="96">
        <v>45091</v>
      </c>
      <c r="B58" s="32" t="s">
        <v>1085</v>
      </c>
      <c r="C58" s="31" t="s">
        <v>1086</v>
      </c>
      <c r="D58" s="31" t="s">
        <v>1088</v>
      </c>
      <c r="E58" s="31" t="s">
        <v>600</v>
      </c>
      <c r="F58" s="97">
        <v>450000</v>
      </c>
      <c r="G58" s="32">
        <v>13.88</v>
      </c>
      <c r="H58" s="32" t="s">
        <v>621</v>
      </c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</row>
    <row r="59" spans="1:28" ht="12.75" customHeight="1">
      <c r="A59" s="96">
        <v>45091</v>
      </c>
      <c r="B59" s="32" t="s">
        <v>1085</v>
      </c>
      <c r="C59" s="31" t="s">
        <v>1086</v>
      </c>
      <c r="D59" s="31" t="s">
        <v>614</v>
      </c>
      <c r="E59" s="31" t="s">
        <v>600</v>
      </c>
      <c r="F59" s="97">
        <v>1000000</v>
      </c>
      <c r="G59" s="32">
        <v>12.75</v>
      </c>
      <c r="H59" s="32" t="s">
        <v>621</v>
      </c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</row>
    <row r="60" spans="1:28" ht="12.75" customHeight="1">
      <c r="A60" s="96">
        <v>45091</v>
      </c>
      <c r="B60" s="32" t="s">
        <v>1089</v>
      </c>
      <c r="C60" s="31" t="s">
        <v>1090</v>
      </c>
      <c r="D60" s="31" t="s">
        <v>630</v>
      </c>
      <c r="E60" s="31" t="s">
        <v>600</v>
      </c>
      <c r="F60" s="97">
        <v>300000</v>
      </c>
      <c r="G60" s="32">
        <v>14.2</v>
      </c>
      <c r="H60" s="32" t="s">
        <v>621</v>
      </c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</row>
    <row r="61" spans="1:28" ht="12.75" customHeight="1">
      <c r="A61" s="96">
        <v>45091</v>
      </c>
      <c r="B61" s="32" t="s">
        <v>1091</v>
      </c>
      <c r="C61" s="31" t="s">
        <v>1092</v>
      </c>
      <c r="D61" s="31" t="s">
        <v>624</v>
      </c>
      <c r="E61" s="31" t="s">
        <v>600</v>
      </c>
      <c r="F61" s="97">
        <v>244637</v>
      </c>
      <c r="G61" s="32">
        <v>399.39</v>
      </c>
      <c r="H61" s="32" t="s">
        <v>621</v>
      </c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</row>
    <row r="62" spans="1:28" ht="12.75" customHeight="1">
      <c r="A62" s="96">
        <v>45091</v>
      </c>
      <c r="B62" s="32" t="s">
        <v>1093</v>
      </c>
      <c r="C62" s="31" t="s">
        <v>1094</v>
      </c>
      <c r="D62" s="31" t="s">
        <v>624</v>
      </c>
      <c r="E62" s="31" t="s">
        <v>600</v>
      </c>
      <c r="F62" s="97">
        <v>241964</v>
      </c>
      <c r="G62" s="32">
        <v>234.42</v>
      </c>
      <c r="H62" s="32" t="s">
        <v>621</v>
      </c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</row>
    <row r="63" spans="1:28" ht="12.75" customHeight="1">
      <c r="A63" s="96">
        <v>45091</v>
      </c>
      <c r="B63" s="32" t="s">
        <v>1095</v>
      </c>
      <c r="C63" s="31" t="s">
        <v>1096</v>
      </c>
      <c r="D63" s="31" t="s">
        <v>1097</v>
      </c>
      <c r="E63" s="31" t="s">
        <v>600</v>
      </c>
      <c r="F63" s="97">
        <v>165000</v>
      </c>
      <c r="G63" s="32">
        <v>50.05</v>
      </c>
      <c r="H63" s="32" t="s">
        <v>621</v>
      </c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</row>
    <row r="64" spans="1:28" ht="12.75" customHeight="1">
      <c r="A64" s="96">
        <v>45091</v>
      </c>
      <c r="B64" s="32" t="s">
        <v>1095</v>
      </c>
      <c r="C64" s="31" t="s">
        <v>1096</v>
      </c>
      <c r="D64" s="31" t="s">
        <v>614</v>
      </c>
      <c r="E64" s="31" t="s">
        <v>600</v>
      </c>
      <c r="F64" s="97">
        <v>22500</v>
      </c>
      <c r="G64" s="32">
        <v>50.1</v>
      </c>
      <c r="H64" s="32" t="s">
        <v>621</v>
      </c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</row>
    <row r="65" spans="1:28" ht="12.75" customHeight="1">
      <c r="A65" s="96">
        <v>45091</v>
      </c>
      <c r="B65" s="32" t="s">
        <v>1098</v>
      </c>
      <c r="C65" s="31" t="s">
        <v>1099</v>
      </c>
      <c r="D65" s="31" t="s">
        <v>1100</v>
      </c>
      <c r="E65" s="31" t="s">
        <v>600</v>
      </c>
      <c r="F65" s="97">
        <v>40800</v>
      </c>
      <c r="G65" s="32">
        <v>197.51</v>
      </c>
      <c r="H65" s="32" t="s">
        <v>621</v>
      </c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</row>
    <row r="66" spans="1:28" ht="12.75" customHeight="1">
      <c r="A66" s="96">
        <v>45091</v>
      </c>
      <c r="B66" s="32" t="s">
        <v>1098</v>
      </c>
      <c r="C66" s="31" t="s">
        <v>1099</v>
      </c>
      <c r="D66" s="31" t="s">
        <v>614</v>
      </c>
      <c r="E66" s="31" t="s">
        <v>600</v>
      </c>
      <c r="F66" s="97">
        <v>75200</v>
      </c>
      <c r="G66" s="32">
        <v>197.7</v>
      </c>
      <c r="H66" s="32" t="s">
        <v>621</v>
      </c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</row>
    <row r="67" spans="1:28" ht="12.75" customHeight="1">
      <c r="A67" s="96">
        <v>45091</v>
      </c>
      <c r="B67" s="32" t="s">
        <v>1098</v>
      </c>
      <c r="C67" s="31" t="s">
        <v>1099</v>
      </c>
      <c r="D67" s="31" t="s">
        <v>1101</v>
      </c>
      <c r="E67" s="31" t="s">
        <v>600</v>
      </c>
      <c r="F67" s="97">
        <v>48000</v>
      </c>
      <c r="G67" s="32">
        <v>195.7</v>
      </c>
      <c r="H67" s="32" t="s">
        <v>621</v>
      </c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</row>
    <row r="68" spans="1:28" ht="12.75" customHeight="1">
      <c r="A68" s="96">
        <v>45091</v>
      </c>
      <c r="B68" s="32" t="s">
        <v>1098</v>
      </c>
      <c r="C68" s="31" t="s">
        <v>1099</v>
      </c>
      <c r="D68" s="31" t="s">
        <v>1102</v>
      </c>
      <c r="E68" s="31" t="s">
        <v>600</v>
      </c>
      <c r="F68" s="97">
        <v>36000</v>
      </c>
      <c r="G68" s="32">
        <v>201</v>
      </c>
      <c r="H68" s="32" t="s">
        <v>621</v>
      </c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</row>
    <row r="69" spans="1:28" ht="12.75" customHeight="1">
      <c r="A69" s="96">
        <v>45091</v>
      </c>
      <c r="B69" s="32" t="s">
        <v>1098</v>
      </c>
      <c r="C69" s="31" t="s">
        <v>1099</v>
      </c>
      <c r="D69" s="31" t="s">
        <v>639</v>
      </c>
      <c r="E69" s="31" t="s">
        <v>600</v>
      </c>
      <c r="F69" s="97">
        <v>92000</v>
      </c>
      <c r="G69" s="32">
        <v>201</v>
      </c>
      <c r="H69" s="32" t="s">
        <v>621</v>
      </c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</row>
    <row r="70" spans="1:28" ht="12.75" customHeight="1">
      <c r="A70" s="96">
        <v>45091</v>
      </c>
      <c r="B70" s="32" t="s">
        <v>1098</v>
      </c>
      <c r="C70" s="31" t="s">
        <v>1099</v>
      </c>
      <c r="D70" s="31" t="s">
        <v>1102</v>
      </c>
      <c r="E70" s="31" t="s">
        <v>600</v>
      </c>
      <c r="F70" s="97">
        <v>40000</v>
      </c>
      <c r="G70" s="32">
        <v>201</v>
      </c>
      <c r="H70" s="32" t="s">
        <v>621</v>
      </c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</row>
    <row r="71" spans="1:28" ht="12.75" customHeight="1">
      <c r="A71" s="96">
        <v>45091</v>
      </c>
      <c r="B71" s="32" t="s">
        <v>1103</v>
      </c>
      <c r="C71" s="31" t="s">
        <v>1104</v>
      </c>
      <c r="D71" s="31" t="s">
        <v>1105</v>
      </c>
      <c r="E71" s="31" t="s">
        <v>600</v>
      </c>
      <c r="F71" s="97">
        <v>1138431</v>
      </c>
      <c r="G71" s="32">
        <v>39.44</v>
      </c>
      <c r="H71" s="32" t="s">
        <v>621</v>
      </c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</row>
    <row r="72" spans="1:28" ht="12.75" customHeight="1">
      <c r="A72" s="96">
        <v>45091</v>
      </c>
      <c r="B72" s="32" t="s">
        <v>626</v>
      </c>
      <c r="C72" s="31" t="s">
        <v>627</v>
      </c>
      <c r="D72" s="31" t="s">
        <v>628</v>
      </c>
      <c r="E72" s="31" t="s">
        <v>600</v>
      </c>
      <c r="F72" s="97">
        <v>53000</v>
      </c>
      <c r="G72" s="32">
        <v>169.71</v>
      </c>
      <c r="H72" s="32" t="s">
        <v>621</v>
      </c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</row>
    <row r="73" spans="1:28" ht="12.75" customHeight="1">
      <c r="A73" s="96">
        <v>45091</v>
      </c>
      <c r="B73" s="32" t="s">
        <v>626</v>
      </c>
      <c r="C73" s="31" t="s">
        <v>627</v>
      </c>
      <c r="D73" s="31" t="s">
        <v>620</v>
      </c>
      <c r="E73" s="31" t="s">
        <v>600</v>
      </c>
      <c r="F73" s="97">
        <v>67000</v>
      </c>
      <c r="G73" s="32">
        <v>156.51</v>
      </c>
      <c r="H73" s="32" t="s">
        <v>621</v>
      </c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</row>
    <row r="74" spans="1:28" ht="12.75" customHeight="1">
      <c r="A74" s="96">
        <v>45091</v>
      </c>
      <c r="B74" s="32" t="s">
        <v>626</v>
      </c>
      <c r="C74" s="31" t="s">
        <v>627</v>
      </c>
      <c r="D74" s="31" t="s">
        <v>1106</v>
      </c>
      <c r="E74" s="31" t="s">
        <v>600</v>
      </c>
      <c r="F74" s="97">
        <v>20000</v>
      </c>
      <c r="G74" s="32">
        <v>165.03</v>
      </c>
      <c r="H74" s="32" t="s">
        <v>621</v>
      </c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</row>
    <row r="75" spans="1:28" ht="12.75" customHeight="1">
      <c r="A75" s="96">
        <v>45091</v>
      </c>
      <c r="B75" s="32" t="s">
        <v>626</v>
      </c>
      <c r="C75" s="31" t="s">
        <v>627</v>
      </c>
      <c r="D75" s="31" t="s">
        <v>1107</v>
      </c>
      <c r="E75" s="31" t="s">
        <v>600</v>
      </c>
      <c r="F75" s="97">
        <v>87000</v>
      </c>
      <c r="G75" s="32">
        <v>154.5</v>
      </c>
      <c r="H75" s="32" t="s">
        <v>621</v>
      </c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</row>
    <row r="76" spans="1:28" ht="12.75" customHeight="1">
      <c r="A76" s="96">
        <v>45091</v>
      </c>
      <c r="B76" s="32" t="s">
        <v>626</v>
      </c>
      <c r="C76" s="31" t="s">
        <v>627</v>
      </c>
      <c r="D76" s="31" t="s">
        <v>639</v>
      </c>
      <c r="E76" s="31" t="s">
        <v>600</v>
      </c>
      <c r="F76" s="97">
        <v>53000</v>
      </c>
      <c r="G76" s="32">
        <v>165.15</v>
      </c>
      <c r="H76" s="32" t="s">
        <v>621</v>
      </c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</row>
    <row r="77" spans="1:28" ht="12.75" customHeight="1">
      <c r="A77" s="96">
        <v>45091</v>
      </c>
      <c r="B77" s="32" t="s">
        <v>626</v>
      </c>
      <c r="C77" s="31" t="s">
        <v>627</v>
      </c>
      <c r="D77" s="31" t="s">
        <v>630</v>
      </c>
      <c r="E77" s="31" t="s">
        <v>600</v>
      </c>
      <c r="F77" s="97">
        <v>256000</v>
      </c>
      <c r="G77" s="32">
        <v>154.5</v>
      </c>
      <c r="H77" s="32" t="s">
        <v>621</v>
      </c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</row>
    <row r="78" spans="1:28" ht="12.75" customHeight="1">
      <c r="A78" s="96">
        <v>45091</v>
      </c>
      <c r="B78" s="32" t="s">
        <v>626</v>
      </c>
      <c r="C78" s="31" t="s">
        <v>627</v>
      </c>
      <c r="D78" s="31" t="s">
        <v>1108</v>
      </c>
      <c r="E78" s="31" t="s">
        <v>600</v>
      </c>
      <c r="F78" s="97">
        <v>125000</v>
      </c>
      <c r="G78" s="32">
        <v>154.5</v>
      </c>
      <c r="H78" s="32" t="s">
        <v>621</v>
      </c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</row>
    <row r="79" spans="1:28" ht="12.75" customHeight="1">
      <c r="A79" s="96">
        <v>45091</v>
      </c>
      <c r="B79" s="32" t="s">
        <v>1109</v>
      </c>
      <c r="C79" s="31" t="s">
        <v>1110</v>
      </c>
      <c r="D79" s="31" t="s">
        <v>624</v>
      </c>
      <c r="E79" s="31" t="s">
        <v>600</v>
      </c>
      <c r="F79" s="97">
        <v>161048</v>
      </c>
      <c r="G79" s="32">
        <v>58.19</v>
      </c>
      <c r="H79" s="32" t="s">
        <v>621</v>
      </c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</row>
    <row r="80" spans="1:28" ht="12.75" customHeight="1">
      <c r="A80" s="96">
        <v>45091</v>
      </c>
      <c r="B80" s="32" t="s">
        <v>1109</v>
      </c>
      <c r="C80" s="31" t="s">
        <v>1110</v>
      </c>
      <c r="D80" s="31" t="s">
        <v>625</v>
      </c>
      <c r="E80" s="31" t="s">
        <v>600</v>
      </c>
      <c r="F80" s="97">
        <v>204724</v>
      </c>
      <c r="G80" s="32">
        <v>57.88</v>
      </c>
      <c r="H80" s="32" t="s">
        <v>621</v>
      </c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</row>
    <row r="81" spans="1:28" ht="12.75" customHeight="1">
      <c r="A81" s="96">
        <v>45091</v>
      </c>
      <c r="B81" s="32" t="s">
        <v>1111</v>
      </c>
      <c r="C81" s="31" t="s">
        <v>1112</v>
      </c>
      <c r="D81" s="31" t="s">
        <v>624</v>
      </c>
      <c r="E81" s="31" t="s">
        <v>600</v>
      </c>
      <c r="F81" s="97">
        <v>105656</v>
      </c>
      <c r="G81" s="32">
        <v>700.33</v>
      </c>
      <c r="H81" s="32" t="s">
        <v>621</v>
      </c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</row>
    <row r="82" spans="1:28" ht="12.75" customHeight="1">
      <c r="A82" s="96">
        <v>45091</v>
      </c>
      <c r="B82" s="32" t="s">
        <v>555</v>
      </c>
      <c r="C82" s="31" t="s">
        <v>1113</v>
      </c>
      <c r="D82" s="31" t="s">
        <v>624</v>
      </c>
      <c r="E82" s="31" t="s">
        <v>600</v>
      </c>
      <c r="F82" s="97">
        <v>1013457</v>
      </c>
      <c r="G82" s="32">
        <v>1021.71</v>
      </c>
      <c r="H82" s="32" t="s">
        <v>621</v>
      </c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</row>
    <row r="83" spans="1:28" ht="12.75" customHeight="1">
      <c r="A83" s="96">
        <v>45091</v>
      </c>
      <c r="B83" s="32" t="s">
        <v>631</v>
      </c>
      <c r="C83" s="31" t="s">
        <v>632</v>
      </c>
      <c r="D83" s="31" t="s">
        <v>624</v>
      </c>
      <c r="E83" s="31" t="s">
        <v>600</v>
      </c>
      <c r="F83" s="97">
        <v>130392</v>
      </c>
      <c r="G83" s="32">
        <v>417.32</v>
      </c>
      <c r="H83" s="32" t="s">
        <v>621</v>
      </c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</row>
    <row r="84" spans="1:28" ht="12.75" customHeight="1">
      <c r="A84" s="96">
        <v>45091</v>
      </c>
      <c r="B84" s="32" t="s">
        <v>1114</v>
      </c>
      <c r="C84" s="31" t="s">
        <v>1115</v>
      </c>
      <c r="D84" s="31" t="s">
        <v>1116</v>
      </c>
      <c r="E84" s="31" t="s">
        <v>600</v>
      </c>
      <c r="F84" s="97">
        <v>10145753</v>
      </c>
      <c r="G84" s="32">
        <v>3.2</v>
      </c>
      <c r="H84" s="32" t="s">
        <v>621</v>
      </c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</row>
    <row r="85" spans="1:28" ht="12.75" customHeight="1">
      <c r="A85" s="96">
        <v>45091</v>
      </c>
      <c r="B85" s="32" t="s">
        <v>1117</v>
      </c>
      <c r="C85" s="31" t="s">
        <v>1118</v>
      </c>
      <c r="D85" s="31" t="s">
        <v>1119</v>
      </c>
      <c r="E85" s="31" t="s">
        <v>600</v>
      </c>
      <c r="F85" s="97">
        <v>7874693</v>
      </c>
      <c r="G85" s="32">
        <v>3.23</v>
      </c>
      <c r="H85" s="32" t="s">
        <v>621</v>
      </c>
      <c r="I85" s="85"/>
      <c r="J85" s="98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</row>
    <row r="86" spans="1:28" ht="12.75" customHeight="1">
      <c r="A86" s="96">
        <v>45091</v>
      </c>
      <c r="B86" s="32" t="s">
        <v>573</v>
      </c>
      <c r="C86" s="31" t="s">
        <v>1120</v>
      </c>
      <c r="D86" s="31" t="s">
        <v>1121</v>
      </c>
      <c r="E86" s="31" t="s">
        <v>600</v>
      </c>
      <c r="F86" s="97">
        <v>337820</v>
      </c>
      <c r="G86" s="32">
        <v>1990</v>
      </c>
      <c r="H86" s="32" t="s">
        <v>621</v>
      </c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</row>
    <row r="87" spans="1:28" ht="12.75" customHeight="1">
      <c r="A87" s="96">
        <v>45091</v>
      </c>
      <c r="B87" s="32" t="s">
        <v>582</v>
      </c>
      <c r="C87" s="31" t="s">
        <v>1122</v>
      </c>
      <c r="D87" s="31" t="s">
        <v>603</v>
      </c>
      <c r="E87" s="31" t="s">
        <v>600</v>
      </c>
      <c r="F87" s="97">
        <v>5000000</v>
      </c>
      <c r="G87" s="32">
        <v>93.5</v>
      </c>
      <c r="H87" s="32" t="s">
        <v>621</v>
      </c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</row>
    <row r="88" spans="1:28" ht="12.75" customHeight="1">
      <c r="A88" s="96">
        <v>45091</v>
      </c>
      <c r="B88" s="32" t="s">
        <v>367</v>
      </c>
      <c r="C88" s="31" t="s">
        <v>1081</v>
      </c>
      <c r="D88" s="31" t="s">
        <v>1123</v>
      </c>
      <c r="E88" s="31" t="s">
        <v>604</v>
      </c>
      <c r="F88" s="97">
        <v>4744000</v>
      </c>
      <c r="G88" s="32">
        <v>985.98</v>
      </c>
      <c r="H88" s="32" t="s">
        <v>621</v>
      </c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</row>
    <row r="89" spans="1:28" ht="12.75" customHeight="1">
      <c r="A89" s="96">
        <v>45091</v>
      </c>
      <c r="B89" s="32" t="s">
        <v>1124</v>
      </c>
      <c r="C89" s="31" t="s">
        <v>1125</v>
      </c>
      <c r="D89" s="31" t="s">
        <v>1126</v>
      </c>
      <c r="E89" s="31" t="s">
        <v>604</v>
      </c>
      <c r="F89" s="97">
        <v>117865</v>
      </c>
      <c r="G89" s="32">
        <v>131</v>
      </c>
      <c r="H89" s="32" t="s">
        <v>621</v>
      </c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</row>
    <row r="90" spans="1:28" ht="12.75" customHeight="1">
      <c r="A90" s="96">
        <v>45091</v>
      </c>
      <c r="B90" s="32" t="s">
        <v>1124</v>
      </c>
      <c r="C90" s="31" t="s">
        <v>1125</v>
      </c>
      <c r="D90" s="31" t="s">
        <v>1127</v>
      </c>
      <c r="E90" s="31" t="s">
        <v>604</v>
      </c>
      <c r="F90" s="97">
        <v>222570</v>
      </c>
      <c r="G90" s="32">
        <v>130.01</v>
      </c>
      <c r="H90" s="32" t="s">
        <v>621</v>
      </c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85"/>
    </row>
    <row r="91" spans="1:28" ht="12.75" customHeight="1">
      <c r="A91" s="96">
        <v>45091</v>
      </c>
      <c r="B91" s="32" t="s">
        <v>1083</v>
      </c>
      <c r="C91" s="31" t="s">
        <v>1084</v>
      </c>
      <c r="D91" s="31" t="s">
        <v>633</v>
      </c>
      <c r="E91" s="31" t="s">
        <v>604</v>
      </c>
      <c r="F91" s="97">
        <v>194743</v>
      </c>
      <c r="G91" s="32">
        <v>15.76</v>
      </c>
      <c r="H91" s="32" t="s">
        <v>621</v>
      </c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</row>
    <row r="92" spans="1:28" ht="12.75" customHeight="1">
      <c r="A92" s="96">
        <v>45091</v>
      </c>
      <c r="B92" s="32" t="s">
        <v>1083</v>
      </c>
      <c r="C92" s="31" t="s">
        <v>1084</v>
      </c>
      <c r="D92" s="31" t="s">
        <v>1128</v>
      </c>
      <c r="E92" s="31" t="s">
        <v>604</v>
      </c>
      <c r="F92" s="97">
        <v>720000</v>
      </c>
      <c r="G92" s="32">
        <v>15.73</v>
      </c>
      <c r="H92" s="32" t="s">
        <v>621</v>
      </c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</row>
    <row r="93" spans="1:28" ht="12.75" customHeight="1">
      <c r="A93" s="96">
        <v>45091</v>
      </c>
      <c r="B93" s="32" t="s">
        <v>1129</v>
      </c>
      <c r="C93" s="31" t="s">
        <v>1130</v>
      </c>
      <c r="D93" s="31" t="s">
        <v>1131</v>
      </c>
      <c r="E93" s="31" t="s">
        <v>604</v>
      </c>
      <c r="F93" s="97">
        <v>369889</v>
      </c>
      <c r="G93" s="32">
        <v>227.91</v>
      </c>
      <c r="H93" s="32" t="s">
        <v>621</v>
      </c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</row>
    <row r="94" spans="1:28" ht="12.75" customHeight="1">
      <c r="A94" s="96">
        <v>45091</v>
      </c>
      <c r="B94" s="32" t="s">
        <v>1085</v>
      </c>
      <c r="C94" s="31" t="s">
        <v>1086</v>
      </c>
      <c r="D94" s="31" t="s">
        <v>1132</v>
      </c>
      <c r="E94" s="31" t="s">
        <v>604</v>
      </c>
      <c r="F94" s="97">
        <v>950821</v>
      </c>
      <c r="G94" s="32">
        <v>13.36</v>
      </c>
      <c r="H94" s="32" t="s">
        <v>621</v>
      </c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</row>
    <row r="95" spans="1:28" ht="12.75" customHeight="1">
      <c r="A95" s="96">
        <v>45091</v>
      </c>
      <c r="B95" s="32" t="s">
        <v>1085</v>
      </c>
      <c r="C95" s="31" t="s">
        <v>1086</v>
      </c>
      <c r="D95" s="31" t="s">
        <v>614</v>
      </c>
      <c r="E95" s="31" t="s">
        <v>604</v>
      </c>
      <c r="F95" s="97">
        <v>544284</v>
      </c>
      <c r="G95" s="32">
        <v>13.48</v>
      </c>
      <c r="H95" s="32" t="s">
        <v>621</v>
      </c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</row>
    <row r="96" spans="1:28" ht="12.75" customHeight="1">
      <c r="A96" s="96">
        <v>45091</v>
      </c>
      <c r="B96" s="32" t="s">
        <v>1089</v>
      </c>
      <c r="C96" s="31" t="s">
        <v>1090</v>
      </c>
      <c r="D96" s="31" t="s">
        <v>630</v>
      </c>
      <c r="E96" s="31" t="s">
        <v>604</v>
      </c>
      <c r="F96" s="97">
        <v>836726</v>
      </c>
      <c r="G96" s="32">
        <v>14.2</v>
      </c>
      <c r="H96" s="32" t="s">
        <v>621</v>
      </c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</row>
    <row r="97" spans="1:28" ht="12.75" customHeight="1">
      <c r="A97" s="96">
        <v>45091</v>
      </c>
      <c r="B97" s="32" t="s">
        <v>1091</v>
      </c>
      <c r="C97" s="31" t="s">
        <v>1092</v>
      </c>
      <c r="D97" s="31" t="s">
        <v>624</v>
      </c>
      <c r="E97" s="31" t="s">
        <v>604</v>
      </c>
      <c r="F97" s="97">
        <v>244637</v>
      </c>
      <c r="G97" s="32">
        <v>399.67</v>
      </c>
      <c r="H97" s="32" t="s">
        <v>621</v>
      </c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</row>
    <row r="98" spans="1:28" ht="12.75" customHeight="1">
      <c r="A98" s="96">
        <v>45091</v>
      </c>
      <c r="B98" s="32" t="s">
        <v>634</v>
      </c>
      <c r="C98" s="31" t="s">
        <v>635</v>
      </c>
      <c r="D98" s="31" t="s">
        <v>614</v>
      </c>
      <c r="E98" s="31" t="s">
        <v>604</v>
      </c>
      <c r="F98" s="97">
        <v>86400</v>
      </c>
      <c r="G98" s="32">
        <v>173.31</v>
      </c>
      <c r="H98" s="32" t="s">
        <v>621</v>
      </c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</row>
    <row r="99" spans="1:28" ht="12.75" customHeight="1">
      <c r="A99" s="96">
        <v>45091</v>
      </c>
      <c r="B99" s="32" t="s">
        <v>1093</v>
      </c>
      <c r="C99" s="31" t="s">
        <v>1094</v>
      </c>
      <c r="D99" s="31" t="s">
        <v>624</v>
      </c>
      <c r="E99" s="31" t="s">
        <v>604</v>
      </c>
      <c r="F99" s="97">
        <v>241964</v>
      </c>
      <c r="G99" s="32">
        <v>234.62</v>
      </c>
      <c r="H99" s="32" t="s">
        <v>621</v>
      </c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</row>
    <row r="100" spans="1:28" ht="12.75" customHeight="1">
      <c r="A100" s="96">
        <v>45091</v>
      </c>
      <c r="B100" s="32" t="s">
        <v>1095</v>
      </c>
      <c r="C100" s="31" t="s">
        <v>1096</v>
      </c>
      <c r="D100" s="31" t="s">
        <v>1133</v>
      </c>
      <c r="E100" s="31" t="s">
        <v>604</v>
      </c>
      <c r="F100" s="97">
        <v>22500</v>
      </c>
      <c r="G100" s="32">
        <v>50.1</v>
      </c>
      <c r="H100" s="32" t="s">
        <v>621</v>
      </c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</row>
    <row r="101" spans="1:28" ht="12.75" customHeight="1">
      <c r="A101" s="96">
        <v>45091</v>
      </c>
      <c r="B101" s="32" t="s">
        <v>1095</v>
      </c>
      <c r="C101" s="31" t="s">
        <v>1096</v>
      </c>
      <c r="D101" s="31" t="s">
        <v>1134</v>
      </c>
      <c r="E101" s="31" t="s">
        <v>604</v>
      </c>
      <c r="F101" s="97">
        <v>166500</v>
      </c>
      <c r="G101" s="32">
        <v>50.05</v>
      </c>
      <c r="H101" s="32" t="s">
        <v>621</v>
      </c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</row>
    <row r="102" spans="1:28" ht="12.75" customHeight="1">
      <c r="A102" s="96">
        <v>45091</v>
      </c>
      <c r="B102" s="32" t="s">
        <v>1098</v>
      </c>
      <c r="C102" s="31" t="s">
        <v>1099</v>
      </c>
      <c r="D102" s="31" t="s">
        <v>1135</v>
      </c>
      <c r="E102" s="31" t="s">
        <v>604</v>
      </c>
      <c r="F102" s="97">
        <v>19200</v>
      </c>
      <c r="G102" s="32">
        <v>201</v>
      </c>
      <c r="H102" s="32" t="s">
        <v>621</v>
      </c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</row>
    <row r="103" spans="1:28" ht="12.75" customHeight="1">
      <c r="A103" s="96">
        <v>45091</v>
      </c>
      <c r="B103" s="32" t="s">
        <v>1098</v>
      </c>
      <c r="C103" s="31" t="s">
        <v>1099</v>
      </c>
      <c r="D103" s="31" t="s">
        <v>620</v>
      </c>
      <c r="E103" s="31" t="s">
        <v>604</v>
      </c>
      <c r="F103" s="97">
        <v>52000</v>
      </c>
      <c r="G103" s="32">
        <v>191.64</v>
      </c>
      <c r="H103" s="32" t="s">
        <v>621</v>
      </c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</row>
    <row r="104" spans="1:28" ht="12.75" customHeight="1">
      <c r="A104" s="96">
        <v>45091</v>
      </c>
      <c r="B104" s="32" t="s">
        <v>622</v>
      </c>
      <c r="C104" s="31" t="s">
        <v>623</v>
      </c>
      <c r="D104" s="31" t="s">
        <v>1100</v>
      </c>
      <c r="E104" s="31" t="s">
        <v>604</v>
      </c>
      <c r="F104" s="97">
        <v>64000</v>
      </c>
      <c r="G104" s="32">
        <v>134.26</v>
      </c>
      <c r="H104" s="32" t="s">
        <v>621</v>
      </c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</row>
    <row r="105" spans="1:28" ht="12.75" customHeight="1">
      <c r="A105" s="96">
        <v>45091</v>
      </c>
      <c r="B105" s="32" t="s">
        <v>636</v>
      </c>
      <c r="C105" s="31" t="s">
        <v>637</v>
      </c>
      <c r="D105" s="31" t="s">
        <v>638</v>
      </c>
      <c r="E105" s="31" t="s">
        <v>604</v>
      </c>
      <c r="F105" s="97">
        <v>572606</v>
      </c>
      <c r="G105" s="32">
        <v>9.17</v>
      </c>
      <c r="H105" s="32" t="s">
        <v>621</v>
      </c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  <c r="AB105" s="85"/>
    </row>
    <row r="106" spans="1:28" ht="12.75" customHeight="1">
      <c r="A106" s="96">
        <v>45091</v>
      </c>
      <c r="B106" s="32" t="s">
        <v>1136</v>
      </c>
      <c r="C106" s="31" t="s">
        <v>1137</v>
      </c>
      <c r="D106" s="31" t="s">
        <v>1138</v>
      </c>
      <c r="E106" s="31" t="s">
        <v>604</v>
      </c>
      <c r="F106" s="97">
        <v>1394670</v>
      </c>
      <c r="G106" s="32">
        <v>19.98</v>
      </c>
      <c r="H106" s="32" t="s">
        <v>621</v>
      </c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  <c r="AB106" s="85"/>
    </row>
    <row r="107" spans="1:28" ht="12.75" customHeight="1">
      <c r="A107" s="96">
        <v>45091</v>
      </c>
      <c r="B107" s="32" t="s">
        <v>1103</v>
      </c>
      <c r="C107" s="31" t="s">
        <v>1104</v>
      </c>
      <c r="D107" s="31" t="s">
        <v>1105</v>
      </c>
      <c r="E107" s="31" t="s">
        <v>604</v>
      </c>
      <c r="F107" s="97">
        <v>1138721</v>
      </c>
      <c r="G107" s="32">
        <v>39.35</v>
      </c>
      <c r="H107" s="32" t="s">
        <v>621</v>
      </c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85"/>
    </row>
    <row r="108" spans="1:28" ht="12.75" customHeight="1">
      <c r="A108" s="96">
        <v>45091</v>
      </c>
      <c r="B108" s="32" t="s">
        <v>626</v>
      </c>
      <c r="C108" s="31" t="s">
        <v>627</v>
      </c>
      <c r="D108" s="31" t="s">
        <v>620</v>
      </c>
      <c r="E108" s="31" t="s">
        <v>604</v>
      </c>
      <c r="F108" s="97">
        <v>2000</v>
      </c>
      <c r="G108" s="32">
        <v>154.5</v>
      </c>
      <c r="H108" s="32" t="s">
        <v>621</v>
      </c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</row>
    <row r="109" spans="1:28" ht="12.75" customHeight="1">
      <c r="A109" s="96">
        <v>45091</v>
      </c>
      <c r="B109" s="32" t="s">
        <v>626</v>
      </c>
      <c r="C109" s="31" t="s">
        <v>627</v>
      </c>
      <c r="D109" s="31" t="s">
        <v>1139</v>
      </c>
      <c r="E109" s="31" t="s">
        <v>604</v>
      </c>
      <c r="F109" s="97">
        <v>264000</v>
      </c>
      <c r="G109" s="32">
        <v>155.22999999999999</v>
      </c>
      <c r="H109" s="32" t="s">
        <v>621</v>
      </c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  <c r="AA109" s="85"/>
      <c r="AB109" s="85"/>
    </row>
    <row r="110" spans="1:28" ht="12.75" customHeight="1">
      <c r="A110" s="96">
        <v>45091</v>
      </c>
      <c r="B110" s="32" t="s">
        <v>626</v>
      </c>
      <c r="C110" s="31" t="s">
        <v>627</v>
      </c>
      <c r="D110" s="31" t="s">
        <v>1106</v>
      </c>
      <c r="E110" s="31" t="s">
        <v>604</v>
      </c>
      <c r="F110" s="97">
        <v>50000</v>
      </c>
      <c r="G110" s="32">
        <v>168.03</v>
      </c>
      <c r="H110" s="32" t="s">
        <v>621</v>
      </c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  <c r="AB110" s="85"/>
    </row>
    <row r="111" spans="1:28" ht="12.75" customHeight="1">
      <c r="A111" s="96">
        <v>45091</v>
      </c>
      <c r="B111" s="32" t="s">
        <v>626</v>
      </c>
      <c r="C111" s="31" t="s">
        <v>627</v>
      </c>
      <c r="D111" s="31" t="s">
        <v>628</v>
      </c>
      <c r="E111" s="31" t="s">
        <v>604</v>
      </c>
      <c r="F111" s="97">
        <v>132000</v>
      </c>
      <c r="G111" s="32">
        <v>155.63</v>
      </c>
      <c r="H111" s="32" t="s">
        <v>621</v>
      </c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/>
    </row>
    <row r="112" spans="1:28" ht="12.75" customHeight="1">
      <c r="A112" s="96">
        <v>45091</v>
      </c>
      <c r="B112" s="32" t="s">
        <v>626</v>
      </c>
      <c r="C112" s="31" t="s">
        <v>627</v>
      </c>
      <c r="D112" s="31" t="s">
        <v>629</v>
      </c>
      <c r="E112" s="31" t="s">
        <v>604</v>
      </c>
      <c r="F112" s="97">
        <v>100000</v>
      </c>
      <c r="G112" s="32">
        <v>154.5</v>
      </c>
      <c r="H112" s="32" t="s">
        <v>621</v>
      </c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</row>
    <row r="113" spans="1:28" ht="12.75" customHeight="1">
      <c r="A113" s="96">
        <v>45091</v>
      </c>
      <c r="B113" s="32" t="s">
        <v>1109</v>
      </c>
      <c r="C113" s="31" t="s">
        <v>1110</v>
      </c>
      <c r="D113" s="31" t="s">
        <v>625</v>
      </c>
      <c r="E113" s="31" t="s">
        <v>604</v>
      </c>
      <c r="F113" s="97">
        <v>204724</v>
      </c>
      <c r="G113" s="32">
        <v>58.03</v>
      </c>
      <c r="H113" s="32" t="s">
        <v>621</v>
      </c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  <c r="AB113" s="85"/>
    </row>
    <row r="114" spans="1:28" ht="12.75" customHeight="1">
      <c r="A114" s="96">
        <v>45091</v>
      </c>
      <c r="B114" s="32" t="s">
        <v>1109</v>
      </c>
      <c r="C114" s="31" t="s">
        <v>1110</v>
      </c>
      <c r="D114" s="31" t="s">
        <v>624</v>
      </c>
      <c r="E114" s="31" t="s">
        <v>604</v>
      </c>
      <c r="F114" s="97">
        <v>161048</v>
      </c>
      <c r="G114" s="32">
        <v>58.26</v>
      </c>
      <c r="H114" s="32" t="s">
        <v>621</v>
      </c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85"/>
      <c r="AB114" s="85"/>
    </row>
    <row r="115" spans="1:28" ht="12.75" customHeight="1">
      <c r="A115" s="96">
        <v>45091</v>
      </c>
      <c r="B115" s="32" t="s">
        <v>640</v>
      </c>
      <c r="C115" s="31" t="s">
        <v>641</v>
      </c>
      <c r="D115" s="31" t="s">
        <v>642</v>
      </c>
      <c r="E115" s="31" t="s">
        <v>604</v>
      </c>
      <c r="F115" s="97">
        <v>364775</v>
      </c>
      <c r="G115" s="32">
        <v>9.9600000000000009</v>
      </c>
      <c r="H115" s="32" t="s">
        <v>621</v>
      </c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85"/>
      <c r="AB115" s="85"/>
    </row>
    <row r="116" spans="1:28" ht="12.75" customHeight="1">
      <c r="A116" s="96">
        <v>45091</v>
      </c>
      <c r="B116" s="32" t="s">
        <v>1111</v>
      </c>
      <c r="C116" s="31" t="s">
        <v>1112</v>
      </c>
      <c r="D116" s="31" t="s">
        <v>624</v>
      </c>
      <c r="E116" s="31" t="s">
        <v>604</v>
      </c>
      <c r="F116" s="97">
        <v>105656</v>
      </c>
      <c r="G116" s="32">
        <v>700.24</v>
      </c>
      <c r="H116" s="32" t="s">
        <v>621</v>
      </c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85"/>
      <c r="AB116" s="85"/>
    </row>
    <row r="117" spans="1:28" ht="12.75" customHeight="1">
      <c r="A117" s="96">
        <v>45091</v>
      </c>
      <c r="B117" s="32" t="s">
        <v>555</v>
      </c>
      <c r="C117" s="31" t="s">
        <v>1113</v>
      </c>
      <c r="D117" s="31" t="s">
        <v>624</v>
      </c>
      <c r="E117" s="31" t="s">
        <v>604</v>
      </c>
      <c r="F117" s="97">
        <v>1013457</v>
      </c>
      <c r="G117" s="32">
        <v>1022.33</v>
      </c>
      <c r="H117" s="32" t="s">
        <v>621</v>
      </c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85"/>
      <c r="AB117" s="85"/>
    </row>
    <row r="118" spans="1:28" ht="12.75" customHeight="1">
      <c r="A118" s="96">
        <v>45091</v>
      </c>
      <c r="B118" s="32" t="s">
        <v>631</v>
      </c>
      <c r="C118" s="31" t="s">
        <v>632</v>
      </c>
      <c r="D118" s="31" t="s">
        <v>624</v>
      </c>
      <c r="E118" s="31" t="s">
        <v>604</v>
      </c>
      <c r="F118" s="97">
        <v>130392</v>
      </c>
      <c r="G118" s="32">
        <v>417.32</v>
      </c>
      <c r="H118" s="32" t="s">
        <v>621</v>
      </c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</row>
    <row r="119" spans="1:28" ht="12.75" customHeight="1">
      <c r="A119" s="96">
        <v>45091</v>
      </c>
      <c r="B119" s="32" t="s">
        <v>1140</v>
      </c>
      <c r="C119" s="31" t="s">
        <v>1141</v>
      </c>
      <c r="D119" s="31" t="s">
        <v>1142</v>
      </c>
      <c r="E119" s="31" t="s">
        <v>604</v>
      </c>
      <c r="F119" s="97">
        <v>32000</v>
      </c>
      <c r="G119" s="32">
        <v>7.55</v>
      </c>
      <c r="H119" s="32" t="s">
        <v>621</v>
      </c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85"/>
    </row>
    <row r="120" spans="1:28" ht="12.75" customHeight="1">
      <c r="A120" s="96">
        <v>45091</v>
      </c>
      <c r="B120" s="32" t="s">
        <v>1114</v>
      </c>
      <c r="C120" s="31" t="s">
        <v>1115</v>
      </c>
      <c r="D120" s="31" t="s">
        <v>1116</v>
      </c>
      <c r="E120" s="31" t="s">
        <v>604</v>
      </c>
      <c r="F120" s="97">
        <v>13377622</v>
      </c>
      <c r="G120" s="32">
        <v>3.26</v>
      </c>
      <c r="H120" s="32" t="s">
        <v>621</v>
      </c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85"/>
      <c r="AB120" s="85"/>
    </row>
    <row r="121" spans="1:28" ht="12.75" customHeight="1">
      <c r="A121" s="96">
        <v>45091</v>
      </c>
      <c r="B121" s="32" t="s">
        <v>1117</v>
      </c>
      <c r="C121" s="31" t="s">
        <v>1118</v>
      </c>
      <c r="D121" s="31" t="s">
        <v>1119</v>
      </c>
      <c r="E121" s="31" t="s">
        <v>604</v>
      </c>
      <c r="F121" s="97">
        <v>7402443</v>
      </c>
      <c r="G121" s="32">
        <v>3.26</v>
      </c>
      <c r="H121" s="32" t="s">
        <v>621</v>
      </c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/>
    </row>
    <row r="122" spans="1:28" ht="12.75" customHeight="1">
      <c r="A122" s="96">
        <v>45091</v>
      </c>
      <c r="B122" s="32" t="s">
        <v>573</v>
      </c>
      <c r="C122" s="31" t="s">
        <v>1120</v>
      </c>
      <c r="D122" s="31" t="s">
        <v>1143</v>
      </c>
      <c r="E122" s="31" t="s">
        <v>604</v>
      </c>
      <c r="F122" s="97">
        <v>377181</v>
      </c>
      <c r="G122" s="32">
        <v>1990.43</v>
      </c>
      <c r="H122" s="32" t="s">
        <v>621</v>
      </c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</row>
    <row r="123" spans="1:28" ht="12.75" customHeight="1">
      <c r="A123" s="96">
        <v>45091</v>
      </c>
      <c r="B123" s="32" t="s">
        <v>582</v>
      </c>
      <c r="C123" s="31" t="s">
        <v>1122</v>
      </c>
      <c r="D123" s="31" t="s">
        <v>1144</v>
      </c>
      <c r="E123" s="31" t="s">
        <v>604</v>
      </c>
      <c r="F123" s="97">
        <v>9488315</v>
      </c>
      <c r="G123" s="32">
        <v>93.61</v>
      </c>
      <c r="H123" s="32" t="s">
        <v>621</v>
      </c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</row>
    <row r="124" spans="1:28" ht="12.75" customHeight="1">
      <c r="A124" s="96"/>
      <c r="B124" s="32"/>
      <c r="C124" s="31"/>
      <c r="D124" s="31"/>
      <c r="E124" s="31"/>
      <c r="F124" s="97"/>
      <c r="G124" s="32"/>
      <c r="H124" s="32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</row>
    <row r="125" spans="1:28" ht="12.75" customHeight="1">
      <c r="A125" s="96"/>
      <c r="B125" s="32"/>
      <c r="C125" s="31"/>
      <c r="D125" s="31"/>
      <c r="E125" s="31"/>
      <c r="F125" s="97"/>
      <c r="G125" s="32"/>
      <c r="H125" s="32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</row>
    <row r="126" spans="1:28" ht="12.75" customHeight="1">
      <c r="A126" s="96"/>
      <c r="B126" s="32"/>
      <c r="C126" s="31"/>
      <c r="D126" s="31"/>
      <c r="E126" s="31"/>
      <c r="F126" s="97"/>
      <c r="G126" s="32"/>
      <c r="H126" s="32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</row>
    <row r="127" spans="1:28" ht="12.75" customHeight="1">
      <c r="A127" s="96"/>
      <c r="B127" s="32"/>
      <c r="C127" s="31"/>
      <c r="D127" s="31"/>
      <c r="E127" s="31"/>
      <c r="F127" s="97"/>
      <c r="G127" s="32"/>
      <c r="H127" s="32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</row>
    <row r="128" spans="1:28" ht="12.75" customHeight="1">
      <c r="A128" s="96"/>
      <c r="B128" s="32"/>
      <c r="C128" s="31"/>
      <c r="D128" s="31"/>
      <c r="E128" s="31"/>
      <c r="F128" s="97"/>
      <c r="G128" s="32"/>
      <c r="H128" s="32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</row>
    <row r="129" spans="1:28" ht="12.75" customHeight="1">
      <c r="A129" s="96"/>
      <c r="B129" s="32"/>
      <c r="C129" s="31"/>
      <c r="D129" s="31"/>
      <c r="E129" s="31"/>
      <c r="F129" s="97"/>
      <c r="G129" s="32"/>
      <c r="H129" s="32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</row>
    <row r="130" spans="1:28" ht="12.75" customHeight="1">
      <c r="A130" s="96"/>
      <c r="B130" s="32"/>
      <c r="C130" s="31"/>
      <c r="D130" s="31"/>
      <c r="E130" s="31"/>
      <c r="F130" s="97"/>
      <c r="G130" s="32"/>
      <c r="H130" s="32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</row>
    <row r="131" spans="1:28" ht="12.75" customHeight="1">
      <c r="A131" s="96"/>
      <c r="B131" s="32"/>
      <c r="C131" s="31"/>
      <c r="D131" s="31"/>
      <c r="E131" s="31"/>
      <c r="F131" s="97"/>
      <c r="G131" s="32"/>
      <c r="H131" s="32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</row>
    <row r="132" spans="1:28" ht="12.75" customHeight="1">
      <c r="A132" s="96"/>
      <c r="B132" s="32"/>
      <c r="C132" s="31"/>
      <c r="D132" s="31"/>
      <c r="E132" s="31"/>
      <c r="F132" s="97"/>
      <c r="G132" s="32"/>
      <c r="H132" s="32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85"/>
    </row>
    <row r="133" spans="1:28" ht="12.75" customHeight="1">
      <c r="A133" s="96"/>
      <c r="B133" s="32"/>
      <c r="C133" s="31"/>
      <c r="D133" s="31"/>
      <c r="E133" s="31"/>
      <c r="F133" s="97"/>
      <c r="G133" s="32"/>
      <c r="H133" s="32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  <c r="AB133" s="85"/>
    </row>
    <row r="134" spans="1:28" ht="12.75" customHeight="1">
      <c r="A134" s="96"/>
      <c r="B134" s="32"/>
      <c r="C134" s="31"/>
      <c r="D134" s="31"/>
      <c r="E134" s="31"/>
      <c r="F134" s="97"/>
      <c r="G134" s="32"/>
      <c r="H134" s="32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</row>
    <row r="135" spans="1:28" ht="12.75" customHeight="1">
      <c r="A135" s="96"/>
      <c r="B135" s="32"/>
      <c r="C135" s="31"/>
      <c r="D135" s="31"/>
      <c r="E135" s="31"/>
      <c r="F135" s="97"/>
      <c r="G135" s="32"/>
      <c r="H135" s="32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  <c r="AB135" s="85"/>
    </row>
    <row r="136" spans="1:28" ht="12.75" customHeight="1">
      <c r="A136" s="96"/>
      <c r="B136" s="32"/>
      <c r="C136" s="31"/>
      <c r="D136" s="31"/>
      <c r="E136" s="31"/>
      <c r="F136" s="97"/>
      <c r="G136" s="32"/>
      <c r="H136" s="32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  <c r="AB136" s="85"/>
    </row>
    <row r="137" spans="1:28" ht="12.75" customHeight="1">
      <c r="A137" s="96"/>
      <c r="B137" s="32"/>
      <c r="C137" s="31"/>
      <c r="D137" s="31"/>
      <c r="E137" s="31"/>
      <c r="F137" s="97"/>
      <c r="G137" s="32"/>
      <c r="H137" s="32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</row>
    <row r="138" spans="1:28" ht="12.75" customHeight="1">
      <c r="A138" s="96"/>
      <c r="B138" s="32"/>
      <c r="C138" s="31"/>
      <c r="D138" s="31"/>
      <c r="E138" s="31"/>
      <c r="F138" s="97"/>
      <c r="G138" s="32"/>
      <c r="H138" s="32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</row>
    <row r="139" spans="1:28" ht="12.75" customHeight="1">
      <c r="A139" s="96"/>
      <c r="B139" s="32"/>
      <c r="C139" s="31"/>
      <c r="D139" s="31"/>
      <c r="E139" s="31"/>
      <c r="F139" s="97"/>
      <c r="G139" s="32"/>
      <c r="H139" s="32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85"/>
      <c r="AB139" s="85"/>
    </row>
    <row r="140" spans="1:28" ht="12.75" customHeight="1">
      <c r="A140" s="96"/>
      <c r="B140" s="32"/>
      <c r="C140" s="31"/>
      <c r="D140" s="31"/>
      <c r="E140" s="31"/>
      <c r="F140" s="97"/>
      <c r="G140" s="32"/>
      <c r="H140" s="32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</row>
    <row r="141" spans="1:28" ht="12.75" customHeight="1">
      <c r="A141" s="96"/>
      <c r="B141" s="32"/>
      <c r="C141" s="31"/>
      <c r="D141" s="31"/>
      <c r="E141" s="31"/>
      <c r="F141" s="97"/>
      <c r="G141" s="32"/>
      <c r="H141" s="32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</row>
    <row r="142" spans="1:28" ht="12.75" customHeight="1">
      <c r="A142" s="96"/>
      <c r="B142" s="32"/>
      <c r="C142" s="31"/>
      <c r="D142" s="31"/>
      <c r="E142" s="31"/>
      <c r="F142" s="97"/>
      <c r="G142" s="32"/>
      <c r="H142" s="32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</row>
    <row r="143" spans="1:28" ht="12.75" customHeight="1">
      <c r="A143" s="96"/>
      <c r="B143" s="32"/>
      <c r="C143" s="31"/>
      <c r="D143" s="31"/>
      <c r="E143" s="31"/>
      <c r="F143" s="97"/>
      <c r="G143" s="32"/>
      <c r="H143" s="32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</row>
    <row r="144" spans="1:28" ht="12.75" customHeight="1">
      <c r="A144" s="96"/>
      <c r="B144" s="32"/>
      <c r="C144" s="31"/>
      <c r="D144" s="31"/>
      <c r="E144" s="31"/>
      <c r="F144" s="97"/>
      <c r="G144" s="32"/>
      <c r="H144" s="32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</row>
    <row r="145" spans="1:28" ht="12.75" customHeight="1">
      <c r="A145" s="96"/>
      <c r="B145" s="32"/>
      <c r="C145" s="31"/>
      <c r="D145" s="31"/>
      <c r="E145" s="31"/>
      <c r="F145" s="97"/>
      <c r="G145" s="32"/>
      <c r="H145" s="32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  <c r="AA145" s="85"/>
      <c r="AB145" s="85"/>
    </row>
    <row r="146" spans="1:28" ht="12.75" customHeight="1">
      <c r="A146" s="96"/>
      <c r="B146" s="32"/>
      <c r="C146" s="31"/>
      <c r="D146" s="31"/>
      <c r="E146" s="31"/>
      <c r="F146" s="97"/>
      <c r="G146" s="32"/>
      <c r="H146" s="32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/>
    </row>
    <row r="147" spans="1:28" ht="12.75" customHeight="1">
      <c r="A147" s="96"/>
      <c r="B147" s="32"/>
      <c r="C147" s="31"/>
      <c r="D147" s="31"/>
      <c r="E147" s="31"/>
      <c r="F147" s="97"/>
      <c r="G147" s="32"/>
      <c r="H147" s="32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  <c r="AA147" s="85"/>
      <c r="AB147" s="85"/>
    </row>
    <row r="148" spans="1:28" ht="12.75" customHeight="1">
      <c r="A148" s="96"/>
      <c r="B148" s="32"/>
      <c r="C148" s="31"/>
      <c r="D148" s="31"/>
      <c r="E148" s="31"/>
      <c r="F148" s="97"/>
      <c r="G148" s="32"/>
      <c r="H148" s="32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  <c r="AA148" s="85"/>
      <c r="AB148" s="85"/>
    </row>
    <row r="149" spans="1:28" ht="12.75" customHeight="1">
      <c r="A149" s="96"/>
      <c r="B149" s="32"/>
      <c r="C149" s="31"/>
      <c r="D149" s="31"/>
      <c r="E149" s="31"/>
      <c r="F149" s="97"/>
      <c r="G149" s="32"/>
      <c r="H149" s="32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  <c r="AA149" s="85"/>
      <c r="AB149" s="85"/>
    </row>
    <row r="150" spans="1:28" ht="12.75" customHeight="1">
      <c r="A150" s="96"/>
      <c r="B150" s="32"/>
      <c r="C150" s="31"/>
      <c r="D150" s="31"/>
      <c r="E150" s="31"/>
      <c r="F150" s="97"/>
      <c r="G150" s="32"/>
      <c r="H150" s="32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  <c r="AB150" s="85"/>
    </row>
    <row r="151" spans="1:28" ht="12.75" customHeight="1">
      <c r="A151" s="96"/>
      <c r="B151" s="32"/>
      <c r="C151" s="31"/>
      <c r="D151" s="31"/>
      <c r="E151" s="31"/>
      <c r="F151" s="97"/>
      <c r="G151" s="32"/>
      <c r="H151" s="32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</row>
    <row r="152" spans="1:28" ht="12.75" customHeight="1">
      <c r="A152" s="96"/>
      <c r="B152" s="32"/>
      <c r="C152" s="31"/>
      <c r="D152" s="31"/>
      <c r="E152" s="31"/>
      <c r="F152" s="97"/>
      <c r="G152" s="32"/>
      <c r="H152" s="32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</row>
    <row r="153" spans="1:28" ht="12.75" customHeight="1">
      <c r="A153" s="96"/>
      <c r="B153" s="32"/>
      <c r="C153" s="31"/>
      <c r="D153" s="31"/>
      <c r="E153" s="31"/>
      <c r="F153" s="97"/>
      <c r="G153" s="32"/>
      <c r="H153" s="32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</row>
    <row r="154" spans="1:28" ht="12.75" customHeight="1">
      <c r="A154" s="96"/>
      <c r="B154" s="32"/>
      <c r="C154" s="31"/>
      <c r="D154" s="31"/>
      <c r="E154" s="31"/>
      <c r="F154" s="97"/>
      <c r="G154" s="32"/>
      <c r="H154" s="32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</row>
    <row r="155" spans="1:28" ht="12.75" customHeight="1">
      <c r="A155" s="96"/>
      <c r="B155" s="32"/>
      <c r="C155" s="31"/>
      <c r="D155" s="31"/>
      <c r="E155" s="31"/>
      <c r="F155" s="97"/>
      <c r="G155" s="32"/>
      <c r="H155" s="32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85"/>
      <c r="AB155" s="85"/>
    </row>
    <row r="156" spans="1:28" ht="12.75" customHeight="1">
      <c r="A156" s="96"/>
      <c r="B156" s="32"/>
      <c r="C156" s="31"/>
      <c r="D156" s="31"/>
      <c r="E156" s="31"/>
      <c r="F156" s="97"/>
      <c r="G156" s="32"/>
      <c r="H156" s="32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85"/>
      <c r="AB156" s="85"/>
    </row>
    <row r="157" spans="1:28" ht="12.75" customHeight="1">
      <c r="A157" s="96"/>
      <c r="B157" s="32"/>
      <c r="C157" s="31"/>
      <c r="D157" s="31"/>
      <c r="E157" s="31"/>
      <c r="F157" s="97"/>
      <c r="G157" s="32"/>
      <c r="H157" s="32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85"/>
      <c r="AB157" s="85"/>
    </row>
    <row r="158" spans="1:28" ht="12.75" customHeight="1">
      <c r="A158" s="96"/>
      <c r="B158" s="32"/>
      <c r="C158" s="31"/>
      <c r="D158" s="31"/>
      <c r="E158" s="31"/>
      <c r="F158" s="97"/>
      <c r="G158" s="32"/>
      <c r="H158" s="32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  <c r="AA158" s="85"/>
      <c r="AB158" s="85"/>
    </row>
    <row r="159" spans="1:28" ht="12.75" customHeight="1">
      <c r="A159" s="96"/>
      <c r="B159" s="32"/>
      <c r="C159" s="31"/>
      <c r="D159" s="31"/>
      <c r="E159" s="31"/>
      <c r="F159" s="97"/>
      <c r="G159" s="32"/>
      <c r="H159" s="32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  <c r="AB159" s="85"/>
    </row>
    <row r="160" spans="1:28" ht="12.75" customHeight="1">
      <c r="A160" s="96"/>
      <c r="B160" s="32"/>
      <c r="C160" s="31"/>
      <c r="D160" s="31"/>
      <c r="E160" s="31"/>
      <c r="F160" s="97"/>
      <c r="G160" s="32"/>
      <c r="H160" s="32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</row>
    <row r="161" spans="1:28" ht="12.75" customHeight="1">
      <c r="A161" s="96"/>
      <c r="B161" s="32"/>
      <c r="C161" s="31"/>
      <c r="D161" s="31"/>
      <c r="E161" s="31"/>
      <c r="F161" s="97"/>
      <c r="G161" s="32"/>
      <c r="H161" s="32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  <c r="AB161" s="85"/>
    </row>
    <row r="162" spans="1:28" ht="12.75" customHeight="1">
      <c r="A162" s="96"/>
      <c r="B162" s="32"/>
      <c r="C162" s="31"/>
      <c r="D162" s="31"/>
      <c r="E162" s="31"/>
      <c r="F162" s="97"/>
      <c r="G162" s="32"/>
      <c r="H162" s="32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  <c r="AA162" s="85"/>
      <c r="AB162" s="85"/>
    </row>
    <row r="163" spans="1:28" ht="12.75" customHeight="1">
      <c r="A163" s="96"/>
      <c r="B163" s="32"/>
      <c r="C163" s="31"/>
      <c r="D163" s="31"/>
      <c r="E163" s="31"/>
      <c r="F163" s="97"/>
      <c r="G163" s="32"/>
      <c r="H163" s="32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  <c r="AA163" s="85"/>
      <c r="AB163" s="85"/>
    </row>
    <row r="164" spans="1:28" ht="12.75" customHeight="1">
      <c r="A164" s="96"/>
      <c r="B164" s="32"/>
      <c r="C164" s="31"/>
      <c r="D164" s="31"/>
      <c r="E164" s="31"/>
      <c r="F164" s="97"/>
      <c r="G164" s="32"/>
      <c r="H164" s="32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</row>
    <row r="165" spans="1:28" ht="12.75" customHeight="1">
      <c r="A165" s="96"/>
      <c r="B165" s="32"/>
      <c r="C165" s="31"/>
      <c r="D165" s="31"/>
      <c r="E165" s="31"/>
      <c r="F165" s="97"/>
      <c r="G165" s="32"/>
      <c r="H165" s="32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85"/>
      <c r="AB165" s="85"/>
    </row>
    <row r="166" spans="1:28" ht="12.75" customHeight="1">
      <c r="A166" s="96"/>
      <c r="B166" s="32"/>
      <c r="C166" s="31"/>
      <c r="D166" s="31"/>
      <c r="E166" s="31"/>
      <c r="F166" s="97"/>
      <c r="G166" s="32"/>
      <c r="H166" s="32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  <c r="AA166" s="85"/>
      <c r="AB166" s="85"/>
    </row>
    <row r="167" spans="1:28" ht="12.75" customHeight="1">
      <c r="A167" s="96"/>
      <c r="B167" s="32"/>
      <c r="C167" s="31"/>
      <c r="D167" s="31"/>
      <c r="E167" s="31"/>
      <c r="F167" s="97"/>
      <c r="G167" s="32"/>
      <c r="H167" s="32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  <c r="AA167" s="85"/>
      <c r="AB167" s="85"/>
    </row>
    <row r="168" spans="1:28" ht="12.75" customHeight="1">
      <c r="A168" s="96"/>
      <c r="B168" s="32"/>
      <c r="C168" s="31"/>
      <c r="D168" s="31"/>
      <c r="E168" s="31"/>
      <c r="F168" s="97"/>
      <c r="G168" s="32"/>
      <c r="H168" s="32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  <c r="AA168" s="85"/>
      <c r="AB168" s="85"/>
    </row>
    <row r="169" spans="1:28" ht="12.75" customHeight="1">
      <c r="A169" s="96"/>
      <c r="B169" s="32"/>
      <c r="C169" s="31"/>
      <c r="D169" s="31"/>
      <c r="E169" s="31"/>
      <c r="F169" s="97"/>
      <c r="G169" s="32"/>
      <c r="H169" s="32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  <c r="AA169" s="85"/>
      <c r="AB169" s="85"/>
    </row>
    <row r="170" spans="1:28" ht="12.75" customHeight="1">
      <c r="A170" s="96"/>
      <c r="B170" s="32"/>
      <c r="C170" s="31"/>
      <c r="D170" s="31"/>
      <c r="E170" s="31"/>
      <c r="F170" s="97"/>
      <c r="G170" s="32"/>
      <c r="H170" s="32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  <c r="AB170" s="85"/>
    </row>
    <row r="171" spans="1:28" ht="12.75" customHeight="1">
      <c r="A171" s="96"/>
      <c r="B171" s="32"/>
      <c r="C171" s="31"/>
      <c r="D171" s="31"/>
      <c r="E171" s="31"/>
      <c r="F171" s="97"/>
      <c r="G171" s="32"/>
      <c r="H171" s="32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  <c r="AA171" s="85"/>
      <c r="AB171" s="85"/>
    </row>
    <row r="172" spans="1:28" ht="12.75" customHeight="1">
      <c r="A172" s="96"/>
      <c r="B172" s="32"/>
      <c r="C172" s="31"/>
      <c r="D172" s="31"/>
      <c r="E172" s="31"/>
      <c r="F172" s="97"/>
      <c r="G172" s="32"/>
      <c r="H172" s="32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  <c r="AB172" s="85"/>
    </row>
    <row r="173" spans="1:28" ht="12.75" customHeight="1">
      <c r="A173" s="96"/>
      <c r="B173" s="32"/>
      <c r="C173" s="31"/>
      <c r="D173" s="31"/>
      <c r="E173" s="31"/>
      <c r="F173" s="97"/>
      <c r="G173" s="32"/>
      <c r="H173" s="32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  <c r="AA173" s="85"/>
      <c r="AB173" s="85"/>
    </row>
    <row r="174" spans="1:28" ht="12.75" customHeight="1">
      <c r="A174" s="96"/>
      <c r="B174" s="32"/>
      <c r="C174" s="31"/>
      <c r="D174" s="31"/>
      <c r="E174" s="31"/>
      <c r="F174" s="97"/>
      <c r="G174" s="32"/>
      <c r="H174" s="32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  <c r="AA174" s="85"/>
      <c r="AB174" s="85"/>
    </row>
    <row r="175" spans="1:28" ht="12.75" customHeight="1">
      <c r="A175" s="96"/>
      <c r="B175" s="32"/>
      <c r="C175" s="31"/>
      <c r="D175" s="31"/>
      <c r="E175" s="31"/>
      <c r="F175" s="97"/>
      <c r="G175" s="32"/>
      <c r="H175" s="32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  <c r="AA175" s="85"/>
      <c r="AB175" s="85"/>
    </row>
    <row r="176" spans="1:28" ht="12.75" customHeight="1">
      <c r="A176" s="96"/>
      <c r="B176" s="32"/>
      <c r="C176" s="31"/>
      <c r="D176" s="31"/>
      <c r="E176" s="31"/>
      <c r="F176" s="97"/>
      <c r="G176" s="32"/>
      <c r="H176" s="32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  <c r="AA176" s="85"/>
      <c r="AB176" s="85"/>
    </row>
    <row r="177" spans="1:28" ht="12.75" customHeight="1">
      <c r="A177" s="96"/>
      <c r="B177" s="32"/>
      <c r="C177" s="31"/>
      <c r="D177" s="31"/>
      <c r="E177" s="31"/>
      <c r="F177" s="97"/>
      <c r="G177" s="32"/>
      <c r="H177" s="32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  <c r="AA177" s="85"/>
      <c r="AB177" s="85"/>
    </row>
    <row r="178" spans="1:28" ht="12.75" customHeight="1">
      <c r="A178" s="96"/>
      <c r="B178" s="32"/>
      <c r="C178" s="31"/>
      <c r="D178" s="31"/>
      <c r="E178" s="31"/>
      <c r="F178" s="97"/>
      <c r="G178" s="32"/>
      <c r="H178" s="32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  <c r="AA178" s="85"/>
      <c r="AB178" s="85"/>
    </row>
    <row r="179" spans="1:28" ht="12.75" customHeight="1">
      <c r="A179" s="96"/>
      <c r="B179" s="32"/>
      <c r="C179" s="31"/>
      <c r="D179" s="31"/>
      <c r="E179" s="31"/>
      <c r="F179" s="97"/>
      <c r="G179" s="32"/>
      <c r="H179" s="32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  <c r="AA179" s="85"/>
      <c r="AB179" s="85"/>
    </row>
    <row r="180" spans="1:28" ht="12.75" customHeight="1">
      <c r="A180" s="96"/>
      <c r="B180" s="32"/>
      <c r="C180" s="31"/>
      <c r="D180" s="31"/>
      <c r="E180" s="31"/>
      <c r="F180" s="97"/>
      <c r="G180" s="32"/>
      <c r="H180" s="32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  <c r="AB180" s="85"/>
    </row>
    <row r="181" spans="1:28" ht="12.75" customHeight="1">
      <c r="A181" s="96"/>
      <c r="B181" s="32"/>
      <c r="C181" s="31"/>
      <c r="D181" s="31"/>
      <c r="E181" s="31"/>
      <c r="F181" s="97"/>
      <c r="G181" s="32"/>
      <c r="H181" s="32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</row>
    <row r="182" spans="1:28" ht="12.75" customHeight="1">
      <c r="A182" s="96"/>
      <c r="B182" s="32"/>
      <c r="C182" s="31"/>
      <c r="D182" s="31"/>
      <c r="E182" s="31"/>
      <c r="F182" s="97"/>
      <c r="G182" s="32"/>
      <c r="H182" s="32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</row>
    <row r="183" spans="1:28" ht="12.75" customHeight="1">
      <c r="A183" s="96"/>
      <c r="B183" s="32"/>
      <c r="C183" s="31"/>
      <c r="D183" s="31"/>
      <c r="E183" s="31"/>
      <c r="F183" s="97"/>
      <c r="G183" s="32"/>
      <c r="H183" s="32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  <c r="AA183" s="85"/>
      <c r="AB183" s="85"/>
    </row>
    <row r="184" spans="1:28" ht="12.75" customHeight="1">
      <c r="A184" s="96"/>
      <c r="B184" s="32"/>
      <c r="C184" s="31"/>
      <c r="D184" s="31"/>
      <c r="E184" s="31"/>
      <c r="F184" s="97"/>
      <c r="G184" s="32"/>
      <c r="H184" s="32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85"/>
      <c r="AB184" s="85"/>
    </row>
    <row r="185" spans="1:28" ht="12.75" customHeight="1">
      <c r="A185" s="96"/>
      <c r="B185" s="32"/>
      <c r="C185" s="31"/>
      <c r="D185" s="31"/>
      <c r="E185" s="31"/>
      <c r="F185" s="97"/>
      <c r="G185" s="32"/>
      <c r="H185" s="32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</row>
    <row r="186" spans="1:28" ht="12.75" customHeight="1">
      <c r="A186" s="96"/>
      <c r="B186" s="32"/>
      <c r="C186" s="31"/>
      <c r="D186" s="31"/>
      <c r="E186" s="31"/>
      <c r="F186" s="97"/>
      <c r="G186" s="32"/>
      <c r="H186" s="32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</row>
    <row r="187" spans="1:28" ht="12.75" customHeight="1">
      <c r="A187" s="96"/>
      <c r="B187" s="32"/>
      <c r="C187" s="31"/>
      <c r="D187" s="31"/>
      <c r="E187" s="31"/>
      <c r="F187" s="97"/>
      <c r="G187" s="32"/>
      <c r="H187" s="32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</row>
    <row r="188" spans="1:28" ht="12.75" customHeight="1">
      <c r="A188" s="96"/>
      <c r="B188" s="32"/>
      <c r="C188" s="31"/>
      <c r="D188" s="31"/>
      <c r="E188" s="31"/>
      <c r="F188" s="97"/>
      <c r="G188" s="32"/>
      <c r="H188" s="32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</row>
    <row r="189" spans="1:28" ht="12.75" customHeight="1">
      <c r="A189" s="96"/>
      <c r="B189" s="32"/>
      <c r="C189" s="31"/>
      <c r="D189" s="31"/>
      <c r="E189" s="31"/>
      <c r="F189" s="97"/>
      <c r="G189" s="32"/>
      <c r="H189" s="32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  <c r="AA189" s="85"/>
      <c r="AB189" s="85"/>
    </row>
    <row r="190" spans="1:28" ht="12.75" customHeight="1">
      <c r="A190" s="96"/>
      <c r="B190" s="32"/>
      <c r="C190" s="31"/>
      <c r="D190" s="31"/>
      <c r="E190" s="31"/>
      <c r="F190" s="97"/>
      <c r="G190" s="32"/>
      <c r="H190" s="32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</row>
    <row r="191" spans="1:28" ht="12.75" customHeight="1">
      <c r="A191" s="96"/>
      <c r="B191" s="32"/>
      <c r="C191" s="31"/>
      <c r="D191" s="31"/>
      <c r="E191" s="31"/>
      <c r="F191" s="97"/>
      <c r="G191" s="32"/>
      <c r="H191" s="32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  <c r="AA191" s="85"/>
      <c r="AB191" s="85"/>
    </row>
    <row r="192" spans="1:28" ht="12.75" customHeight="1">
      <c r="A192" s="96"/>
      <c r="B192" s="32"/>
      <c r="C192" s="31"/>
      <c r="D192" s="31"/>
      <c r="E192" s="31"/>
      <c r="F192" s="97"/>
      <c r="G192" s="32"/>
      <c r="H192" s="32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</row>
    <row r="193" spans="1:28" ht="12.75" customHeight="1">
      <c r="A193" s="96"/>
      <c r="B193" s="32"/>
      <c r="C193" s="31"/>
      <c r="D193" s="31"/>
      <c r="E193" s="31"/>
      <c r="F193" s="97"/>
      <c r="G193" s="32"/>
      <c r="H193" s="32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</row>
    <row r="194" spans="1:28" ht="12.75" customHeight="1">
      <c r="A194" s="96"/>
      <c r="B194" s="32"/>
      <c r="C194" s="31"/>
      <c r="D194" s="31"/>
      <c r="E194" s="31"/>
      <c r="F194" s="97"/>
      <c r="G194" s="32"/>
      <c r="H194" s="32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85"/>
      <c r="AB194" s="85"/>
    </row>
    <row r="195" spans="1:28" ht="12.75" customHeight="1">
      <c r="A195" s="96"/>
      <c r="B195" s="32"/>
      <c r="C195" s="31"/>
      <c r="D195" s="31"/>
      <c r="E195" s="31"/>
      <c r="F195" s="97"/>
      <c r="G195" s="32"/>
      <c r="H195" s="32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</row>
    <row r="196" spans="1:28" ht="12.75" customHeight="1">
      <c r="A196" s="96"/>
      <c r="B196" s="32"/>
      <c r="C196" s="31"/>
      <c r="D196" s="31"/>
      <c r="E196" s="31"/>
      <c r="F196" s="97"/>
      <c r="G196" s="32"/>
      <c r="H196" s="32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</row>
    <row r="197" spans="1:28" ht="12.75" customHeight="1">
      <c r="A197" s="96"/>
      <c r="B197" s="32"/>
      <c r="C197" s="31"/>
      <c r="D197" s="31"/>
      <c r="E197" s="31"/>
      <c r="F197" s="97"/>
      <c r="G197" s="32"/>
      <c r="H197" s="32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85"/>
      <c r="AB197" s="85"/>
    </row>
    <row r="198" spans="1:28" ht="12.75" customHeight="1">
      <c r="A198" s="96"/>
      <c r="B198" s="32"/>
      <c r="C198" s="31"/>
      <c r="D198" s="31"/>
      <c r="E198" s="31"/>
      <c r="F198" s="97"/>
      <c r="G198" s="32"/>
      <c r="H198" s="32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  <c r="AB198" s="85"/>
    </row>
    <row r="199" spans="1:28" ht="12.75" customHeight="1">
      <c r="A199" s="96"/>
      <c r="B199" s="32"/>
      <c r="C199" s="31"/>
      <c r="D199" s="31"/>
      <c r="E199" s="31"/>
      <c r="F199" s="97"/>
      <c r="G199" s="32"/>
      <c r="H199" s="32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</row>
    <row r="200" spans="1:28" ht="12.75" customHeight="1">
      <c r="A200" s="96"/>
      <c r="B200" s="32"/>
      <c r="C200" s="31"/>
      <c r="D200" s="31"/>
      <c r="E200" s="31"/>
      <c r="F200" s="97"/>
      <c r="G200" s="32"/>
      <c r="H200" s="32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  <c r="AA200" s="85"/>
      <c r="AB200" s="85"/>
    </row>
    <row r="201" spans="1:28" ht="12.75" customHeight="1">
      <c r="A201" s="96"/>
      <c r="B201" s="32"/>
      <c r="C201" s="31"/>
      <c r="D201" s="31"/>
      <c r="E201" s="31"/>
      <c r="F201" s="97"/>
      <c r="G201" s="32"/>
      <c r="H201" s="32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85"/>
    </row>
    <row r="202" spans="1:28" ht="12.75" customHeight="1">
      <c r="A202" s="96"/>
      <c r="B202" s="32"/>
      <c r="C202" s="31"/>
      <c r="D202" s="31"/>
      <c r="E202" s="31"/>
      <c r="F202" s="97"/>
      <c r="G202" s="32"/>
      <c r="H202" s="32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  <c r="AA202" s="85"/>
      <c r="AB202" s="85"/>
    </row>
    <row r="203" spans="1:28" ht="12.75" customHeight="1">
      <c r="A203" s="96"/>
      <c r="B203" s="32"/>
      <c r="C203" s="31"/>
      <c r="D203" s="31"/>
      <c r="E203" s="31"/>
      <c r="F203" s="97"/>
      <c r="G203" s="32"/>
      <c r="H203" s="32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  <c r="AA203" s="85"/>
      <c r="AB203" s="85"/>
    </row>
    <row r="204" spans="1:28" ht="12.75" customHeight="1">
      <c r="A204" s="96"/>
      <c r="B204" s="32"/>
      <c r="C204" s="31"/>
      <c r="D204" s="31"/>
      <c r="E204" s="31"/>
      <c r="F204" s="97"/>
      <c r="G204" s="32"/>
      <c r="H204" s="32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  <c r="AA204" s="85"/>
      <c r="AB204" s="85"/>
    </row>
    <row r="205" spans="1:28" ht="12.75" customHeight="1">
      <c r="A205" s="96"/>
      <c r="B205" s="32"/>
      <c r="C205" s="31"/>
      <c r="D205" s="31"/>
      <c r="E205" s="31"/>
      <c r="F205" s="97"/>
      <c r="G205" s="32"/>
      <c r="H205" s="32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  <c r="AA205" s="85"/>
      <c r="AB205" s="85"/>
    </row>
    <row r="206" spans="1:28" ht="12.75" customHeight="1">
      <c r="A206" s="96"/>
      <c r="B206" s="32"/>
      <c r="C206" s="31"/>
      <c r="D206" s="31"/>
      <c r="E206" s="31"/>
      <c r="F206" s="97"/>
      <c r="G206" s="32"/>
      <c r="H206" s="32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  <c r="AA206" s="85"/>
      <c r="AB206" s="85"/>
    </row>
    <row r="207" spans="1:28" ht="12.75" customHeight="1">
      <c r="A207" s="96"/>
      <c r="B207" s="32"/>
      <c r="C207" s="31"/>
      <c r="D207" s="31"/>
      <c r="E207" s="31"/>
      <c r="F207" s="97"/>
      <c r="G207" s="32"/>
      <c r="H207" s="32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  <c r="AA207" s="85"/>
      <c r="AB207" s="85"/>
    </row>
    <row r="208" spans="1:28" ht="12.75" customHeight="1">
      <c r="A208" s="96"/>
      <c r="B208" s="32"/>
      <c r="C208" s="31"/>
      <c r="D208" s="31"/>
      <c r="E208" s="31"/>
      <c r="F208" s="97"/>
      <c r="G208" s="32"/>
      <c r="H208" s="32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  <c r="AA208" s="85"/>
      <c r="AB208" s="85"/>
    </row>
    <row r="209" spans="1:28" ht="12.75" customHeight="1">
      <c r="A209" s="96"/>
      <c r="B209" s="32"/>
      <c r="C209" s="31"/>
      <c r="D209" s="31"/>
      <c r="E209" s="31"/>
      <c r="F209" s="97"/>
      <c r="G209" s="32"/>
      <c r="H209" s="32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  <c r="AA209" s="85"/>
      <c r="AB209" s="85"/>
    </row>
    <row r="210" spans="1:28" ht="12.75" customHeight="1">
      <c r="A210" s="96"/>
      <c r="B210" s="32"/>
      <c r="C210" s="31"/>
      <c r="D210" s="31"/>
      <c r="E210" s="31"/>
      <c r="F210" s="97"/>
      <c r="G210" s="32"/>
      <c r="H210" s="32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  <c r="AA210" s="85"/>
      <c r="AB210" s="85"/>
    </row>
    <row r="211" spans="1:28" ht="12.75" customHeight="1">
      <c r="A211" s="96"/>
      <c r="B211" s="32"/>
      <c r="C211" s="31"/>
      <c r="D211" s="31"/>
      <c r="E211" s="31"/>
      <c r="F211" s="97"/>
      <c r="G211" s="32"/>
      <c r="H211" s="32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  <c r="AA211" s="85"/>
      <c r="AB211" s="85"/>
    </row>
    <row r="212" spans="1:28" ht="12.75" customHeight="1">
      <c r="A212" s="96"/>
      <c r="B212" s="32"/>
      <c r="C212" s="31"/>
      <c r="D212" s="31"/>
      <c r="E212" s="31"/>
      <c r="F212" s="97"/>
      <c r="G212" s="32"/>
      <c r="H212" s="32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  <c r="AA212" s="85"/>
      <c r="AB212" s="85"/>
    </row>
    <row r="213" spans="1:28" ht="12.75" customHeight="1">
      <c r="A213" s="96"/>
      <c r="B213" s="32"/>
      <c r="C213" s="31"/>
      <c r="D213" s="31"/>
      <c r="E213" s="31"/>
      <c r="F213" s="97"/>
      <c r="G213" s="32"/>
      <c r="H213" s="32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  <c r="AA213" s="85"/>
      <c r="AB213" s="85"/>
    </row>
    <row r="214" spans="1:28" ht="12.75" customHeight="1">
      <c r="A214" s="96"/>
      <c r="B214" s="32"/>
      <c r="C214" s="31"/>
      <c r="D214" s="31"/>
      <c r="E214" s="31"/>
      <c r="F214" s="97"/>
      <c r="G214" s="32"/>
      <c r="H214" s="32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85"/>
      <c r="AB214" s="85"/>
    </row>
    <row r="215" spans="1:28" ht="12.75" customHeight="1">
      <c r="A215" s="96"/>
      <c r="B215" s="32"/>
      <c r="C215" s="31"/>
      <c r="D215" s="31"/>
      <c r="E215" s="31"/>
      <c r="F215" s="97"/>
      <c r="G215" s="32"/>
      <c r="H215" s="32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85"/>
      <c r="AB215" s="85"/>
    </row>
    <row r="216" spans="1:28" ht="12.75" customHeight="1">
      <c r="A216" s="96"/>
      <c r="B216" s="32"/>
      <c r="C216" s="31"/>
      <c r="D216" s="31"/>
      <c r="E216" s="31"/>
      <c r="F216" s="97"/>
      <c r="G216" s="32"/>
      <c r="H216" s="32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  <c r="AA216" s="85"/>
      <c r="AB216" s="85"/>
    </row>
    <row r="217" spans="1:28" ht="12.75" customHeight="1">
      <c r="A217" s="96"/>
      <c r="B217" s="32"/>
      <c r="C217" s="31"/>
      <c r="D217" s="31"/>
      <c r="E217" s="31"/>
      <c r="F217" s="97"/>
      <c r="G217" s="32"/>
      <c r="H217" s="32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  <c r="AA217" s="85"/>
      <c r="AB217" s="85"/>
    </row>
    <row r="218" spans="1:28" ht="12.75" customHeight="1">
      <c r="A218" s="96"/>
      <c r="B218" s="32"/>
      <c r="C218" s="31"/>
      <c r="D218" s="31"/>
      <c r="E218" s="31"/>
      <c r="F218" s="97"/>
      <c r="G218" s="32"/>
      <c r="H218" s="32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  <c r="AA218" s="85"/>
      <c r="AB218" s="85"/>
    </row>
    <row r="219" spans="1:28" ht="12.75" customHeight="1">
      <c r="A219" s="96"/>
      <c r="B219" s="32"/>
      <c r="C219" s="31"/>
      <c r="D219" s="31"/>
      <c r="E219" s="31"/>
      <c r="F219" s="97"/>
      <c r="G219" s="32"/>
      <c r="H219" s="32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  <c r="AA219" s="85"/>
      <c r="AB219" s="85"/>
    </row>
    <row r="220" spans="1:28" ht="12.75" customHeight="1">
      <c r="A220" s="96"/>
      <c r="B220" s="32"/>
      <c r="C220" s="31"/>
      <c r="D220" s="31"/>
      <c r="E220" s="31"/>
      <c r="F220" s="97"/>
      <c r="G220" s="32"/>
      <c r="H220" s="32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  <c r="AA220" s="85"/>
      <c r="AB220" s="85"/>
    </row>
    <row r="221" spans="1:28" ht="12.75" customHeight="1">
      <c r="A221" s="96"/>
      <c r="B221" s="32"/>
      <c r="C221" s="31"/>
      <c r="D221" s="31"/>
      <c r="E221" s="31"/>
      <c r="F221" s="97"/>
      <c r="G221" s="32"/>
      <c r="H221" s="32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  <c r="AA221" s="85"/>
      <c r="AB221" s="85"/>
    </row>
    <row r="222" spans="1:28" ht="12.75" customHeight="1">
      <c r="A222" s="96"/>
      <c r="B222" s="32"/>
      <c r="C222" s="31"/>
      <c r="D222" s="31"/>
      <c r="E222" s="31"/>
      <c r="F222" s="97"/>
      <c r="G222" s="32"/>
      <c r="H222" s="32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  <c r="AA222" s="85"/>
      <c r="AB222" s="85"/>
    </row>
    <row r="223" spans="1:28" ht="12.75" customHeight="1">
      <c r="A223" s="96"/>
      <c r="B223" s="32"/>
      <c r="C223" s="31"/>
      <c r="D223" s="31"/>
      <c r="E223" s="31"/>
      <c r="F223" s="97"/>
      <c r="G223" s="32"/>
      <c r="H223" s="32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  <c r="AA223" s="85"/>
      <c r="AB223" s="85"/>
    </row>
    <row r="224" spans="1:28" ht="12.75" customHeight="1">
      <c r="A224" s="96"/>
      <c r="B224" s="32"/>
      <c r="C224" s="31"/>
      <c r="D224" s="31"/>
      <c r="E224" s="31"/>
      <c r="F224" s="97"/>
      <c r="G224" s="32"/>
      <c r="H224" s="32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85"/>
      <c r="AB224" s="85"/>
    </row>
    <row r="225" spans="1:28" ht="12.75" customHeight="1">
      <c r="A225" s="96"/>
      <c r="B225" s="32"/>
      <c r="C225" s="31"/>
      <c r="D225" s="31"/>
      <c r="E225" s="31"/>
      <c r="F225" s="97"/>
      <c r="G225" s="32"/>
      <c r="H225" s="32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  <c r="AA225" s="85"/>
      <c r="AB225" s="85"/>
    </row>
    <row r="226" spans="1:28" ht="12.75" customHeight="1">
      <c r="A226" s="96"/>
      <c r="B226" s="32"/>
      <c r="C226" s="31"/>
      <c r="D226" s="31"/>
      <c r="E226" s="31"/>
      <c r="F226" s="97"/>
      <c r="G226" s="32"/>
      <c r="H226" s="32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  <c r="AA226" s="85"/>
      <c r="AB226" s="85"/>
    </row>
    <row r="227" spans="1:28" ht="12.75" customHeight="1">
      <c r="A227" s="96"/>
      <c r="B227" s="32"/>
      <c r="C227" s="31"/>
      <c r="D227" s="31"/>
      <c r="E227" s="31"/>
      <c r="F227" s="97"/>
      <c r="G227" s="32"/>
      <c r="H227" s="32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  <c r="AA227" s="85"/>
      <c r="AB227" s="85"/>
    </row>
    <row r="228" spans="1:28" ht="12.75" customHeight="1">
      <c r="A228" s="96"/>
      <c r="B228" s="32"/>
      <c r="C228" s="31"/>
      <c r="D228" s="31"/>
      <c r="E228" s="31"/>
      <c r="F228" s="97"/>
      <c r="G228" s="32"/>
      <c r="H228" s="32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  <c r="AA228" s="85"/>
      <c r="AB228" s="85"/>
    </row>
    <row r="229" spans="1:28" ht="12.75" customHeight="1">
      <c r="A229" s="96"/>
      <c r="B229" s="32"/>
      <c r="C229" s="31"/>
      <c r="D229" s="31"/>
      <c r="E229" s="31"/>
      <c r="F229" s="97"/>
      <c r="G229" s="32"/>
      <c r="H229" s="32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  <c r="AA229" s="85"/>
      <c r="AB229" s="85"/>
    </row>
    <row r="230" spans="1:28" ht="12.75" customHeight="1">
      <c r="A230" s="96"/>
      <c r="B230" s="32"/>
      <c r="C230" s="31"/>
      <c r="D230" s="31"/>
      <c r="E230" s="31"/>
      <c r="F230" s="97"/>
      <c r="G230" s="32"/>
      <c r="H230" s="32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  <c r="AA230" s="85"/>
      <c r="AB230" s="85"/>
    </row>
    <row r="231" spans="1:28" ht="12.75" customHeight="1">
      <c r="A231" s="96"/>
      <c r="B231" s="32"/>
      <c r="C231" s="31"/>
      <c r="D231" s="31"/>
      <c r="E231" s="31"/>
      <c r="F231" s="97"/>
      <c r="G231" s="32"/>
      <c r="H231" s="32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  <c r="AA231" s="85"/>
      <c r="AB231" s="85"/>
    </row>
    <row r="232" spans="1:28" ht="12.75" customHeight="1">
      <c r="A232" s="96"/>
      <c r="B232" s="32"/>
      <c r="C232" s="31"/>
      <c r="D232" s="31"/>
      <c r="E232" s="31"/>
      <c r="F232" s="97"/>
      <c r="G232" s="32"/>
      <c r="H232" s="32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  <c r="AA232" s="85"/>
      <c r="AB232" s="85"/>
    </row>
    <row r="233" spans="1:28" ht="12.75" customHeight="1">
      <c r="A233" s="96"/>
      <c r="B233" s="32"/>
      <c r="C233" s="31"/>
      <c r="D233" s="31"/>
      <c r="E233" s="31"/>
      <c r="F233" s="97"/>
      <c r="G233" s="32"/>
      <c r="H233" s="32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  <c r="AB233" s="85"/>
    </row>
    <row r="234" spans="1:28" ht="12.75" customHeight="1">
      <c r="A234" s="96"/>
      <c r="B234" s="32"/>
      <c r="C234" s="31"/>
      <c r="D234" s="31"/>
      <c r="E234" s="31"/>
      <c r="F234" s="97"/>
      <c r="G234" s="32"/>
      <c r="H234" s="32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  <c r="AA234" s="85"/>
      <c r="AB234" s="85"/>
    </row>
    <row r="235" spans="1:28" ht="12.75" customHeight="1">
      <c r="A235" s="96"/>
      <c r="B235" s="32"/>
      <c r="C235" s="31"/>
      <c r="D235" s="31"/>
      <c r="E235" s="31"/>
      <c r="F235" s="97"/>
      <c r="G235" s="32"/>
      <c r="H235" s="32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  <c r="AA235" s="85"/>
      <c r="AB235" s="85"/>
    </row>
    <row r="236" spans="1:28" ht="12.75" customHeight="1">
      <c r="A236" s="96"/>
      <c r="B236" s="32"/>
      <c r="C236" s="31"/>
      <c r="D236" s="31"/>
      <c r="E236" s="31"/>
      <c r="F236" s="97"/>
      <c r="G236" s="32"/>
      <c r="H236" s="32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  <c r="AA236" s="85"/>
      <c r="AB236" s="85"/>
    </row>
    <row r="237" spans="1:28" ht="12.75" customHeight="1">
      <c r="A237" s="96"/>
      <c r="B237" s="32"/>
      <c r="C237" s="31"/>
      <c r="D237" s="31"/>
      <c r="E237" s="31"/>
      <c r="F237" s="97"/>
      <c r="G237" s="32"/>
      <c r="H237" s="32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  <c r="AA237" s="85"/>
      <c r="AB237" s="85"/>
    </row>
    <row r="238" spans="1:28" ht="12.75" customHeight="1">
      <c r="A238" s="96"/>
      <c r="B238" s="32"/>
      <c r="C238" s="31"/>
      <c r="D238" s="31"/>
      <c r="E238" s="31"/>
      <c r="F238" s="97"/>
      <c r="G238" s="32"/>
      <c r="H238" s="32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  <c r="Y238" s="85"/>
      <c r="Z238" s="85"/>
      <c r="AA238" s="85"/>
      <c r="AB238" s="85"/>
    </row>
    <row r="239" spans="1:28" ht="12.75" customHeight="1">
      <c r="A239" s="96"/>
      <c r="B239" s="32"/>
      <c r="C239" s="31"/>
      <c r="D239" s="31"/>
      <c r="E239" s="31"/>
      <c r="F239" s="97"/>
      <c r="G239" s="32"/>
      <c r="H239" s="32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  <c r="AA239" s="85"/>
      <c r="AB239" s="85"/>
    </row>
    <row r="240" spans="1:28" ht="12.75" customHeight="1">
      <c r="A240" s="96"/>
      <c r="B240" s="32"/>
      <c r="C240" s="31"/>
      <c r="D240" s="31"/>
      <c r="E240" s="31"/>
      <c r="F240" s="97"/>
      <c r="G240" s="32"/>
      <c r="H240" s="32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  <c r="AA240" s="85"/>
      <c r="AB240" s="85"/>
    </row>
    <row r="241" spans="1:28" ht="12.75" customHeight="1">
      <c r="A241" s="96"/>
      <c r="B241" s="32"/>
      <c r="C241" s="31"/>
      <c r="D241" s="31"/>
      <c r="E241" s="31"/>
      <c r="F241" s="97"/>
      <c r="G241" s="32"/>
      <c r="H241" s="32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  <c r="AA241" s="85"/>
      <c r="AB241" s="85"/>
    </row>
    <row r="242" spans="1:28" ht="12.75" customHeight="1">
      <c r="A242" s="96"/>
      <c r="B242" s="32"/>
      <c r="C242" s="31"/>
      <c r="D242" s="31"/>
      <c r="E242" s="31"/>
      <c r="F242" s="97"/>
      <c r="G242" s="32"/>
      <c r="H242" s="32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  <c r="AA242" s="85"/>
      <c r="AB242" s="85"/>
    </row>
    <row r="243" spans="1:28" ht="12.75" customHeight="1">
      <c r="A243" s="96"/>
      <c r="B243" s="32"/>
      <c r="C243" s="31"/>
      <c r="D243" s="31"/>
      <c r="E243" s="31"/>
      <c r="F243" s="97"/>
      <c r="G243" s="32"/>
      <c r="H243" s="32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  <c r="AA243" s="85"/>
      <c r="AB243" s="85"/>
    </row>
    <row r="244" spans="1:28" ht="12.75" customHeight="1">
      <c r="A244" s="96"/>
      <c r="B244" s="32"/>
      <c r="C244" s="31"/>
      <c r="D244" s="31"/>
      <c r="E244" s="31"/>
      <c r="F244" s="97"/>
      <c r="G244" s="32"/>
      <c r="H244" s="32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  <c r="AA244" s="85"/>
      <c r="AB244" s="85"/>
    </row>
    <row r="245" spans="1:28" ht="12.75" customHeight="1">
      <c r="A245" s="96"/>
      <c r="B245" s="32"/>
      <c r="C245" s="31"/>
      <c r="D245" s="31"/>
      <c r="E245" s="31"/>
      <c r="F245" s="97"/>
      <c r="G245" s="32"/>
      <c r="H245" s="32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85"/>
      <c r="AA245" s="85"/>
      <c r="AB245" s="85"/>
    </row>
    <row r="246" spans="1:28" ht="12.75" customHeight="1">
      <c r="A246" s="96"/>
      <c r="B246" s="32"/>
      <c r="C246" s="31"/>
      <c r="D246" s="31"/>
      <c r="E246" s="31"/>
      <c r="F246" s="97"/>
      <c r="G246" s="32"/>
      <c r="H246" s="32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  <c r="AA246" s="85"/>
      <c r="AB246" s="85"/>
    </row>
    <row r="247" spans="1:28" ht="12.75" customHeight="1">
      <c r="A247" s="96"/>
      <c r="B247" s="32"/>
      <c r="C247" s="31"/>
      <c r="D247" s="31"/>
      <c r="E247" s="31"/>
      <c r="F247" s="97"/>
      <c r="G247" s="32"/>
      <c r="H247" s="32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  <c r="AA247" s="85"/>
      <c r="AB247" s="85"/>
    </row>
    <row r="248" spans="1:28" ht="12.75" customHeight="1">
      <c r="A248" s="96"/>
      <c r="B248" s="32"/>
      <c r="C248" s="31"/>
      <c r="D248" s="31"/>
      <c r="E248" s="31"/>
      <c r="F248" s="97"/>
      <c r="G248" s="32"/>
      <c r="H248" s="32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  <c r="AA248" s="85"/>
      <c r="AB248" s="85"/>
    </row>
    <row r="249" spans="1:28" ht="12.75" customHeight="1">
      <c r="A249" s="96"/>
      <c r="B249" s="32"/>
      <c r="C249" s="31"/>
      <c r="D249" s="31"/>
      <c r="E249" s="31"/>
      <c r="F249" s="97"/>
      <c r="G249" s="32"/>
      <c r="H249" s="32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  <c r="AA249" s="85"/>
      <c r="AB249" s="85"/>
    </row>
    <row r="250" spans="1:28" ht="12.75" customHeight="1">
      <c r="A250" s="96"/>
      <c r="B250" s="32"/>
      <c r="C250" s="31"/>
      <c r="D250" s="31"/>
      <c r="E250" s="31"/>
      <c r="F250" s="97"/>
      <c r="G250" s="32"/>
      <c r="H250" s="32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  <c r="AA250" s="85"/>
      <c r="AB250" s="85"/>
    </row>
    <row r="251" spans="1:28" ht="12.75" customHeight="1">
      <c r="A251" s="96"/>
      <c r="B251" s="32"/>
      <c r="C251" s="31"/>
      <c r="D251" s="31"/>
      <c r="E251" s="31"/>
      <c r="F251" s="97"/>
      <c r="G251" s="32"/>
      <c r="H251" s="32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  <c r="AA251" s="85"/>
      <c r="AB251" s="85"/>
    </row>
    <row r="252" spans="1:28" ht="12.75" customHeight="1">
      <c r="A252" s="96"/>
      <c r="B252" s="32"/>
      <c r="C252" s="31"/>
      <c r="D252" s="31"/>
      <c r="E252" s="31"/>
      <c r="F252" s="97"/>
      <c r="G252" s="32"/>
      <c r="H252" s="32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  <c r="AA252" s="85"/>
      <c r="AB252" s="85"/>
    </row>
    <row r="253" spans="1:28" ht="12.75" customHeight="1">
      <c r="A253" s="96"/>
      <c r="B253" s="32"/>
      <c r="C253" s="31"/>
      <c r="D253" s="31"/>
      <c r="E253" s="31"/>
      <c r="F253" s="97"/>
      <c r="G253" s="32"/>
      <c r="H253" s="32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  <c r="AA253" s="85"/>
      <c r="AB253" s="85"/>
    </row>
    <row r="254" spans="1:28" ht="12.75" customHeight="1">
      <c r="A254" s="96"/>
      <c r="B254" s="32"/>
      <c r="C254" s="31"/>
      <c r="D254" s="31"/>
      <c r="E254" s="31"/>
      <c r="F254" s="97"/>
      <c r="G254" s="32"/>
      <c r="H254" s="32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  <c r="AA254" s="85"/>
      <c r="AB254" s="85"/>
    </row>
    <row r="255" spans="1:28" ht="12.75" customHeight="1">
      <c r="A255" s="96"/>
      <c r="B255" s="32"/>
      <c r="C255" s="31"/>
      <c r="D255" s="31"/>
      <c r="E255" s="31"/>
      <c r="F255" s="97"/>
      <c r="G255" s="32"/>
      <c r="H255" s="32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  <c r="AA255" s="85"/>
      <c r="AB255" s="85"/>
    </row>
    <row r="256" spans="1:28" ht="12.75" customHeight="1">
      <c r="A256" s="96"/>
      <c r="B256" s="32"/>
      <c r="C256" s="31"/>
      <c r="D256" s="31"/>
      <c r="E256" s="31"/>
      <c r="F256" s="97"/>
      <c r="G256" s="32"/>
      <c r="H256" s="32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  <c r="AA256" s="85"/>
      <c r="AB256" s="85"/>
    </row>
    <row r="257" spans="1:28" ht="12.75" customHeight="1">
      <c r="A257" s="96"/>
      <c r="B257" s="32"/>
      <c r="C257" s="31"/>
      <c r="D257" s="31"/>
      <c r="E257" s="31"/>
      <c r="F257" s="97"/>
      <c r="G257" s="32"/>
      <c r="H257" s="32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  <c r="AA257" s="85"/>
      <c r="AB257" s="85"/>
    </row>
    <row r="258" spans="1:28" ht="12.75" customHeight="1">
      <c r="A258" s="96"/>
      <c r="B258" s="32"/>
      <c r="C258" s="31"/>
      <c r="D258" s="31"/>
      <c r="E258" s="31"/>
      <c r="F258" s="97"/>
      <c r="G258" s="32"/>
      <c r="H258" s="32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  <c r="AA258" s="85"/>
      <c r="AB258" s="85"/>
    </row>
    <row r="259" spans="1:28" ht="12.75" customHeight="1">
      <c r="A259" s="96"/>
      <c r="B259" s="32"/>
      <c r="C259" s="31"/>
      <c r="D259" s="31"/>
      <c r="E259" s="31"/>
      <c r="F259" s="97"/>
      <c r="G259" s="32"/>
      <c r="H259" s="32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85"/>
      <c r="AA259" s="85"/>
      <c r="AB259" s="85"/>
    </row>
    <row r="260" spans="1:28" ht="12.75" customHeight="1">
      <c r="A260" s="96"/>
      <c r="B260" s="32"/>
      <c r="C260" s="31"/>
      <c r="D260" s="31"/>
      <c r="E260" s="31"/>
      <c r="F260" s="97"/>
      <c r="G260" s="32"/>
      <c r="H260" s="32"/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  <c r="AA260" s="85"/>
      <c r="AB260" s="85"/>
    </row>
    <row r="261" spans="1:28" ht="12.75" customHeight="1">
      <c r="A261" s="96"/>
      <c r="B261" s="32"/>
      <c r="C261" s="31"/>
      <c r="D261" s="31"/>
      <c r="E261" s="31"/>
      <c r="F261" s="97"/>
      <c r="G261" s="32"/>
      <c r="H261" s="32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  <c r="AA261" s="85"/>
      <c r="AB261" s="85"/>
    </row>
    <row r="262" spans="1:28" ht="12.75" customHeight="1">
      <c r="A262" s="96"/>
      <c r="B262" s="32"/>
      <c r="C262" s="31"/>
      <c r="D262" s="31"/>
      <c r="E262" s="31"/>
      <c r="F262" s="97"/>
      <c r="G262" s="32"/>
      <c r="H262" s="32"/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85"/>
      <c r="AA262" s="85"/>
      <c r="AB262" s="85"/>
    </row>
    <row r="263" spans="1:28" ht="12.75" customHeight="1">
      <c r="A263" s="96"/>
      <c r="B263" s="32"/>
      <c r="C263" s="31"/>
      <c r="D263" s="31"/>
      <c r="E263" s="31"/>
      <c r="F263" s="97"/>
      <c r="G263" s="32"/>
      <c r="H263" s="32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  <c r="AA263" s="85"/>
      <c r="AB263" s="85"/>
    </row>
    <row r="264" spans="1:28" ht="12.75" customHeight="1">
      <c r="A264" s="96"/>
      <c r="B264" s="32"/>
      <c r="C264" s="31"/>
      <c r="D264" s="31"/>
      <c r="E264" s="31"/>
      <c r="F264" s="97"/>
      <c r="G264" s="32"/>
      <c r="H264" s="32"/>
      <c r="I264" s="85"/>
      <c r="J264" s="85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85"/>
      <c r="AA264" s="85"/>
      <c r="AB264" s="85"/>
    </row>
    <row r="265" spans="1:28" ht="12.75" customHeight="1">
      <c r="A265" s="96"/>
      <c r="B265" s="32"/>
      <c r="C265" s="31"/>
      <c r="D265" s="31"/>
      <c r="E265" s="31"/>
      <c r="F265" s="97"/>
      <c r="G265" s="32"/>
      <c r="H265" s="32"/>
      <c r="I265" s="85"/>
      <c r="J265" s="85"/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85"/>
      <c r="AA265" s="85"/>
      <c r="AB265" s="85"/>
    </row>
    <row r="266" spans="1:28" ht="12.75" customHeight="1">
      <c r="A266" s="96"/>
      <c r="B266" s="32"/>
      <c r="C266" s="31"/>
      <c r="D266" s="31"/>
      <c r="E266" s="31"/>
      <c r="F266" s="97"/>
      <c r="G266" s="32"/>
      <c r="H266" s="32"/>
      <c r="I266" s="85"/>
      <c r="J266" s="85"/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  <c r="Y266" s="85"/>
      <c r="Z266" s="85"/>
      <c r="AA266" s="85"/>
      <c r="AB266" s="85"/>
    </row>
    <row r="267" spans="1:28" ht="12.75" customHeight="1">
      <c r="A267" s="96"/>
      <c r="B267" s="32"/>
      <c r="C267" s="31"/>
      <c r="D267" s="31"/>
      <c r="E267" s="31"/>
      <c r="F267" s="97"/>
      <c r="G267" s="32"/>
      <c r="H267" s="32"/>
      <c r="I267" s="85"/>
      <c r="J267" s="85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  <c r="W267" s="85"/>
      <c r="X267" s="85"/>
      <c r="Y267" s="85"/>
      <c r="Z267" s="85"/>
      <c r="AA267" s="85"/>
      <c r="AB267" s="85"/>
    </row>
    <row r="268" spans="1:28" ht="12.75" customHeight="1">
      <c r="A268" s="96"/>
      <c r="B268" s="32"/>
      <c r="C268" s="31"/>
      <c r="D268" s="31"/>
      <c r="E268" s="31"/>
      <c r="F268" s="97"/>
      <c r="G268" s="32"/>
      <c r="H268" s="32"/>
      <c r="I268" s="85"/>
      <c r="J268" s="85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  <c r="AA268" s="85"/>
      <c r="AB268" s="85"/>
    </row>
    <row r="269" spans="1:28" ht="12.75" customHeight="1">
      <c r="A269" s="96"/>
      <c r="B269" s="32"/>
      <c r="C269" s="31"/>
      <c r="D269" s="31"/>
      <c r="E269" s="31"/>
      <c r="F269" s="97"/>
      <c r="G269" s="32"/>
      <c r="H269" s="32"/>
      <c r="I269" s="85"/>
      <c r="J269" s="85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  <c r="AA269" s="85"/>
      <c r="AB269" s="85"/>
    </row>
    <row r="270" spans="1:28" ht="12.75" customHeight="1">
      <c r="A270" s="96"/>
      <c r="B270" s="32"/>
      <c r="C270" s="31"/>
      <c r="D270" s="31"/>
      <c r="E270" s="31"/>
      <c r="F270" s="97"/>
      <c r="G270" s="32"/>
      <c r="H270" s="32"/>
      <c r="I270" s="85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  <c r="AA270" s="85"/>
      <c r="AB270" s="85"/>
    </row>
    <row r="271" spans="1:28" ht="12.75" customHeight="1">
      <c r="A271" s="96"/>
      <c r="B271" s="32"/>
      <c r="C271" s="31"/>
      <c r="D271" s="31"/>
      <c r="E271" s="31"/>
      <c r="F271" s="97"/>
      <c r="G271" s="32"/>
      <c r="H271" s="99"/>
      <c r="I271" s="85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  <c r="AA271" s="85"/>
      <c r="AB271" s="85"/>
    </row>
    <row r="272" spans="1:28" ht="12.75" customHeight="1">
      <c r="A272" s="96"/>
      <c r="B272" s="32"/>
      <c r="C272" s="31"/>
      <c r="D272" s="31"/>
      <c r="E272" s="31"/>
      <c r="F272" s="97"/>
      <c r="G272" s="32"/>
      <c r="H272" s="99"/>
      <c r="I272" s="85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  <c r="AA272" s="85"/>
      <c r="AB272" s="85"/>
    </row>
    <row r="273" spans="1:28" ht="12.75" customHeight="1">
      <c r="A273" s="96"/>
      <c r="B273" s="32"/>
      <c r="C273" s="31"/>
      <c r="D273" s="31"/>
      <c r="E273" s="31"/>
      <c r="F273" s="97"/>
      <c r="G273" s="32"/>
      <c r="H273" s="99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  <c r="AA273" s="85"/>
      <c r="AB273" s="85"/>
    </row>
    <row r="274" spans="1:28" ht="12.75" customHeight="1">
      <c r="A274" s="96"/>
      <c r="B274" s="32"/>
      <c r="C274" s="31"/>
      <c r="D274" s="31"/>
      <c r="E274" s="31"/>
      <c r="F274" s="97"/>
      <c r="G274" s="32"/>
      <c r="H274" s="99"/>
      <c r="I274" s="85"/>
      <c r="J274" s="85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  <c r="AA274" s="85"/>
      <c r="AB274" s="85"/>
    </row>
    <row r="275" spans="1:28" ht="12.75" customHeight="1">
      <c r="A275" s="96"/>
      <c r="B275" s="32"/>
      <c r="C275" s="31"/>
      <c r="D275" s="31"/>
      <c r="E275" s="31"/>
      <c r="F275" s="97"/>
      <c r="G275" s="32"/>
      <c r="H275" s="99"/>
      <c r="I275" s="8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  <c r="AA275" s="85"/>
      <c r="AB275" s="85"/>
    </row>
    <row r="276" spans="1:28" ht="12.75" customHeight="1">
      <c r="A276" s="96"/>
      <c r="B276" s="32"/>
      <c r="C276" s="31"/>
      <c r="D276" s="31"/>
      <c r="E276" s="31"/>
      <c r="F276" s="97"/>
      <c r="G276" s="32"/>
      <c r="H276" s="99"/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  <c r="AA276" s="85"/>
      <c r="AB276" s="85"/>
    </row>
    <row r="277" spans="1:28" ht="12.75" customHeight="1">
      <c r="A277" s="96"/>
      <c r="B277" s="32"/>
      <c r="C277" s="31"/>
      <c r="D277" s="31"/>
      <c r="E277" s="31"/>
      <c r="F277" s="97"/>
      <c r="G277" s="32"/>
      <c r="H277" s="99"/>
      <c r="I277" s="85"/>
      <c r="J277" s="8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  <c r="AA277" s="85"/>
      <c r="AB277" s="85"/>
    </row>
    <row r="278" spans="1:28" ht="12.75" customHeight="1">
      <c r="A278" s="96"/>
      <c r="B278" s="32"/>
      <c r="C278" s="31"/>
      <c r="D278" s="31"/>
      <c r="E278" s="31"/>
      <c r="F278" s="97"/>
      <c r="G278" s="32"/>
      <c r="H278" s="99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  <c r="AA278" s="85"/>
      <c r="AB278" s="85"/>
    </row>
    <row r="279" spans="1:28" ht="12.75" customHeight="1">
      <c r="A279" s="96"/>
      <c r="B279" s="32"/>
      <c r="C279" s="31"/>
      <c r="D279" s="31"/>
      <c r="E279" s="31"/>
      <c r="F279" s="97"/>
      <c r="G279" s="32"/>
      <c r="H279" s="99"/>
      <c r="I279" s="85"/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85"/>
      <c r="AA279" s="85"/>
      <c r="AB279" s="85"/>
    </row>
    <row r="280" spans="1:28" ht="12.75" customHeight="1">
      <c r="A280" s="96"/>
      <c r="B280" s="32"/>
      <c r="C280" s="31"/>
      <c r="D280" s="31"/>
      <c r="E280" s="31"/>
      <c r="F280" s="97"/>
      <c r="G280" s="32"/>
      <c r="H280" s="99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85"/>
      <c r="AA280" s="85"/>
      <c r="AB280" s="85"/>
    </row>
    <row r="281" spans="1:28" ht="12.75" customHeight="1">
      <c r="A281" s="96"/>
      <c r="B281" s="32"/>
      <c r="C281" s="31"/>
      <c r="D281" s="31"/>
      <c r="E281" s="31"/>
      <c r="F281" s="97"/>
      <c r="G281" s="32"/>
      <c r="H281" s="99"/>
      <c r="I281" s="85"/>
      <c r="J281" s="85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85"/>
      <c r="AA281" s="85"/>
      <c r="AB281" s="85"/>
    </row>
    <row r="282" spans="1:28" ht="12.75" customHeight="1">
      <c r="A282" s="96"/>
      <c r="B282" s="32"/>
      <c r="C282" s="31"/>
      <c r="D282" s="31"/>
      <c r="E282" s="31"/>
      <c r="F282" s="97"/>
      <c r="G282" s="32"/>
      <c r="H282" s="99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  <c r="AA282" s="85"/>
      <c r="AB282" s="85"/>
    </row>
    <row r="283" spans="1:28" ht="12.75" customHeight="1">
      <c r="A283" s="96"/>
      <c r="B283" s="32"/>
      <c r="C283" s="31"/>
      <c r="D283" s="31"/>
      <c r="E283" s="31"/>
      <c r="F283" s="97"/>
      <c r="G283" s="32"/>
      <c r="H283" s="99"/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85"/>
      <c r="AA283" s="85"/>
      <c r="AB283" s="85"/>
    </row>
    <row r="284" spans="1:28" ht="12.75" customHeight="1">
      <c r="A284" s="96"/>
      <c r="B284" s="32"/>
      <c r="C284" s="31"/>
      <c r="D284" s="31"/>
      <c r="E284" s="31"/>
      <c r="F284" s="97"/>
      <c r="G284" s="32"/>
      <c r="H284" s="99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85"/>
      <c r="AA284" s="85"/>
      <c r="AB284" s="85"/>
    </row>
    <row r="285" spans="1:28" ht="12.75" customHeight="1">
      <c r="A285" s="96"/>
      <c r="B285" s="32"/>
      <c r="C285" s="31"/>
      <c r="D285" s="31"/>
      <c r="E285" s="31"/>
      <c r="F285" s="97"/>
      <c r="G285" s="32"/>
      <c r="H285" s="99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85"/>
      <c r="AA285" s="85"/>
      <c r="AB285" s="85"/>
    </row>
    <row r="286" spans="1:28" ht="12.75" customHeight="1">
      <c r="A286" s="96"/>
      <c r="B286" s="32"/>
      <c r="C286" s="31"/>
      <c r="D286" s="31"/>
      <c r="E286" s="31"/>
      <c r="F286" s="97"/>
      <c r="G286" s="32"/>
      <c r="H286" s="99"/>
      <c r="I286" s="85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85"/>
      <c r="AA286" s="85"/>
      <c r="AB286" s="85"/>
    </row>
    <row r="287" spans="1:28" ht="12.75" customHeight="1">
      <c r="A287" s="96"/>
      <c r="B287" s="32"/>
      <c r="C287" s="31"/>
      <c r="D287" s="31"/>
      <c r="E287" s="31"/>
      <c r="F287" s="97"/>
      <c r="G287" s="32"/>
      <c r="H287" s="99"/>
      <c r="I287" s="85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5"/>
      <c r="Z287" s="85"/>
      <c r="AA287" s="85"/>
      <c r="AB287" s="85"/>
    </row>
    <row r="288" spans="1:28" ht="12.75" customHeight="1">
      <c r="A288" s="96"/>
      <c r="B288" s="32"/>
      <c r="C288" s="31"/>
      <c r="D288" s="31"/>
      <c r="E288" s="31"/>
      <c r="F288" s="97"/>
      <c r="G288" s="32"/>
      <c r="H288" s="99"/>
      <c r="I288" s="85"/>
      <c r="J288" s="85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  <c r="X288" s="85"/>
      <c r="Y288" s="85"/>
      <c r="Z288" s="85"/>
      <c r="AA288" s="85"/>
      <c r="AB288" s="85"/>
    </row>
    <row r="289" spans="1:28" ht="12.75" customHeight="1">
      <c r="A289" s="96"/>
      <c r="B289" s="32"/>
      <c r="C289" s="31"/>
      <c r="D289" s="31"/>
      <c r="E289" s="31"/>
      <c r="F289" s="97"/>
      <c r="G289" s="32"/>
      <c r="H289" s="99"/>
      <c r="I289" s="85"/>
      <c r="J289" s="85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85"/>
      <c r="AA289" s="85"/>
      <c r="AB289" s="85"/>
    </row>
    <row r="290" spans="1:28" ht="12.75" customHeight="1">
      <c r="A290" s="96"/>
      <c r="B290" s="32"/>
      <c r="C290" s="31"/>
      <c r="D290" s="31"/>
      <c r="E290" s="31"/>
      <c r="F290" s="97"/>
      <c r="G290" s="32"/>
      <c r="H290" s="99"/>
      <c r="I290" s="85"/>
      <c r="J290" s="85"/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  <c r="X290" s="85"/>
      <c r="Y290" s="85"/>
      <c r="Z290" s="85"/>
      <c r="AA290" s="85"/>
      <c r="AB290" s="85"/>
    </row>
    <row r="291" spans="1:28" ht="12.75" customHeight="1">
      <c r="A291" s="96"/>
      <c r="B291" s="32"/>
      <c r="C291" s="31"/>
      <c r="D291" s="31"/>
      <c r="E291" s="31"/>
      <c r="F291" s="97"/>
      <c r="G291" s="32"/>
      <c r="H291" s="99"/>
      <c r="I291" s="85"/>
      <c r="J291" s="85"/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85"/>
      <c r="AA291" s="85"/>
      <c r="AB291" s="85"/>
    </row>
    <row r="292" spans="1:28" ht="12.75" customHeight="1">
      <c r="A292" s="96"/>
      <c r="B292" s="32"/>
      <c r="C292" s="31"/>
      <c r="D292" s="31"/>
      <c r="E292" s="31"/>
      <c r="F292" s="97"/>
      <c r="G292" s="32"/>
      <c r="H292" s="99"/>
      <c r="I292" s="85"/>
      <c r="J292" s="85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85"/>
      <c r="AA292" s="85"/>
      <c r="AB292" s="85"/>
    </row>
    <row r="293" spans="1:28" ht="12.75" customHeight="1">
      <c r="A293" s="96"/>
      <c r="B293" s="32"/>
      <c r="C293" s="31"/>
      <c r="D293" s="31"/>
      <c r="E293" s="31"/>
      <c r="F293" s="97"/>
      <c r="G293" s="32"/>
      <c r="H293" s="99"/>
      <c r="I293" s="85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85"/>
      <c r="AA293" s="85"/>
      <c r="AB293" s="85"/>
    </row>
    <row r="294" spans="1:28" ht="12.75" customHeight="1">
      <c r="A294" s="96"/>
      <c r="B294" s="32"/>
      <c r="C294" s="31"/>
      <c r="D294" s="31"/>
      <c r="E294" s="31"/>
      <c r="F294" s="97"/>
      <c r="G294" s="32"/>
      <c r="H294" s="99"/>
      <c r="I294" s="85"/>
      <c r="J294" s="8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85"/>
      <c r="AA294" s="85"/>
      <c r="AB294" s="85"/>
    </row>
    <row r="295" spans="1:28" ht="12.75" customHeight="1">
      <c r="A295" s="96"/>
      <c r="B295" s="32"/>
      <c r="C295" s="31"/>
      <c r="D295" s="31"/>
      <c r="E295" s="31"/>
      <c r="F295" s="97"/>
      <c r="G295" s="32"/>
      <c r="H295" s="99"/>
      <c r="I295" s="85"/>
      <c r="J295" s="85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  <c r="W295" s="85"/>
      <c r="X295" s="85"/>
      <c r="Y295" s="85"/>
      <c r="Z295" s="85"/>
      <c r="AA295" s="85"/>
      <c r="AB295" s="85"/>
    </row>
    <row r="296" spans="1:28" ht="12.75" customHeight="1">
      <c r="A296" s="96"/>
      <c r="B296" s="32"/>
      <c r="C296" s="31"/>
      <c r="D296" s="31"/>
      <c r="E296" s="31"/>
      <c r="F296" s="97"/>
      <c r="G296" s="32"/>
      <c r="H296" s="99"/>
      <c r="I296" s="85"/>
      <c r="J296" s="85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  <c r="W296" s="85"/>
      <c r="X296" s="85"/>
      <c r="Y296" s="85"/>
      <c r="Z296" s="85"/>
      <c r="AA296" s="85"/>
      <c r="AB296" s="85"/>
    </row>
    <row r="297" spans="1:28" ht="12.75" customHeight="1">
      <c r="A297" s="96"/>
      <c r="B297" s="32"/>
      <c r="C297" s="31"/>
      <c r="D297" s="31"/>
      <c r="E297" s="31"/>
      <c r="F297" s="97"/>
      <c r="G297" s="32"/>
      <c r="H297" s="99"/>
      <c r="I297" s="85"/>
      <c r="J297" s="85"/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  <c r="Y297" s="85"/>
      <c r="Z297" s="85"/>
      <c r="AA297" s="85"/>
      <c r="AB297" s="85"/>
    </row>
    <row r="298" spans="1:28" ht="12.75" customHeight="1">
      <c r="A298" s="96"/>
      <c r="B298" s="32"/>
      <c r="C298" s="31"/>
      <c r="D298" s="31"/>
      <c r="E298" s="31"/>
      <c r="F298" s="97"/>
      <c r="G298" s="32"/>
      <c r="H298" s="99"/>
      <c r="I298" s="85"/>
      <c r="J298" s="85"/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5"/>
      <c r="W298" s="85"/>
      <c r="X298" s="85"/>
      <c r="Y298" s="85"/>
      <c r="Z298" s="85"/>
      <c r="AA298" s="85"/>
      <c r="AB298" s="85"/>
    </row>
    <row r="299" spans="1:28" ht="12.75" customHeight="1">
      <c r="A299" s="96"/>
      <c r="B299" s="32"/>
      <c r="C299" s="31"/>
      <c r="D299" s="31"/>
      <c r="E299" s="31"/>
      <c r="F299" s="97"/>
      <c r="G299" s="32"/>
      <c r="H299" s="99"/>
      <c r="I299" s="85"/>
      <c r="J299" s="85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  <c r="Y299" s="85"/>
      <c r="Z299" s="85"/>
      <c r="AA299" s="85"/>
      <c r="AB299" s="85"/>
    </row>
    <row r="300" spans="1:28" ht="12.75" customHeight="1">
      <c r="A300" s="96"/>
      <c r="B300" s="32"/>
      <c r="C300" s="31"/>
      <c r="D300" s="31"/>
      <c r="E300" s="31"/>
      <c r="F300" s="97"/>
      <c r="G300" s="32"/>
      <c r="H300" s="99"/>
      <c r="I300" s="85"/>
      <c r="J300" s="85"/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  <c r="X300" s="85"/>
      <c r="Y300" s="85"/>
      <c r="Z300" s="85"/>
      <c r="AA300" s="85"/>
      <c r="AB300" s="85"/>
    </row>
    <row r="301" spans="1:28" ht="12.75" customHeight="1">
      <c r="A301" s="96"/>
      <c r="B301" s="32"/>
      <c r="C301" s="31"/>
      <c r="D301" s="31"/>
      <c r="E301" s="31"/>
      <c r="F301" s="97"/>
      <c r="G301" s="32"/>
      <c r="H301" s="99"/>
      <c r="I301" s="85"/>
      <c r="J301" s="85"/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  <c r="W301" s="85"/>
      <c r="X301" s="85"/>
      <c r="Y301" s="85"/>
      <c r="Z301" s="85"/>
      <c r="AA301" s="85"/>
      <c r="AB301" s="85"/>
    </row>
    <row r="302" spans="1:28" ht="12.75" customHeight="1">
      <c r="A302" s="96"/>
      <c r="B302" s="32"/>
      <c r="C302" s="31"/>
      <c r="D302" s="31"/>
      <c r="E302" s="31"/>
      <c r="F302" s="97"/>
      <c r="G302" s="32"/>
      <c r="H302" s="99"/>
      <c r="I302" s="85"/>
      <c r="J302" s="85"/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  <c r="Y302" s="85"/>
      <c r="Z302" s="85"/>
      <c r="AA302" s="85"/>
      <c r="AB302" s="85"/>
    </row>
    <row r="303" spans="1:28" ht="12.75" customHeight="1">
      <c r="A303" s="96"/>
      <c r="B303" s="32"/>
      <c r="C303" s="31"/>
      <c r="D303" s="31"/>
      <c r="E303" s="31"/>
      <c r="F303" s="97"/>
      <c r="G303" s="32"/>
      <c r="H303" s="99"/>
      <c r="I303" s="85"/>
      <c r="J303" s="85"/>
      <c r="K303" s="85"/>
      <c r="L303" s="85"/>
      <c r="M303" s="85"/>
      <c r="N303" s="85"/>
      <c r="O303" s="85"/>
      <c r="P303" s="85"/>
      <c r="Q303" s="85"/>
      <c r="R303" s="85"/>
      <c r="S303" s="85"/>
      <c r="T303" s="85"/>
      <c r="U303" s="85"/>
      <c r="V303" s="85"/>
      <c r="W303" s="85"/>
      <c r="X303" s="85"/>
      <c r="Y303" s="85"/>
      <c r="Z303" s="85"/>
      <c r="AA303" s="85"/>
      <c r="AB303" s="85"/>
    </row>
    <row r="304" spans="1:28" ht="12.75" customHeight="1">
      <c r="A304" s="96"/>
      <c r="B304" s="32"/>
      <c r="C304" s="31"/>
      <c r="D304" s="31"/>
      <c r="E304" s="31"/>
      <c r="F304" s="97"/>
      <c r="G304" s="32"/>
      <c r="H304" s="99"/>
      <c r="I304" s="85"/>
      <c r="J304" s="85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  <c r="Y304" s="85"/>
      <c r="Z304" s="85"/>
      <c r="AA304" s="85"/>
      <c r="AB304" s="85"/>
    </row>
    <row r="305" spans="1:28" ht="12.75" customHeight="1">
      <c r="A305" s="96"/>
      <c r="B305" s="32"/>
      <c r="C305" s="31"/>
      <c r="D305" s="31"/>
      <c r="E305" s="31"/>
      <c r="F305" s="97"/>
      <c r="G305" s="32"/>
      <c r="H305" s="99"/>
      <c r="I305" s="85"/>
      <c r="J305" s="85"/>
      <c r="K305" s="85"/>
      <c r="L305" s="85"/>
      <c r="M305" s="85"/>
      <c r="N305" s="85"/>
      <c r="O305" s="85"/>
      <c r="P305" s="85"/>
      <c r="Q305" s="85"/>
      <c r="R305" s="85"/>
      <c r="S305" s="85"/>
      <c r="T305" s="85"/>
      <c r="U305" s="85"/>
      <c r="V305" s="85"/>
      <c r="W305" s="85"/>
      <c r="X305" s="85"/>
      <c r="Y305" s="85"/>
      <c r="Z305" s="85"/>
      <c r="AA305" s="85"/>
      <c r="AB305" s="85"/>
    </row>
    <row r="306" spans="1:28" ht="12.75" customHeight="1">
      <c r="A306" s="96"/>
      <c r="B306" s="32"/>
      <c r="C306" s="31"/>
      <c r="D306" s="31"/>
      <c r="E306" s="31"/>
      <c r="F306" s="97"/>
      <c r="G306" s="32"/>
      <c r="H306" s="99"/>
      <c r="I306" s="85"/>
      <c r="J306" s="85"/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  <c r="Y306" s="85"/>
      <c r="Z306" s="85"/>
      <c r="AA306" s="85"/>
      <c r="AB306" s="85"/>
    </row>
    <row r="307" spans="1:28" ht="12.75" customHeight="1">
      <c r="A307" s="96"/>
      <c r="B307" s="32"/>
      <c r="C307" s="31"/>
      <c r="D307" s="31"/>
      <c r="E307" s="31"/>
      <c r="F307" s="97"/>
      <c r="G307" s="32"/>
      <c r="H307" s="99"/>
      <c r="I307" s="85"/>
      <c r="J307" s="85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85"/>
      <c r="AA307" s="85"/>
      <c r="AB307" s="85"/>
    </row>
    <row r="308" spans="1:28" ht="12.75" customHeight="1">
      <c r="A308" s="96"/>
      <c r="B308" s="32"/>
      <c r="C308" s="31"/>
      <c r="D308" s="31"/>
      <c r="E308" s="31"/>
      <c r="F308" s="97"/>
      <c r="G308" s="32"/>
      <c r="H308" s="99"/>
      <c r="I308" s="85"/>
      <c r="J308" s="85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  <c r="Y308" s="85"/>
      <c r="Z308" s="85"/>
      <c r="AA308" s="85"/>
      <c r="AB308" s="85"/>
    </row>
    <row r="309" spans="1:28" ht="12.75" customHeight="1">
      <c r="A309" s="96"/>
      <c r="B309" s="32"/>
      <c r="C309" s="31"/>
      <c r="D309" s="31"/>
      <c r="E309" s="31"/>
      <c r="F309" s="97"/>
      <c r="G309" s="32"/>
      <c r="H309" s="99"/>
      <c r="I309" s="85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85"/>
      <c r="AA309" s="85"/>
      <c r="AB309" s="85"/>
    </row>
    <row r="310" spans="1:28" ht="12.75" customHeight="1">
      <c r="A310" s="96"/>
      <c r="B310" s="32"/>
      <c r="C310" s="31"/>
      <c r="D310" s="31"/>
      <c r="E310" s="31"/>
      <c r="F310" s="97"/>
      <c r="G310" s="32"/>
      <c r="H310" s="99"/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85"/>
      <c r="AA310" s="85"/>
      <c r="AB310" s="85"/>
    </row>
    <row r="311" spans="1:28" ht="12.75" customHeight="1">
      <c r="A311" s="96"/>
      <c r="B311" s="32"/>
      <c r="C311" s="31"/>
      <c r="D311" s="31"/>
      <c r="E311" s="31"/>
      <c r="F311" s="97"/>
      <c r="G311" s="32"/>
      <c r="H311" s="99"/>
      <c r="I311" s="85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  <c r="Y311" s="85"/>
      <c r="Z311" s="85"/>
      <c r="AA311" s="85"/>
      <c r="AB311" s="85"/>
    </row>
    <row r="312" spans="1:28" ht="12.75" customHeight="1">
      <c r="A312" s="96"/>
      <c r="B312" s="32"/>
      <c r="C312" s="31"/>
      <c r="D312" s="31"/>
      <c r="E312" s="31"/>
      <c r="F312" s="97"/>
      <c r="G312" s="32"/>
      <c r="H312" s="99"/>
      <c r="I312" s="85"/>
      <c r="J312" s="85"/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  <c r="W312" s="85"/>
      <c r="X312" s="85"/>
      <c r="Y312" s="85"/>
      <c r="Z312" s="85"/>
      <c r="AA312" s="85"/>
      <c r="AB312" s="85"/>
    </row>
    <row r="313" spans="1:28" ht="12.75" customHeight="1">
      <c r="A313" s="96"/>
      <c r="B313" s="32"/>
      <c r="C313" s="31"/>
      <c r="D313" s="31"/>
      <c r="E313" s="31"/>
      <c r="F313" s="97"/>
      <c r="G313" s="32"/>
      <c r="H313" s="99"/>
      <c r="I313" s="85"/>
      <c r="J313" s="85"/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  <c r="Y313" s="85"/>
      <c r="Z313" s="85"/>
      <c r="AA313" s="85"/>
      <c r="AB313" s="85"/>
    </row>
    <row r="314" spans="1:28" ht="12.75" customHeight="1">
      <c r="A314" s="96"/>
      <c r="B314" s="32"/>
      <c r="C314" s="31"/>
      <c r="D314" s="31"/>
      <c r="E314" s="31"/>
      <c r="F314" s="97"/>
      <c r="G314" s="32"/>
      <c r="H314" s="99"/>
      <c r="I314" s="85"/>
      <c r="J314" s="85"/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  <c r="W314" s="85"/>
      <c r="X314" s="85"/>
      <c r="Y314" s="85"/>
      <c r="Z314" s="85"/>
      <c r="AA314" s="85"/>
      <c r="AB314" s="85"/>
    </row>
    <row r="315" spans="1:28" ht="12.75" customHeight="1">
      <c r="A315" s="96"/>
      <c r="B315" s="32"/>
      <c r="C315" s="31"/>
      <c r="D315" s="31"/>
      <c r="E315" s="31"/>
      <c r="F315" s="97"/>
      <c r="G315" s="32"/>
      <c r="H315" s="99"/>
      <c r="I315" s="85"/>
      <c r="J315" s="85"/>
      <c r="K315" s="85"/>
      <c r="L315" s="85"/>
      <c r="M315" s="85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  <c r="AA315" s="85"/>
      <c r="AB315" s="85"/>
    </row>
    <row r="316" spans="1:28" ht="12.75" customHeight="1">
      <c r="A316" s="96"/>
      <c r="B316" s="32"/>
      <c r="C316" s="31"/>
      <c r="D316" s="31"/>
      <c r="E316" s="31"/>
      <c r="F316" s="97"/>
      <c r="G316" s="32"/>
      <c r="H316" s="99"/>
      <c r="I316" s="85"/>
      <c r="J316" s="85"/>
      <c r="K316" s="85"/>
      <c r="L316" s="85"/>
      <c r="M316" s="85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  <c r="AA316" s="85"/>
      <c r="AB316" s="85"/>
    </row>
    <row r="317" spans="1:28" ht="12.75" customHeight="1">
      <c r="A317" s="96"/>
      <c r="B317" s="32"/>
      <c r="C317" s="31"/>
      <c r="D317" s="31"/>
      <c r="E317" s="31"/>
      <c r="F317" s="97"/>
      <c r="G317" s="32"/>
      <c r="H317" s="99"/>
      <c r="I317" s="85"/>
      <c r="J317" s="85"/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85"/>
      <c r="Z317" s="85"/>
      <c r="AA317" s="85"/>
      <c r="AB317" s="85"/>
    </row>
    <row r="318" spans="1:28" ht="12.75" customHeight="1">
      <c r="A318" s="96"/>
      <c r="B318" s="32"/>
      <c r="C318" s="31"/>
      <c r="D318" s="31"/>
      <c r="E318" s="31"/>
      <c r="F318" s="97"/>
      <c r="G318" s="32"/>
      <c r="H318" s="99"/>
      <c r="I318" s="85"/>
      <c r="J318" s="85"/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85"/>
      <c r="AA318" s="85"/>
      <c r="AB318" s="85"/>
    </row>
    <row r="319" spans="1:28" ht="12.75" customHeight="1">
      <c r="A319" s="96"/>
      <c r="B319" s="32"/>
      <c r="C319" s="31"/>
      <c r="D319" s="31"/>
      <c r="E319" s="31"/>
      <c r="F319" s="97"/>
      <c r="G319" s="32"/>
      <c r="H319" s="99"/>
      <c r="I319" s="85"/>
      <c r="J319" s="85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85"/>
      <c r="AA319" s="85"/>
      <c r="AB319" s="85"/>
    </row>
    <row r="320" spans="1:28" ht="12.75" customHeight="1">
      <c r="A320" s="96"/>
      <c r="B320" s="32"/>
      <c r="C320" s="31"/>
      <c r="D320" s="31"/>
      <c r="E320" s="31"/>
      <c r="F320" s="97"/>
      <c r="G320" s="32"/>
      <c r="H320" s="99"/>
      <c r="I320" s="85"/>
      <c r="J320" s="85"/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85"/>
      <c r="AA320" s="85"/>
      <c r="AB320" s="85"/>
    </row>
    <row r="321" spans="1:28" ht="12.75" customHeight="1">
      <c r="A321" s="96"/>
      <c r="B321" s="32"/>
      <c r="C321" s="31"/>
      <c r="D321" s="31"/>
      <c r="E321" s="31"/>
      <c r="F321" s="97"/>
      <c r="G321" s="32"/>
      <c r="H321" s="99"/>
      <c r="I321" s="85"/>
      <c r="J321" s="85"/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85"/>
      <c r="AA321" s="85"/>
      <c r="AB321" s="85"/>
    </row>
    <row r="322" spans="1:28" ht="12.75" customHeight="1">
      <c r="A322" s="96"/>
      <c r="B322" s="32"/>
      <c r="C322" s="31"/>
      <c r="D322" s="31"/>
      <c r="E322" s="31"/>
      <c r="F322" s="97"/>
      <c r="G322" s="32"/>
      <c r="H322" s="99"/>
      <c r="I322" s="85"/>
      <c r="J322" s="85"/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  <c r="AA322" s="85"/>
      <c r="AB322" s="85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7"/>
  <sheetViews>
    <sheetView workbookViewId="0">
      <selection activeCell="D13" sqref="D13"/>
    </sheetView>
  </sheetViews>
  <sheetFormatPr defaultColWidth="14.425781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100"/>
      <c r="G2" s="100"/>
      <c r="H2" s="100"/>
      <c r="I2" s="100"/>
      <c r="J2" s="22"/>
      <c r="K2" s="100"/>
      <c r="L2" s="100"/>
      <c r="M2" s="100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101"/>
      <c r="L3" s="100"/>
      <c r="M3" s="100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102"/>
      <c r="J4" s="3"/>
      <c r="K4" s="101"/>
      <c r="L4" s="100"/>
      <c r="M4" s="100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6"/>
      <c r="M5" s="103" t="s">
        <v>313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104" t="s">
        <v>643</v>
      </c>
      <c r="D6" s="1"/>
      <c r="E6" s="1"/>
      <c r="F6" s="6"/>
      <c r="G6" s="6"/>
      <c r="H6" s="6"/>
      <c r="I6" s="6"/>
      <c r="J6" s="1"/>
      <c r="K6" s="6"/>
      <c r="L6" s="6"/>
      <c r="M6" s="105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105">
        <f>Main!B10</f>
        <v>45092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6" t="s">
        <v>644</v>
      </c>
      <c r="C8" s="106"/>
      <c r="D8" s="106"/>
      <c r="E8" s="106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7" t="s">
        <v>16</v>
      </c>
      <c r="B9" s="108" t="s">
        <v>592</v>
      </c>
      <c r="C9" s="108"/>
      <c r="D9" s="109" t="s">
        <v>645</v>
      </c>
      <c r="E9" s="108" t="s">
        <v>646</v>
      </c>
      <c r="F9" s="108" t="s">
        <v>647</v>
      </c>
      <c r="G9" s="108" t="s">
        <v>648</v>
      </c>
      <c r="H9" s="108" t="s">
        <v>649</v>
      </c>
      <c r="I9" s="108" t="s">
        <v>650</v>
      </c>
      <c r="J9" s="107" t="s">
        <v>651</v>
      </c>
      <c r="K9" s="108" t="s">
        <v>652</v>
      </c>
      <c r="L9" s="110" t="s">
        <v>653</v>
      </c>
      <c r="M9" s="110" t="s">
        <v>654</v>
      </c>
      <c r="N9" s="108" t="s">
        <v>655</v>
      </c>
      <c r="O9" s="109" t="s">
        <v>656</v>
      </c>
      <c r="P9" s="108" t="s">
        <v>657</v>
      </c>
      <c r="Q9" s="1"/>
      <c r="R9" s="6"/>
      <c r="S9" s="1"/>
      <c r="T9" s="1"/>
      <c r="U9" s="1"/>
      <c r="V9" s="1"/>
      <c r="W9" s="1"/>
      <c r="X9" s="1"/>
    </row>
    <row r="10" spans="1:38" ht="13.5" customHeight="1">
      <c r="A10" s="111">
        <v>1</v>
      </c>
      <c r="B10" s="112">
        <v>45058</v>
      </c>
      <c r="C10" s="113"/>
      <c r="D10" s="114" t="s">
        <v>217</v>
      </c>
      <c r="E10" s="115" t="s">
        <v>658</v>
      </c>
      <c r="F10" s="111" t="s">
        <v>659</v>
      </c>
      <c r="G10" s="111">
        <v>538</v>
      </c>
      <c r="H10" s="111"/>
      <c r="I10" s="116" t="s">
        <v>660</v>
      </c>
      <c r="J10" s="117" t="s">
        <v>661</v>
      </c>
      <c r="K10" s="117"/>
      <c r="L10" s="118"/>
      <c r="M10" s="119"/>
      <c r="N10" s="117"/>
      <c r="O10" s="120"/>
      <c r="P10" s="118">
        <f>VLOOKUP(D10,'MidCap Intra'!B39:C538,2,0)</f>
        <v>576.54999999999995</v>
      </c>
      <c r="Q10" s="45"/>
      <c r="R10" s="45" t="s">
        <v>662</v>
      </c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</row>
    <row r="11" spans="1:38" ht="13.5" customHeight="1">
      <c r="A11" s="121">
        <v>2</v>
      </c>
      <c r="B11" s="122">
        <v>45068</v>
      </c>
      <c r="C11" s="123"/>
      <c r="D11" s="124" t="s">
        <v>162</v>
      </c>
      <c r="E11" s="125" t="s">
        <v>658</v>
      </c>
      <c r="F11" s="121">
        <v>691</v>
      </c>
      <c r="G11" s="121">
        <v>637</v>
      </c>
      <c r="H11" s="121">
        <v>732</v>
      </c>
      <c r="I11" s="126" t="s">
        <v>663</v>
      </c>
      <c r="J11" s="127" t="s">
        <v>664</v>
      </c>
      <c r="K11" s="127">
        <f>H11-F11</f>
        <v>41</v>
      </c>
      <c r="L11" s="128">
        <f>(F11*-0.7)/100</f>
        <v>-4.8369999999999997</v>
      </c>
      <c r="M11" s="129">
        <f>(K11+L11)/F11</f>
        <v>5.233429811866859E-2</v>
      </c>
      <c r="N11" s="127" t="s">
        <v>665</v>
      </c>
      <c r="O11" s="130">
        <v>45084</v>
      </c>
      <c r="P11" s="131"/>
      <c r="Q11" s="45"/>
      <c r="R11" s="45" t="s">
        <v>662</v>
      </c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</row>
    <row r="12" spans="1:38" ht="13.5" customHeight="1">
      <c r="A12" s="111">
        <v>3</v>
      </c>
      <c r="B12" s="112">
        <v>45077</v>
      </c>
      <c r="C12" s="113"/>
      <c r="D12" s="114" t="s">
        <v>416</v>
      </c>
      <c r="E12" s="115" t="s">
        <v>658</v>
      </c>
      <c r="F12" s="111" t="s">
        <v>666</v>
      </c>
      <c r="G12" s="111">
        <v>144</v>
      </c>
      <c r="H12" s="111"/>
      <c r="I12" s="116" t="s">
        <v>667</v>
      </c>
      <c r="J12" s="117" t="s">
        <v>661</v>
      </c>
      <c r="K12" s="117"/>
      <c r="L12" s="118"/>
      <c r="M12" s="119"/>
      <c r="N12" s="117"/>
      <c r="O12" s="120"/>
      <c r="P12" s="132">
        <f>VLOOKUP(D12,'MidCap Intra'!B41:C540,2,0)</f>
        <v>163.15</v>
      </c>
      <c r="Q12" s="45"/>
      <c r="R12" s="45" t="s">
        <v>662</v>
      </c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</row>
    <row r="13" spans="1:38" ht="13.5" customHeight="1">
      <c r="A13" s="121">
        <v>4</v>
      </c>
      <c r="B13" s="122">
        <v>45082</v>
      </c>
      <c r="C13" s="123"/>
      <c r="D13" s="124" t="s">
        <v>516</v>
      </c>
      <c r="E13" s="125" t="s">
        <v>658</v>
      </c>
      <c r="F13" s="121">
        <v>180.5</v>
      </c>
      <c r="G13" s="121">
        <v>164</v>
      </c>
      <c r="H13" s="121">
        <v>193.5</v>
      </c>
      <c r="I13" s="126" t="s">
        <v>668</v>
      </c>
      <c r="J13" s="133" t="s">
        <v>669</v>
      </c>
      <c r="K13" s="127">
        <f>H13-F13</f>
        <v>13</v>
      </c>
      <c r="L13" s="128">
        <f>(F13*-0.7)/100</f>
        <v>-1.2634999999999998</v>
      </c>
      <c r="M13" s="129">
        <f>(K13+L13)/F13</f>
        <v>6.5022160664819945E-2</v>
      </c>
      <c r="N13" s="127" t="s">
        <v>665</v>
      </c>
      <c r="O13" s="130">
        <v>45091</v>
      </c>
      <c r="P13" s="131"/>
      <c r="Q13" s="45"/>
      <c r="R13" s="45" t="s">
        <v>662</v>
      </c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</row>
    <row r="14" spans="1:38" ht="13.5" customHeight="1">
      <c r="A14" s="111">
        <v>5</v>
      </c>
      <c r="B14" s="112">
        <v>45084</v>
      </c>
      <c r="C14" s="113"/>
      <c r="D14" s="114" t="s">
        <v>237</v>
      </c>
      <c r="E14" s="115" t="s">
        <v>658</v>
      </c>
      <c r="F14" s="111" t="s">
        <v>670</v>
      </c>
      <c r="G14" s="111">
        <v>1385</v>
      </c>
      <c r="H14" s="111"/>
      <c r="I14" s="116" t="s">
        <v>671</v>
      </c>
      <c r="J14" s="117" t="s">
        <v>661</v>
      </c>
      <c r="K14" s="117"/>
      <c r="L14" s="118"/>
      <c r="M14" s="119"/>
      <c r="N14" s="117"/>
      <c r="O14" s="120"/>
      <c r="P14" s="132">
        <f>VLOOKUP(D14,'MidCap Intra'!B43:C542,2,0)</f>
        <v>1483.9</v>
      </c>
      <c r="Q14" s="45"/>
      <c r="R14" s="45" t="s">
        <v>662</v>
      </c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</row>
    <row r="15" spans="1:38" ht="13.5" customHeight="1">
      <c r="A15" s="111">
        <v>6</v>
      </c>
      <c r="B15" s="112">
        <v>45086</v>
      </c>
      <c r="C15" s="113"/>
      <c r="D15" s="114" t="s">
        <v>451</v>
      </c>
      <c r="E15" s="115" t="s">
        <v>658</v>
      </c>
      <c r="F15" s="111" t="s">
        <v>672</v>
      </c>
      <c r="G15" s="111">
        <v>200</v>
      </c>
      <c r="H15" s="111"/>
      <c r="I15" s="116" t="s">
        <v>673</v>
      </c>
      <c r="J15" s="117" t="s">
        <v>661</v>
      </c>
      <c r="K15" s="117"/>
      <c r="L15" s="118"/>
      <c r="M15" s="119"/>
      <c r="N15" s="117"/>
      <c r="O15" s="120"/>
      <c r="P15" s="132">
        <f>VLOOKUP(D15,'MidCap Intra'!B44:C543,2,0)</f>
        <v>242</v>
      </c>
      <c r="Q15" s="45"/>
      <c r="R15" s="45" t="s">
        <v>662</v>
      </c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</row>
    <row r="16" spans="1:38" ht="13.5" customHeight="1">
      <c r="A16" s="111">
        <v>7</v>
      </c>
      <c r="B16" s="112">
        <v>45089</v>
      </c>
      <c r="C16" s="113"/>
      <c r="D16" s="114" t="s">
        <v>540</v>
      </c>
      <c r="E16" s="115" t="s">
        <v>658</v>
      </c>
      <c r="F16" s="111" t="s">
        <v>674</v>
      </c>
      <c r="G16" s="111">
        <v>370</v>
      </c>
      <c r="H16" s="111"/>
      <c r="I16" s="116" t="s">
        <v>675</v>
      </c>
      <c r="J16" s="117" t="s">
        <v>661</v>
      </c>
      <c r="K16" s="117"/>
      <c r="L16" s="118"/>
      <c r="M16" s="119"/>
      <c r="N16" s="117"/>
      <c r="O16" s="120"/>
      <c r="P16" s="132">
        <f>VLOOKUP(D16,'MidCap Intra'!B45:C544,2,0)</f>
        <v>413.15</v>
      </c>
      <c r="Q16" s="45"/>
      <c r="R16" s="45" t="s">
        <v>662</v>
      </c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</row>
    <row r="17" spans="1:38" ht="14.25" customHeight="1">
      <c r="A17" s="134">
        <v>8</v>
      </c>
      <c r="B17" s="135">
        <v>45090</v>
      </c>
      <c r="C17" s="136"/>
      <c r="D17" s="137" t="s">
        <v>344</v>
      </c>
      <c r="E17" s="138" t="s">
        <v>658</v>
      </c>
      <c r="F17" s="139" t="s">
        <v>676</v>
      </c>
      <c r="G17" s="117">
        <v>3900</v>
      </c>
      <c r="H17" s="138"/>
      <c r="I17" s="140" t="s">
        <v>677</v>
      </c>
      <c r="J17" s="141" t="s">
        <v>661</v>
      </c>
      <c r="K17" s="142"/>
      <c r="L17" s="143"/>
      <c r="M17" s="144"/>
      <c r="N17" s="145"/>
      <c r="O17" s="146"/>
      <c r="P17" s="132">
        <f>VLOOKUP(D17,'MidCap Intra'!B46:C545,2,0)</f>
        <v>4216.6499999999996</v>
      </c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</row>
    <row r="18" spans="1:38" ht="14.25" customHeight="1">
      <c r="A18" s="147"/>
      <c r="B18" s="148"/>
      <c r="C18" s="149"/>
      <c r="D18" s="150"/>
      <c r="E18" s="151"/>
      <c r="F18" s="151"/>
      <c r="G18" s="147"/>
      <c r="H18" s="151"/>
      <c r="I18" s="152"/>
      <c r="J18" s="153"/>
      <c r="K18" s="153"/>
      <c r="L18" s="154"/>
      <c r="M18" s="155"/>
      <c r="N18" s="156"/>
      <c r="O18" s="157"/>
      <c r="P18" s="158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</row>
    <row r="19" spans="1:38" ht="12" customHeight="1">
      <c r="A19" s="159" t="s">
        <v>678</v>
      </c>
      <c r="B19" s="160"/>
      <c r="C19" s="161"/>
      <c r="E19" s="162"/>
      <c r="F19" s="162"/>
      <c r="G19" s="162"/>
      <c r="H19" s="162"/>
      <c r="I19" s="162"/>
      <c r="J19" s="163"/>
      <c r="K19" s="162"/>
      <c r="L19" s="164"/>
      <c r="M19" s="66"/>
      <c r="N19" s="163"/>
      <c r="O19" s="161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</row>
    <row r="20" spans="1:38" ht="12" customHeight="1">
      <c r="A20" s="165" t="s">
        <v>679</v>
      </c>
      <c r="B20" s="159"/>
      <c r="C20" s="159"/>
      <c r="D20" s="159"/>
      <c r="E20" s="45"/>
      <c r="F20" s="166" t="s">
        <v>680</v>
      </c>
      <c r="G20" s="6"/>
      <c r="H20" s="6"/>
      <c r="I20" s="6"/>
      <c r="J20" s="167"/>
      <c r="K20" s="168"/>
      <c r="L20" s="168"/>
      <c r="M20" s="169"/>
      <c r="N20" s="1"/>
      <c r="O20" s="170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</row>
    <row r="21" spans="1:38" ht="12" customHeight="1">
      <c r="A21" s="159" t="s">
        <v>681</v>
      </c>
      <c r="B21" s="159"/>
      <c r="C21" s="159"/>
      <c r="D21" s="159" t="s">
        <v>682</v>
      </c>
      <c r="E21" s="6"/>
      <c r="F21" s="166" t="s">
        <v>683</v>
      </c>
      <c r="G21" s="6"/>
      <c r="H21" s="6"/>
      <c r="I21" s="6"/>
      <c r="J21" s="167"/>
      <c r="K21" s="168"/>
      <c r="L21" s="168"/>
      <c r="M21" s="169"/>
      <c r="N21" s="1"/>
      <c r="O21" s="170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</row>
    <row r="22" spans="1:38" ht="12" customHeight="1">
      <c r="A22" s="159"/>
      <c r="B22" s="159"/>
      <c r="C22" s="159"/>
      <c r="D22" s="159"/>
      <c r="E22" s="6"/>
      <c r="F22" s="6"/>
      <c r="G22" s="6"/>
      <c r="H22" s="6"/>
      <c r="I22" s="6"/>
      <c r="J22" s="171"/>
      <c r="K22" s="168"/>
      <c r="L22" s="168"/>
      <c r="M22" s="6"/>
      <c r="N22" s="172"/>
      <c r="O22" s="1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</row>
    <row r="23" spans="1:38" ht="12.75" customHeight="1">
      <c r="A23" s="1"/>
      <c r="B23" s="173" t="s">
        <v>684</v>
      </c>
      <c r="C23" s="173"/>
      <c r="D23" s="173"/>
      <c r="E23" s="173"/>
      <c r="F23" s="174"/>
      <c r="G23" s="6"/>
      <c r="H23" s="6"/>
      <c r="I23" s="175"/>
      <c r="J23" s="176"/>
      <c r="K23" s="177"/>
      <c r="L23" s="176"/>
      <c r="M23" s="6"/>
      <c r="N23" s="1"/>
      <c r="O23" s="1"/>
      <c r="P23" s="1"/>
      <c r="R23" s="66"/>
      <c r="S23" s="1"/>
      <c r="T23" s="1"/>
      <c r="U23" s="1"/>
      <c r="V23" s="1"/>
      <c r="W23" s="1"/>
      <c r="X23" s="1"/>
      <c r="Y23" s="1"/>
      <c r="Z23" s="1"/>
    </row>
    <row r="24" spans="1:38" ht="38.25" customHeight="1">
      <c r="A24" s="178" t="s">
        <v>16</v>
      </c>
      <c r="B24" s="178" t="s">
        <v>592</v>
      </c>
      <c r="C24" s="178"/>
      <c r="D24" s="95" t="s">
        <v>645</v>
      </c>
      <c r="E24" s="178" t="s">
        <v>646</v>
      </c>
      <c r="F24" s="178" t="s">
        <v>647</v>
      </c>
      <c r="G24" s="178" t="s">
        <v>685</v>
      </c>
      <c r="H24" s="178" t="s">
        <v>649</v>
      </c>
      <c r="I24" s="178" t="s">
        <v>650</v>
      </c>
      <c r="J24" s="110" t="s">
        <v>651</v>
      </c>
      <c r="K24" s="108" t="s">
        <v>686</v>
      </c>
      <c r="L24" s="179" t="s">
        <v>653</v>
      </c>
      <c r="M24" s="110" t="s">
        <v>654</v>
      </c>
      <c r="N24" s="107" t="s">
        <v>655</v>
      </c>
      <c r="O24" s="95" t="s">
        <v>656</v>
      </c>
      <c r="P24" s="45"/>
      <c r="Q24" s="1"/>
      <c r="R24" s="66"/>
      <c r="S24" s="66"/>
      <c r="T24" s="66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</row>
    <row r="25" spans="1:38" ht="13.5" customHeight="1">
      <c r="A25" s="121">
        <v>1</v>
      </c>
      <c r="B25" s="180">
        <v>45069</v>
      </c>
      <c r="C25" s="123"/>
      <c r="D25" s="124" t="s">
        <v>51</v>
      </c>
      <c r="E25" s="125" t="s">
        <v>687</v>
      </c>
      <c r="F25" s="121">
        <v>1811</v>
      </c>
      <c r="G25" s="121">
        <v>1750</v>
      </c>
      <c r="H25" s="121">
        <v>1855</v>
      </c>
      <c r="I25" s="126" t="s">
        <v>688</v>
      </c>
      <c r="J25" s="127" t="s">
        <v>689</v>
      </c>
      <c r="K25" s="127">
        <f t="shared" ref="K25:K26" si="0">H25-F25</f>
        <v>44</v>
      </c>
      <c r="L25" s="128">
        <f t="shared" ref="L25:L26" si="1">(F25*-0.7)/100</f>
        <v>-12.676999999999998</v>
      </c>
      <c r="M25" s="129">
        <f t="shared" ref="M25:M26" si="2">(K25+L25)/F25</f>
        <v>1.7295969077857538E-2</v>
      </c>
      <c r="N25" s="127" t="s">
        <v>665</v>
      </c>
      <c r="O25" s="130">
        <v>45083</v>
      </c>
      <c r="P25" s="45"/>
      <c r="Q25" s="181"/>
      <c r="R25" s="181" t="s">
        <v>662</v>
      </c>
      <c r="S25" s="45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  <c r="AL25" s="182"/>
    </row>
    <row r="26" spans="1:38" ht="13.5" customHeight="1">
      <c r="A26" s="183">
        <v>2</v>
      </c>
      <c r="B26" s="184">
        <v>45078</v>
      </c>
      <c r="C26" s="185"/>
      <c r="D26" s="186" t="s">
        <v>176</v>
      </c>
      <c r="E26" s="187" t="s">
        <v>687</v>
      </c>
      <c r="F26" s="183">
        <v>555.5</v>
      </c>
      <c r="G26" s="183">
        <v>539</v>
      </c>
      <c r="H26" s="183">
        <v>539</v>
      </c>
      <c r="I26" s="188" t="s">
        <v>690</v>
      </c>
      <c r="J26" s="189" t="s">
        <v>691</v>
      </c>
      <c r="K26" s="189">
        <f t="shared" si="0"/>
        <v>-16.5</v>
      </c>
      <c r="L26" s="190">
        <f t="shared" si="1"/>
        <v>-3.8884999999999996</v>
      </c>
      <c r="M26" s="191">
        <f t="shared" si="2"/>
        <v>-3.6702970297029701E-2</v>
      </c>
      <c r="N26" s="189" t="s">
        <v>692</v>
      </c>
      <c r="O26" s="192">
        <v>45086</v>
      </c>
      <c r="P26" s="45"/>
      <c r="Q26" s="181"/>
      <c r="R26" s="181" t="s">
        <v>662</v>
      </c>
      <c r="S26" s="45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  <c r="AL26" s="182"/>
    </row>
    <row r="27" spans="1:38" ht="13.5" customHeight="1">
      <c r="A27" s="111">
        <v>3</v>
      </c>
      <c r="B27" s="193">
        <v>45078</v>
      </c>
      <c r="C27" s="113"/>
      <c r="D27" s="114" t="s">
        <v>95</v>
      </c>
      <c r="E27" s="115" t="s">
        <v>687</v>
      </c>
      <c r="F27" s="111" t="s">
        <v>693</v>
      </c>
      <c r="G27" s="111">
        <v>222</v>
      </c>
      <c r="H27" s="111"/>
      <c r="I27" s="116" t="s">
        <v>694</v>
      </c>
      <c r="J27" s="117" t="s">
        <v>661</v>
      </c>
      <c r="K27" s="117"/>
      <c r="L27" s="118"/>
      <c r="M27" s="119"/>
      <c r="N27" s="117"/>
      <c r="O27" s="120"/>
      <c r="P27" s="45"/>
      <c r="Q27" s="181"/>
      <c r="R27" s="181" t="s">
        <v>662</v>
      </c>
      <c r="S27" s="45"/>
      <c r="T27" s="182"/>
      <c r="U27" s="182"/>
      <c r="V27" s="182"/>
      <c r="W27" s="182"/>
      <c r="X27" s="182"/>
      <c r="Y27" s="182"/>
      <c r="Z27" s="182"/>
      <c r="AA27" s="182"/>
      <c r="AB27" s="182"/>
      <c r="AC27" s="182"/>
      <c r="AD27" s="182"/>
      <c r="AE27" s="182"/>
      <c r="AF27" s="182"/>
      <c r="AG27" s="182"/>
      <c r="AH27" s="182"/>
      <c r="AI27" s="182"/>
      <c r="AJ27" s="182"/>
      <c r="AK27" s="182"/>
      <c r="AL27" s="182"/>
    </row>
    <row r="28" spans="1:38" ht="13.5" customHeight="1">
      <c r="A28" s="183">
        <v>4</v>
      </c>
      <c r="B28" s="184">
        <v>45079</v>
      </c>
      <c r="C28" s="185"/>
      <c r="D28" s="186" t="s">
        <v>695</v>
      </c>
      <c r="E28" s="187" t="s">
        <v>687</v>
      </c>
      <c r="F28" s="183">
        <v>293</v>
      </c>
      <c r="G28" s="183">
        <v>284</v>
      </c>
      <c r="H28" s="183">
        <v>284</v>
      </c>
      <c r="I28" s="188" t="s">
        <v>696</v>
      </c>
      <c r="J28" s="189" t="s">
        <v>697</v>
      </c>
      <c r="K28" s="189">
        <f>H28-F28</f>
        <v>-9</v>
      </c>
      <c r="L28" s="190">
        <f>(F28*-0.7)/100</f>
        <v>-2.0510000000000002</v>
      </c>
      <c r="M28" s="191">
        <f>(K28+L28)/F28</f>
        <v>-3.7716723549488053E-2</v>
      </c>
      <c r="N28" s="189" t="s">
        <v>692</v>
      </c>
      <c r="O28" s="192">
        <v>45085</v>
      </c>
      <c r="P28" s="45"/>
      <c r="Q28" s="181"/>
      <c r="R28" s="181" t="s">
        <v>662</v>
      </c>
      <c r="S28" s="45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H28" s="182"/>
      <c r="AI28" s="182"/>
      <c r="AJ28" s="182"/>
      <c r="AK28" s="182"/>
      <c r="AL28" s="182"/>
    </row>
    <row r="29" spans="1:38" ht="13.5" customHeight="1">
      <c r="A29" s="111">
        <v>5</v>
      </c>
      <c r="B29" s="193">
        <v>45084</v>
      </c>
      <c r="C29" s="113"/>
      <c r="D29" s="114" t="s">
        <v>51</v>
      </c>
      <c r="E29" s="115" t="s">
        <v>687</v>
      </c>
      <c r="F29" s="111" t="s">
        <v>698</v>
      </c>
      <c r="G29" s="111">
        <v>1785</v>
      </c>
      <c r="H29" s="111"/>
      <c r="I29" s="116" t="s">
        <v>699</v>
      </c>
      <c r="J29" s="117" t="s">
        <v>661</v>
      </c>
      <c r="K29" s="117"/>
      <c r="L29" s="118"/>
      <c r="M29" s="119"/>
      <c r="N29" s="117"/>
      <c r="O29" s="120"/>
      <c r="P29" s="45"/>
      <c r="Q29" s="181"/>
      <c r="R29" s="181" t="s">
        <v>662</v>
      </c>
      <c r="S29" s="45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/>
      <c r="AH29" s="182"/>
      <c r="AI29" s="182"/>
      <c r="AJ29" s="182"/>
      <c r="AK29" s="182"/>
      <c r="AL29" s="182"/>
    </row>
    <row r="30" spans="1:38" ht="13.5" customHeight="1">
      <c r="A30" s="111">
        <v>6</v>
      </c>
      <c r="B30" s="193">
        <v>45084</v>
      </c>
      <c r="C30" s="113"/>
      <c r="D30" s="114" t="s">
        <v>92</v>
      </c>
      <c r="E30" s="115" t="s">
        <v>687</v>
      </c>
      <c r="F30" s="111" t="s">
        <v>700</v>
      </c>
      <c r="G30" s="111">
        <v>272.5</v>
      </c>
      <c r="H30" s="111"/>
      <c r="I30" s="116" t="s">
        <v>701</v>
      </c>
      <c r="J30" s="117" t="s">
        <v>661</v>
      </c>
      <c r="K30" s="117"/>
      <c r="L30" s="118"/>
      <c r="M30" s="119"/>
      <c r="N30" s="117"/>
      <c r="O30" s="120"/>
      <c r="P30" s="45"/>
      <c r="Q30" s="181"/>
      <c r="R30" s="181" t="s">
        <v>702</v>
      </c>
      <c r="S30" s="45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  <c r="AH30" s="182"/>
      <c r="AI30" s="182"/>
      <c r="AJ30" s="182"/>
      <c r="AK30" s="182"/>
      <c r="AL30" s="182"/>
    </row>
    <row r="31" spans="1:38" ht="13.5" customHeight="1">
      <c r="A31" s="62"/>
      <c r="B31" s="62"/>
      <c r="C31" s="113"/>
      <c r="D31" s="114"/>
      <c r="E31" s="115"/>
      <c r="F31" s="111"/>
      <c r="G31" s="111"/>
      <c r="H31" s="111"/>
      <c r="I31" s="116"/>
      <c r="J31" s="117"/>
      <c r="K31" s="117"/>
      <c r="L31" s="118"/>
      <c r="M31" s="119"/>
      <c r="N31" s="117"/>
      <c r="O31" s="120"/>
      <c r="P31" s="45"/>
      <c r="Q31" s="181"/>
      <c r="R31" s="181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</row>
    <row r="32" spans="1:38" ht="44.25" customHeight="1">
      <c r="A32" s="159" t="s">
        <v>678</v>
      </c>
      <c r="B32" s="194"/>
      <c r="C32" s="194"/>
      <c r="D32" s="1"/>
      <c r="E32" s="6"/>
      <c r="F32" s="6"/>
      <c r="G32" s="6"/>
      <c r="H32" s="6" t="s">
        <v>703</v>
      </c>
      <c r="I32" s="6"/>
      <c r="J32" s="6"/>
      <c r="K32" s="155"/>
      <c r="L32" s="195"/>
      <c r="M32" s="155"/>
      <c r="N32" s="156"/>
      <c r="O32" s="155"/>
      <c r="P32" s="1"/>
      <c r="Q32" s="1"/>
      <c r="R32" s="6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38" ht="12.75" customHeight="1">
      <c r="A33" s="165" t="s">
        <v>679</v>
      </c>
      <c r="B33" s="159"/>
      <c r="C33" s="159"/>
      <c r="D33" s="159"/>
      <c r="E33" s="45"/>
      <c r="F33" s="166" t="s">
        <v>680</v>
      </c>
      <c r="G33" s="66"/>
      <c r="H33" s="45"/>
      <c r="I33" s="66"/>
      <c r="J33" s="6"/>
      <c r="K33" s="196"/>
      <c r="L33" s="197"/>
      <c r="M33" s="6"/>
      <c r="N33" s="149"/>
      <c r="O33" s="198"/>
      <c r="P33" s="45"/>
      <c r="Q33" s="45"/>
      <c r="R33" s="6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</row>
    <row r="34" spans="1:38" ht="14.25" customHeight="1">
      <c r="A34" s="165"/>
      <c r="B34" s="159"/>
      <c r="C34" s="159"/>
      <c r="D34" s="159"/>
      <c r="E34" s="6"/>
      <c r="F34" s="166" t="s">
        <v>683</v>
      </c>
      <c r="G34" s="66"/>
      <c r="H34" s="45"/>
      <c r="I34" s="66"/>
      <c r="J34" s="6"/>
      <c r="K34" s="196"/>
      <c r="L34" s="197"/>
      <c r="M34" s="6"/>
      <c r="N34" s="149"/>
      <c r="O34" s="198"/>
      <c r="P34" s="45"/>
      <c r="Q34" s="45"/>
      <c r="R34" s="6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</row>
    <row r="35" spans="1:38" ht="14.25" customHeight="1">
      <c r="A35" s="159"/>
      <c r="B35" s="159"/>
      <c r="C35" s="159"/>
      <c r="D35" s="159"/>
      <c r="E35" s="6"/>
      <c r="F35" s="6"/>
      <c r="G35" s="6"/>
      <c r="H35" s="6"/>
      <c r="I35" s="6"/>
      <c r="J35" s="171"/>
      <c r="K35" s="168"/>
      <c r="L35" s="169"/>
      <c r="M35" s="6"/>
      <c r="N35" s="172"/>
      <c r="O35" s="1"/>
      <c r="P35" s="45"/>
      <c r="Q35" s="45"/>
      <c r="R35" s="6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</row>
    <row r="36" spans="1:38" ht="12.75" customHeight="1">
      <c r="A36" s="199" t="s">
        <v>704</v>
      </c>
      <c r="B36" s="199"/>
      <c r="C36" s="199"/>
      <c r="D36" s="199"/>
      <c r="E36" s="6"/>
      <c r="F36" s="6"/>
      <c r="G36" s="6"/>
      <c r="H36" s="6"/>
      <c r="I36" s="6"/>
      <c r="J36" s="6"/>
      <c r="K36" s="6"/>
      <c r="L36" s="6"/>
      <c r="M36" s="6"/>
      <c r="N36" s="6"/>
      <c r="O36" s="24"/>
      <c r="Q36" s="45"/>
      <c r="R36" s="6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</row>
    <row r="37" spans="1:38" ht="38.25" customHeight="1">
      <c r="A37" s="108" t="s">
        <v>16</v>
      </c>
      <c r="B37" s="108" t="s">
        <v>592</v>
      </c>
      <c r="C37" s="108"/>
      <c r="D37" s="109" t="s">
        <v>645</v>
      </c>
      <c r="E37" s="108" t="s">
        <v>646</v>
      </c>
      <c r="F37" s="108" t="s">
        <v>647</v>
      </c>
      <c r="G37" s="108" t="s">
        <v>685</v>
      </c>
      <c r="H37" s="108" t="s">
        <v>649</v>
      </c>
      <c r="I37" s="108" t="s">
        <v>650</v>
      </c>
      <c r="J37" s="107" t="s">
        <v>651</v>
      </c>
      <c r="K37" s="200" t="s">
        <v>705</v>
      </c>
      <c r="L37" s="110" t="s">
        <v>653</v>
      </c>
      <c r="M37" s="200" t="s">
        <v>706</v>
      </c>
      <c r="N37" s="108" t="s">
        <v>707</v>
      </c>
      <c r="O37" s="107" t="s">
        <v>655</v>
      </c>
      <c r="P37" s="109" t="s">
        <v>656</v>
      </c>
      <c r="Q37" s="45"/>
      <c r="R37" s="6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</row>
    <row r="38" spans="1:38" ht="12.75" customHeight="1">
      <c r="A38" s="121">
        <v>1</v>
      </c>
      <c r="B38" s="201">
        <v>45079</v>
      </c>
      <c r="C38" s="202"/>
      <c r="D38" s="202" t="s">
        <v>708</v>
      </c>
      <c r="E38" s="121" t="s">
        <v>687</v>
      </c>
      <c r="F38" s="121">
        <v>2245</v>
      </c>
      <c r="G38" s="121">
        <v>2197</v>
      </c>
      <c r="H38" s="127">
        <v>2276</v>
      </c>
      <c r="I38" s="127" t="s">
        <v>709</v>
      </c>
      <c r="J38" s="127" t="s">
        <v>710</v>
      </c>
      <c r="K38" s="121">
        <f t="shared" ref="K38:K39" si="3">H38-F38</f>
        <v>31</v>
      </c>
      <c r="L38" s="128">
        <f t="shared" ref="L38:L41" si="4">(H38*N38)*0.07%</f>
        <v>477.96000000000009</v>
      </c>
      <c r="M38" s="203">
        <f t="shared" ref="M38:M41" si="5">(K38*N38)-L38</f>
        <v>8822.0399999999991</v>
      </c>
      <c r="N38" s="121">
        <v>300</v>
      </c>
      <c r="O38" s="127" t="s">
        <v>665</v>
      </c>
      <c r="P38" s="122">
        <v>45082</v>
      </c>
      <c r="Q38" s="204"/>
      <c r="R38" s="66" t="s">
        <v>662</v>
      </c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205"/>
      <c r="AG38" s="206"/>
      <c r="AH38" s="204"/>
      <c r="AI38" s="204"/>
      <c r="AJ38" s="205"/>
      <c r="AK38" s="205"/>
      <c r="AL38" s="205"/>
    </row>
    <row r="39" spans="1:38" ht="12.75" customHeight="1">
      <c r="A39" s="183">
        <v>2</v>
      </c>
      <c r="B39" s="207">
        <v>45084</v>
      </c>
      <c r="C39" s="208"/>
      <c r="D39" s="208" t="s">
        <v>711</v>
      </c>
      <c r="E39" s="183" t="s">
        <v>687</v>
      </c>
      <c r="F39" s="183">
        <v>1065</v>
      </c>
      <c r="G39" s="183">
        <v>1053</v>
      </c>
      <c r="H39" s="189">
        <v>1052</v>
      </c>
      <c r="I39" s="189" t="s">
        <v>712</v>
      </c>
      <c r="J39" s="189" t="s">
        <v>713</v>
      </c>
      <c r="K39" s="183">
        <f t="shared" si="3"/>
        <v>-13</v>
      </c>
      <c r="L39" s="190">
        <f t="shared" si="4"/>
        <v>736.40000000000009</v>
      </c>
      <c r="M39" s="209">
        <f t="shared" si="5"/>
        <v>-13736.4</v>
      </c>
      <c r="N39" s="183">
        <v>1000</v>
      </c>
      <c r="O39" s="189" t="s">
        <v>692</v>
      </c>
      <c r="P39" s="210">
        <v>45086</v>
      </c>
      <c r="Q39" s="204"/>
      <c r="R39" s="66" t="s">
        <v>702</v>
      </c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205"/>
      <c r="AG39" s="206"/>
      <c r="AH39" s="204"/>
      <c r="AI39" s="204"/>
      <c r="AJ39" s="205"/>
      <c r="AK39" s="205"/>
      <c r="AL39" s="205"/>
    </row>
    <row r="40" spans="1:38" ht="12.75" customHeight="1">
      <c r="A40" s="183">
        <v>3</v>
      </c>
      <c r="B40" s="207">
        <v>45089</v>
      </c>
      <c r="C40" s="208"/>
      <c r="D40" s="208" t="s">
        <v>714</v>
      </c>
      <c r="E40" s="183" t="s">
        <v>715</v>
      </c>
      <c r="F40" s="183">
        <v>161</v>
      </c>
      <c r="G40" s="183">
        <v>165</v>
      </c>
      <c r="H40" s="189">
        <v>165</v>
      </c>
      <c r="I40" s="189">
        <v>152</v>
      </c>
      <c r="J40" s="189" t="s">
        <v>716</v>
      </c>
      <c r="K40" s="183">
        <f t="shared" ref="K40:K41" si="6">F40-H40</f>
        <v>-4</v>
      </c>
      <c r="L40" s="190">
        <f t="shared" si="4"/>
        <v>323.40000000000003</v>
      </c>
      <c r="M40" s="209">
        <f t="shared" si="5"/>
        <v>-11523.4</v>
      </c>
      <c r="N40" s="183">
        <v>2800</v>
      </c>
      <c r="O40" s="189" t="s">
        <v>692</v>
      </c>
      <c r="P40" s="210">
        <v>45090</v>
      </c>
      <c r="Q40" s="204"/>
      <c r="R40" s="66" t="s">
        <v>702</v>
      </c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205"/>
      <c r="AG40" s="206"/>
      <c r="AH40" s="204"/>
      <c r="AI40" s="204"/>
      <c r="AJ40" s="205"/>
      <c r="AK40" s="205"/>
      <c r="AL40" s="205"/>
    </row>
    <row r="41" spans="1:38" ht="12.75" customHeight="1">
      <c r="A41" s="183">
        <v>4</v>
      </c>
      <c r="B41" s="207">
        <v>45089</v>
      </c>
      <c r="C41" s="208"/>
      <c r="D41" s="208" t="s">
        <v>717</v>
      </c>
      <c r="E41" s="183" t="s">
        <v>715</v>
      </c>
      <c r="F41" s="183">
        <v>367.5</v>
      </c>
      <c r="G41" s="183">
        <v>374</v>
      </c>
      <c r="H41" s="189">
        <v>374</v>
      </c>
      <c r="I41" s="189" t="s">
        <v>718</v>
      </c>
      <c r="J41" s="189" t="s">
        <v>719</v>
      </c>
      <c r="K41" s="183">
        <f t="shared" si="6"/>
        <v>-6.5</v>
      </c>
      <c r="L41" s="190">
        <f t="shared" si="4"/>
        <v>523.6</v>
      </c>
      <c r="M41" s="209">
        <f t="shared" si="5"/>
        <v>-13523.6</v>
      </c>
      <c r="N41" s="183">
        <v>2000</v>
      </c>
      <c r="O41" s="189" t="s">
        <v>692</v>
      </c>
      <c r="P41" s="210">
        <v>45090</v>
      </c>
      <c r="Q41" s="204"/>
      <c r="R41" s="66" t="s">
        <v>662</v>
      </c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205"/>
      <c r="AG41" s="206"/>
      <c r="AH41" s="204"/>
      <c r="AI41" s="204"/>
      <c r="AJ41" s="205"/>
      <c r="AK41" s="205"/>
      <c r="AL41" s="205"/>
    </row>
    <row r="42" spans="1:38" ht="12.75" customHeight="1">
      <c r="A42" s="111"/>
      <c r="B42" s="211"/>
      <c r="C42" s="212"/>
      <c r="D42" s="212"/>
      <c r="E42" s="111"/>
      <c r="F42" s="111"/>
      <c r="G42" s="111"/>
      <c r="H42" s="117"/>
      <c r="I42" s="117"/>
      <c r="J42" s="213"/>
      <c r="K42" s="111"/>
      <c r="L42" s="214"/>
      <c r="M42" s="215"/>
      <c r="N42" s="111"/>
      <c r="O42" s="117"/>
      <c r="P42" s="112"/>
      <c r="Q42" s="204"/>
      <c r="R42" s="66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205"/>
      <c r="AG42" s="206"/>
      <c r="AH42" s="204"/>
      <c r="AI42" s="204"/>
      <c r="AJ42" s="205"/>
      <c r="AK42" s="205"/>
      <c r="AL42" s="205"/>
    </row>
    <row r="43" spans="1:38" ht="12.75" customHeight="1">
      <c r="A43" s="205"/>
      <c r="B43" s="216"/>
      <c r="C43" s="204"/>
      <c r="D43" s="204"/>
      <c r="E43" s="205"/>
      <c r="F43" s="205"/>
      <c r="G43" s="205"/>
      <c r="H43" s="217"/>
      <c r="I43" s="217"/>
      <c r="J43" s="217"/>
      <c r="K43" s="204"/>
      <c r="L43" s="205"/>
      <c r="M43" s="205"/>
      <c r="N43" s="205"/>
      <c r="O43" s="217"/>
      <c r="P43" s="217"/>
      <c r="Q43" s="204"/>
      <c r="R43" s="66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205"/>
      <c r="AG43" s="206"/>
      <c r="AH43" s="204"/>
      <c r="AI43" s="204"/>
      <c r="AJ43" s="205"/>
      <c r="AK43" s="205"/>
      <c r="AL43" s="205"/>
    </row>
    <row r="44" spans="1:38" ht="38.25" customHeight="1">
      <c r="A44" s="218" t="s">
        <v>720</v>
      </c>
      <c r="B44" s="218"/>
      <c r="C44" s="218"/>
      <c r="D44" s="218"/>
      <c r="E44" s="219"/>
      <c r="F44" s="152"/>
      <c r="G44" s="152"/>
      <c r="H44" s="152"/>
      <c r="I44" s="152"/>
      <c r="J44" s="1"/>
      <c r="K44" s="6"/>
      <c r="L44" s="6"/>
      <c r="M44" s="6"/>
      <c r="N44" s="1"/>
      <c r="O44" s="1"/>
      <c r="P44" s="45"/>
      <c r="Q44" s="45"/>
      <c r="R44" s="6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45"/>
      <c r="AG44" s="45"/>
      <c r="AH44" s="45"/>
      <c r="AI44" s="45"/>
      <c r="AJ44" s="45"/>
      <c r="AK44" s="45"/>
      <c r="AL44" s="45"/>
    </row>
    <row r="45" spans="1:38" ht="15.75" customHeight="1">
      <c r="A45" s="108" t="s">
        <v>16</v>
      </c>
      <c r="B45" s="108" t="s">
        <v>592</v>
      </c>
      <c r="C45" s="108"/>
      <c r="D45" s="109" t="s">
        <v>645</v>
      </c>
      <c r="E45" s="108" t="s">
        <v>646</v>
      </c>
      <c r="F45" s="108" t="s">
        <v>647</v>
      </c>
      <c r="G45" s="108" t="s">
        <v>685</v>
      </c>
      <c r="H45" s="108" t="s">
        <v>649</v>
      </c>
      <c r="I45" s="108" t="s">
        <v>650</v>
      </c>
      <c r="J45" s="107" t="s">
        <v>651</v>
      </c>
      <c r="K45" s="107" t="s">
        <v>721</v>
      </c>
      <c r="L45" s="110" t="s">
        <v>653</v>
      </c>
      <c r="M45" s="200" t="s">
        <v>706</v>
      </c>
      <c r="N45" s="108" t="s">
        <v>707</v>
      </c>
      <c r="O45" s="108" t="s">
        <v>655</v>
      </c>
      <c r="P45" s="109" t="s">
        <v>656</v>
      </c>
      <c r="Q45" s="45"/>
      <c r="R45" s="6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45"/>
      <c r="AG45" s="45"/>
      <c r="AH45" s="45"/>
      <c r="AI45" s="45"/>
      <c r="AJ45" s="45"/>
      <c r="AK45" s="45"/>
      <c r="AL45" s="45"/>
    </row>
    <row r="46" spans="1:38" ht="15" customHeight="1">
      <c r="A46" s="121">
        <v>1</v>
      </c>
      <c r="B46" s="201">
        <v>45078</v>
      </c>
      <c r="C46" s="202"/>
      <c r="D46" s="202" t="s">
        <v>722</v>
      </c>
      <c r="E46" s="121" t="s">
        <v>687</v>
      </c>
      <c r="F46" s="121">
        <v>1.5</v>
      </c>
      <c r="G46" s="121">
        <v>0.4</v>
      </c>
      <c r="H46" s="127">
        <v>2.15</v>
      </c>
      <c r="I46" s="128" t="s">
        <v>723</v>
      </c>
      <c r="J46" s="127" t="s">
        <v>724</v>
      </c>
      <c r="K46" s="121">
        <f t="shared" ref="K46:K48" si="7">H46-F46</f>
        <v>0.64999999999999991</v>
      </c>
      <c r="L46" s="220">
        <v>100</v>
      </c>
      <c r="M46" s="203">
        <f t="shared" ref="M46:M50" si="8">(K46*N46)-100</f>
        <v>2629.9999999999995</v>
      </c>
      <c r="N46" s="121">
        <v>4200</v>
      </c>
      <c r="O46" s="127" t="s">
        <v>665</v>
      </c>
      <c r="P46" s="122">
        <v>45079</v>
      </c>
      <c r="Q46" s="45"/>
      <c r="R46" s="66" t="s">
        <v>662</v>
      </c>
      <c r="S46" s="45"/>
      <c r="T46" s="45"/>
      <c r="U46" s="45"/>
      <c r="V46" s="45"/>
      <c r="W46" s="45"/>
      <c r="X46" s="66"/>
      <c r="Y46" s="45"/>
      <c r="Z46" s="45"/>
      <c r="AA46" s="45"/>
      <c r="AB46" s="45"/>
      <c r="AC46" s="45"/>
      <c r="AD46" s="66"/>
      <c r="AE46" s="45"/>
      <c r="AF46" s="45"/>
      <c r="AG46" s="45"/>
      <c r="AH46" s="45"/>
      <c r="AI46" s="45"/>
      <c r="AJ46" s="66"/>
      <c r="AK46" s="45"/>
      <c r="AL46" s="45"/>
    </row>
    <row r="47" spans="1:38" ht="15" customHeight="1">
      <c r="A47" s="183">
        <v>2</v>
      </c>
      <c r="B47" s="207">
        <v>45078</v>
      </c>
      <c r="C47" s="208"/>
      <c r="D47" s="208" t="s">
        <v>725</v>
      </c>
      <c r="E47" s="183" t="s">
        <v>687</v>
      </c>
      <c r="F47" s="183">
        <v>47.5</v>
      </c>
      <c r="G47" s="183">
        <v>18</v>
      </c>
      <c r="H47" s="189">
        <v>17</v>
      </c>
      <c r="I47" s="190" t="s">
        <v>726</v>
      </c>
      <c r="J47" s="189" t="s">
        <v>727</v>
      </c>
      <c r="K47" s="183">
        <f t="shared" si="7"/>
        <v>-30.5</v>
      </c>
      <c r="L47" s="221">
        <v>100</v>
      </c>
      <c r="M47" s="209">
        <f t="shared" si="8"/>
        <v>-1625</v>
      </c>
      <c r="N47" s="183">
        <v>50</v>
      </c>
      <c r="O47" s="189" t="s">
        <v>692</v>
      </c>
      <c r="P47" s="210">
        <v>45082</v>
      </c>
      <c r="Q47" s="45"/>
      <c r="R47" s="66" t="s">
        <v>662</v>
      </c>
      <c r="S47" s="45"/>
      <c r="T47" s="45"/>
      <c r="U47" s="45"/>
      <c r="V47" s="45"/>
      <c r="W47" s="45"/>
      <c r="X47" s="66"/>
      <c r="Y47" s="45"/>
      <c r="Z47" s="45"/>
      <c r="AA47" s="45"/>
      <c r="AB47" s="45"/>
      <c r="AC47" s="45"/>
      <c r="AD47" s="66"/>
      <c r="AE47" s="45"/>
      <c r="AF47" s="45"/>
      <c r="AG47" s="45"/>
      <c r="AH47" s="45"/>
      <c r="AI47" s="45"/>
      <c r="AJ47" s="66"/>
      <c r="AK47" s="45"/>
      <c r="AL47" s="45"/>
    </row>
    <row r="48" spans="1:38" ht="15" customHeight="1">
      <c r="A48" s="222">
        <v>3</v>
      </c>
      <c r="B48" s="223">
        <v>45078</v>
      </c>
      <c r="C48" s="224"/>
      <c r="D48" s="224" t="s">
        <v>728</v>
      </c>
      <c r="E48" s="222" t="s">
        <v>687</v>
      </c>
      <c r="F48" s="222">
        <v>210</v>
      </c>
      <c r="G48" s="222">
        <v>115</v>
      </c>
      <c r="H48" s="225">
        <v>225</v>
      </c>
      <c r="I48" s="226" t="s">
        <v>729</v>
      </c>
      <c r="J48" s="225" t="s">
        <v>730</v>
      </c>
      <c r="K48" s="222">
        <f t="shared" si="7"/>
        <v>15</v>
      </c>
      <c r="L48" s="227">
        <v>100</v>
      </c>
      <c r="M48" s="228">
        <f t="shared" si="8"/>
        <v>275</v>
      </c>
      <c r="N48" s="222">
        <v>25</v>
      </c>
      <c r="O48" s="225" t="s">
        <v>731</v>
      </c>
      <c r="P48" s="229">
        <v>45079</v>
      </c>
      <c r="Q48" s="45"/>
      <c r="R48" s="66" t="s">
        <v>662</v>
      </c>
      <c r="S48" s="45"/>
      <c r="T48" s="45"/>
      <c r="U48" s="45"/>
      <c r="V48" s="45"/>
      <c r="W48" s="45"/>
      <c r="X48" s="66"/>
      <c r="Y48" s="45"/>
      <c r="Z48" s="45"/>
      <c r="AA48" s="45"/>
      <c r="AB48" s="45"/>
      <c r="AC48" s="45"/>
      <c r="AD48" s="66"/>
      <c r="AE48" s="45"/>
      <c r="AF48" s="45"/>
      <c r="AG48" s="45"/>
      <c r="AH48" s="45"/>
      <c r="AI48" s="45"/>
      <c r="AJ48" s="66"/>
      <c r="AK48" s="45"/>
      <c r="AL48" s="45"/>
    </row>
    <row r="49" spans="1:38" ht="15" customHeight="1">
      <c r="A49" s="121">
        <v>4</v>
      </c>
      <c r="B49" s="122">
        <v>45079</v>
      </c>
      <c r="C49" s="202"/>
      <c r="D49" s="202" t="s">
        <v>732</v>
      </c>
      <c r="E49" s="121" t="s">
        <v>715</v>
      </c>
      <c r="F49" s="121">
        <v>82.5</v>
      </c>
      <c r="G49" s="121">
        <v>145</v>
      </c>
      <c r="H49" s="127">
        <v>62.5</v>
      </c>
      <c r="I49" s="128" t="s">
        <v>733</v>
      </c>
      <c r="J49" s="127" t="s">
        <v>734</v>
      </c>
      <c r="K49" s="121">
        <f t="shared" ref="K49:K50" si="9">F49-H49</f>
        <v>20</v>
      </c>
      <c r="L49" s="220">
        <v>100</v>
      </c>
      <c r="M49" s="203">
        <f t="shared" si="8"/>
        <v>900</v>
      </c>
      <c r="N49" s="121">
        <v>50</v>
      </c>
      <c r="O49" s="127" t="s">
        <v>665</v>
      </c>
      <c r="P49" s="122">
        <v>45079</v>
      </c>
      <c r="Q49" s="45"/>
      <c r="R49" s="66" t="s">
        <v>662</v>
      </c>
      <c r="S49" s="45"/>
      <c r="T49" s="45"/>
      <c r="U49" s="45"/>
      <c r="V49" s="45"/>
      <c r="W49" s="45"/>
      <c r="X49" s="66"/>
      <c r="Y49" s="45"/>
      <c r="Z49" s="45"/>
      <c r="AA49" s="45"/>
      <c r="AB49" s="45"/>
      <c r="AC49" s="45"/>
      <c r="AD49" s="66"/>
      <c r="AE49" s="45"/>
      <c r="AF49" s="45"/>
      <c r="AG49" s="45"/>
      <c r="AH49" s="45"/>
      <c r="AI49" s="45"/>
      <c r="AJ49" s="66"/>
      <c r="AK49" s="45"/>
      <c r="AL49" s="45"/>
    </row>
    <row r="50" spans="1:38" ht="15" customHeight="1">
      <c r="A50" s="121">
        <v>5</v>
      </c>
      <c r="B50" s="122">
        <v>45079</v>
      </c>
      <c r="C50" s="202"/>
      <c r="D50" s="202" t="s">
        <v>732</v>
      </c>
      <c r="E50" s="121" t="s">
        <v>715</v>
      </c>
      <c r="F50" s="121">
        <v>85</v>
      </c>
      <c r="G50" s="121">
        <v>145</v>
      </c>
      <c r="H50" s="127">
        <v>64</v>
      </c>
      <c r="I50" s="128" t="s">
        <v>733</v>
      </c>
      <c r="J50" s="127" t="s">
        <v>735</v>
      </c>
      <c r="K50" s="121">
        <f t="shared" si="9"/>
        <v>21</v>
      </c>
      <c r="L50" s="220">
        <v>100</v>
      </c>
      <c r="M50" s="203">
        <f t="shared" si="8"/>
        <v>950</v>
      </c>
      <c r="N50" s="121">
        <v>50</v>
      </c>
      <c r="O50" s="127" t="s">
        <v>665</v>
      </c>
      <c r="P50" s="122">
        <v>45079</v>
      </c>
      <c r="Q50" s="45"/>
      <c r="R50" s="66" t="s">
        <v>662</v>
      </c>
      <c r="S50" s="45"/>
      <c r="T50" s="45"/>
      <c r="U50" s="45"/>
      <c r="V50" s="45"/>
      <c r="W50" s="45"/>
      <c r="X50" s="66"/>
      <c r="Y50" s="45"/>
      <c r="Z50" s="45"/>
      <c r="AA50" s="45"/>
      <c r="AB50" s="45"/>
      <c r="AC50" s="45"/>
      <c r="AD50" s="66"/>
      <c r="AE50" s="45"/>
      <c r="AF50" s="45"/>
      <c r="AG50" s="45"/>
      <c r="AH50" s="45"/>
      <c r="AI50" s="45"/>
      <c r="AJ50" s="66"/>
      <c r="AK50" s="45"/>
      <c r="AL50" s="45"/>
    </row>
    <row r="51" spans="1:38" ht="15" customHeight="1">
      <c r="A51" s="111">
        <v>6</v>
      </c>
      <c r="B51" s="211">
        <v>45079</v>
      </c>
      <c r="C51" s="212"/>
      <c r="D51" s="212" t="s">
        <v>736</v>
      </c>
      <c r="E51" s="111" t="s">
        <v>687</v>
      </c>
      <c r="F51" s="211" t="s">
        <v>737</v>
      </c>
      <c r="G51" s="111">
        <v>4</v>
      </c>
      <c r="H51" s="117"/>
      <c r="I51" s="118" t="s">
        <v>738</v>
      </c>
      <c r="J51" s="117" t="s">
        <v>661</v>
      </c>
      <c r="K51" s="111"/>
      <c r="L51" s="214"/>
      <c r="M51" s="215"/>
      <c r="N51" s="111"/>
      <c r="O51" s="117"/>
      <c r="P51" s="112"/>
      <c r="Q51" s="45"/>
      <c r="R51" s="66" t="s">
        <v>662</v>
      </c>
      <c r="S51" s="45"/>
      <c r="T51" s="45"/>
      <c r="U51" s="45"/>
      <c r="V51" s="45"/>
      <c r="W51" s="45"/>
      <c r="X51" s="66"/>
      <c r="Y51" s="45"/>
      <c r="Z51" s="45"/>
      <c r="AA51" s="45"/>
      <c r="AB51" s="45"/>
      <c r="AC51" s="45"/>
      <c r="AD51" s="66"/>
      <c r="AE51" s="45"/>
      <c r="AF51" s="45"/>
      <c r="AG51" s="45"/>
      <c r="AH51" s="45"/>
      <c r="AI51" s="45"/>
      <c r="AJ51" s="66"/>
      <c r="AK51" s="45"/>
      <c r="AL51" s="45"/>
    </row>
    <row r="52" spans="1:38" ht="15" customHeight="1">
      <c r="A52" s="121">
        <v>7</v>
      </c>
      <c r="B52" s="201">
        <v>45082</v>
      </c>
      <c r="C52" s="202"/>
      <c r="D52" s="202" t="s">
        <v>739</v>
      </c>
      <c r="E52" s="121" t="s">
        <v>687</v>
      </c>
      <c r="F52" s="121">
        <v>130</v>
      </c>
      <c r="G52" s="121">
        <v>45</v>
      </c>
      <c r="H52" s="127">
        <v>152.5</v>
      </c>
      <c r="I52" s="128" t="s">
        <v>740</v>
      </c>
      <c r="J52" s="127" t="s">
        <v>741</v>
      </c>
      <c r="K52" s="121">
        <f>H52-F52</f>
        <v>22.5</v>
      </c>
      <c r="L52" s="220">
        <v>100</v>
      </c>
      <c r="M52" s="203">
        <f t="shared" ref="M52:M57" si="10">(K52*N52)-100</f>
        <v>462.5</v>
      </c>
      <c r="N52" s="121">
        <v>25</v>
      </c>
      <c r="O52" s="127" t="s">
        <v>665</v>
      </c>
      <c r="P52" s="122">
        <v>45083</v>
      </c>
      <c r="Q52" s="45"/>
      <c r="R52" s="66" t="s">
        <v>662</v>
      </c>
      <c r="S52" s="45"/>
      <c r="T52" s="45"/>
      <c r="U52" s="45"/>
      <c r="V52" s="45"/>
      <c r="W52" s="45"/>
      <c r="X52" s="66"/>
      <c r="Y52" s="45"/>
      <c r="Z52" s="45"/>
      <c r="AA52" s="45"/>
      <c r="AB52" s="45"/>
      <c r="AC52" s="45"/>
      <c r="AD52" s="66"/>
      <c r="AE52" s="45"/>
      <c r="AF52" s="45"/>
      <c r="AG52" s="45"/>
      <c r="AH52" s="45"/>
      <c r="AI52" s="45"/>
      <c r="AJ52" s="66"/>
      <c r="AK52" s="45"/>
      <c r="AL52" s="45"/>
    </row>
    <row r="53" spans="1:38" ht="15" customHeight="1">
      <c r="A53" s="121">
        <v>8</v>
      </c>
      <c r="B53" s="201">
        <v>45082</v>
      </c>
      <c r="C53" s="202"/>
      <c r="D53" s="202" t="s">
        <v>742</v>
      </c>
      <c r="E53" s="121" t="s">
        <v>715</v>
      </c>
      <c r="F53" s="121">
        <v>7.35</v>
      </c>
      <c r="G53" s="121">
        <v>12</v>
      </c>
      <c r="H53" s="127">
        <v>5.8</v>
      </c>
      <c r="I53" s="128">
        <v>1</v>
      </c>
      <c r="J53" s="127" t="s">
        <v>743</v>
      </c>
      <c r="K53" s="121">
        <f>F53-H53</f>
        <v>1.5499999999999998</v>
      </c>
      <c r="L53" s="220">
        <v>100</v>
      </c>
      <c r="M53" s="203">
        <f t="shared" si="10"/>
        <v>2031.2499999999995</v>
      </c>
      <c r="N53" s="121">
        <v>1375</v>
      </c>
      <c r="O53" s="127" t="s">
        <v>665</v>
      </c>
      <c r="P53" s="122">
        <v>45083</v>
      </c>
      <c r="Q53" s="45"/>
      <c r="R53" s="66" t="s">
        <v>662</v>
      </c>
      <c r="S53" s="45"/>
      <c r="T53" s="45"/>
      <c r="U53" s="45"/>
      <c r="V53" s="45"/>
      <c r="W53" s="45"/>
      <c r="X53" s="66"/>
      <c r="Y53" s="45"/>
      <c r="Z53" s="45"/>
      <c r="AA53" s="45"/>
      <c r="AB53" s="45"/>
      <c r="AC53" s="45"/>
      <c r="AD53" s="66"/>
      <c r="AE53" s="45"/>
      <c r="AF53" s="45"/>
      <c r="AG53" s="45"/>
      <c r="AH53" s="45"/>
      <c r="AI53" s="45"/>
      <c r="AJ53" s="66"/>
      <c r="AK53" s="45"/>
      <c r="AL53" s="45"/>
    </row>
    <row r="54" spans="1:38" ht="15" customHeight="1">
      <c r="A54" s="121">
        <v>9</v>
      </c>
      <c r="B54" s="201">
        <v>45083</v>
      </c>
      <c r="C54" s="202"/>
      <c r="D54" s="202" t="s">
        <v>744</v>
      </c>
      <c r="E54" s="121" t="s">
        <v>687</v>
      </c>
      <c r="F54" s="121">
        <v>11.5</v>
      </c>
      <c r="G54" s="121"/>
      <c r="H54" s="127">
        <v>21.5</v>
      </c>
      <c r="I54" s="128" t="s">
        <v>745</v>
      </c>
      <c r="J54" s="127" t="s">
        <v>746</v>
      </c>
      <c r="K54" s="121">
        <f t="shared" ref="K54:K55" si="11">H54-F54</f>
        <v>10</v>
      </c>
      <c r="L54" s="220">
        <v>100</v>
      </c>
      <c r="M54" s="203">
        <f t="shared" si="10"/>
        <v>300</v>
      </c>
      <c r="N54" s="121">
        <v>40</v>
      </c>
      <c r="O54" s="127" t="s">
        <v>665</v>
      </c>
      <c r="P54" s="122">
        <v>45083</v>
      </c>
      <c r="Q54" s="45"/>
      <c r="R54" s="66" t="s">
        <v>662</v>
      </c>
      <c r="S54" s="45"/>
      <c r="T54" s="45"/>
      <c r="U54" s="45"/>
      <c r="V54" s="45"/>
      <c r="W54" s="45"/>
      <c r="X54" s="66"/>
      <c r="Y54" s="45"/>
      <c r="Z54" s="45"/>
      <c r="AA54" s="45"/>
      <c r="AB54" s="45"/>
      <c r="AC54" s="45"/>
      <c r="AD54" s="66"/>
      <c r="AE54" s="45"/>
      <c r="AF54" s="45"/>
      <c r="AG54" s="45"/>
      <c r="AH54" s="45"/>
      <c r="AI54" s="45"/>
      <c r="AJ54" s="66"/>
      <c r="AK54" s="45"/>
      <c r="AL54" s="45"/>
    </row>
    <row r="55" spans="1:38" ht="15" customHeight="1">
      <c r="A55" s="121">
        <v>10</v>
      </c>
      <c r="B55" s="201">
        <v>45083</v>
      </c>
      <c r="C55" s="202"/>
      <c r="D55" s="202" t="s">
        <v>747</v>
      </c>
      <c r="E55" s="121" t="s">
        <v>687</v>
      </c>
      <c r="F55" s="121">
        <v>47</v>
      </c>
      <c r="G55" s="121">
        <v>29</v>
      </c>
      <c r="H55" s="127">
        <v>53</v>
      </c>
      <c r="I55" s="128" t="s">
        <v>733</v>
      </c>
      <c r="J55" s="127" t="s">
        <v>748</v>
      </c>
      <c r="K55" s="121">
        <f t="shared" si="11"/>
        <v>6</v>
      </c>
      <c r="L55" s="220">
        <v>100</v>
      </c>
      <c r="M55" s="203">
        <f t="shared" si="10"/>
        <v>1400</v>
      </c>
      <c r="N55" s="121">
        <v>250</v>
      </c>
      <c r="O55" s="127" t="s">
        <v>665</v>
      </c>
      <c r="P55" s="122">
        <v>45084</v>
      </c>
      <c r="Q55" s="45"/>
      <c r="R55" s="66" t="s">
        <v>662</v>
      </c>
      <c r="S55" s="45"/>
      <c r="T55" s="45"/>
      <c r="U55" s="45"/>
      <c r="V55" s="45"/>
      <c r="W55" s="45"/>
      <c r="X55" s="66"/>
      <c r="Y55" s="45"/>
      <c r="Z55" s="45"/>
      <c r="AA55" s="45"/>
      <c r="AB55" s="45"/>
      <c r="AC55" s="45"/>
      <c r="AD55" s="66"/>
      <c r="AE55" s="45"/>
      <c r="AF55" s="45"/>
      <c r="AG55" s="45"/>
      <c r="AH55" s="45"/>
      <c r="AI55" s="45"/>
      <c r="AJ55" s="66"/>
      <c r="AK55" s="45"/>
      <c r="AL55" s="45"/>
    </row>
    <row r="56" spans="1:38" ht="15" customHeight="1">
      <c r="A56" s="121">
        <v>11</v>
      </c>
      <c r="B56" s="201">
        <v>45084</v>
      </c>
      <c r="C56" s="202"/>
      <c r="D56" s="202" t="s">
        <v>732</v>
      </c>
      <c r="E56" s="121" t="s">
        <v>715</v>
      </c>
      <c r="F56" s="121">
        <f>(87.5+120)/2</f>
        <v>103.75</v>
      </c>
      <c r="G56" s="121">
        <v>145</v>
      </c>
      <c r="H56" s="127">
        <v>68.5</v>
      </c>
      <c r="I56" s="128" t="s">
        <v>733</v>
      </c>
      <c r="J56" s="127" t="s">
        <v>749</v>
      </c>
      <c r="K56" s="121">
        <f>F56-H56</f>
        <v>35.25</v>
      </c>
      <c r="L56" s="220">
        <v>100</v>
      </c>
      <c r="M56" s="203">
        <f t="shared" si="10"/>
        <v>1662.5</v>
      </c>
      <c r="N56" s="121">
        <v>50</v>
      </c>
      <c r="O56" s="127" t="s">
        <v>665</v>
      </c>
      <c r="P56" s="122">
        <v>45086</v>
      </c>
      <c r="Q56" s="45"/>
      <c r="R56" s="66" t="s">
        <v>662</v>
      </c>
      <c r="S56" s="45"/>
      <c r="T56" s="45"/>
      <c r="U56" s="45"/>
      <c r="V56" s="45"/>
      <c r="W56" s="45"/>
      <c r="X56" s="66"/>
      <c r="Y56" s="45"/>
      <c r="Z56" s="45"/>
      <c r="AA56" s="45"/>
      <c r="AB56" s="45"/>
      <c r="AC56" s="45"/>
      <c r="AD56" s="66"/>
      <c r="AE56" s="45"/>
      <c r="AF56" s="45"/>
      <c r="AG56" s="45"/>
      <c r="AH56" s="45"/>
      <c r="AI56" s="45"/>
      <c r="AJ56" s="66"/>
      <c r="AK56" s="45"/>
      <c r="AL56" s="45"/>
    </row>
    <row r="57" spans="1:38" ht="15" customHeight="1">
      <c r="A57" s="183">
        <v>12</v>
      </c>
      <c r="B57" s="207">
        <v>45084</v>
      </c>
      <c r="C57" s="208"/>
      <c r="D57" s="208" t="s">
        <v>750</v>
      </c>
      <c r="E57" s="183" t="s">
        <v>687</v>
      </c>
      <c r="F57" s="183">
        <v>119</v>
      </c>
      <c r="G57" s="183">
        <v>35</v>
      </c>
      <c r="H57" s="189">
        <v>35</v>
      </c>
      <c r="I57" s="190" t="s">
        <v>740</v>
      </c>
      <c r="J57" s="189" t="s">
        <v>751</v>
      </c>
      <c r="K57" s="183">
        <f>H57-F57</f>
        <v>-84</v>
      </c>
      <c r="L57" s="221">
        <v>100</v>
      </c>
      <c r="M57" s="209">
        <f t="shared" si="10"/>
        <v>-2200</v>
      </c>
      <c r="N57" s="183">
        <v>25</v>
      </c>
      <c r="O57" s="189" t="s">
        <v>692</v>
      </c>
      <c r="P57" s="210">
        <v>45085</v>
      </c>
      <c r="Q57" s="45"/>
      <c r="R57" s="66" t="s">
        <v>662</v>
      </c>
      <c r="S57" s="45"/>
      <c r="T57" s="45"/>
      <c r="U57" s="45"/>
      <c r="V57" s="45"/>
      <c r="W57" s="45"/>
      <c r="X57" s="66"/>
      <c r="Y57" s="45"/>
      <c r="Z57" s="45"/>
      <c r="AA57" s="45"/>
      <c r="AB57" s="45"/>
      <c r="AC57" s="45"/>
      <c r="AD57" s="66"/>
      <c r="AE57" s="45"/>
      <c r="AF57" s="45"/>
      <c r="AG57" s="45"/>
      <c r="AH57" s="45"/>
      <c r="AI57" s="45"/>
      <c r="AJ57" s="66"/>
      <c r="AK57" s="45"/>
      <c r="AL57" s="45"/>
    </row>
    <row r="58" spans="1:38" ht="15" customHeight="1">
      <c r="A58" s="111">
        <v>13</v>
      </c>
      <c r="B58" s="211">
        <v>45085</v>
      </c>
      <c r="C58" s="212"/>
      <c r="D58" s="212" t="s">
        <v>752</v>
      </c>
      <c r="E58" s="111" t="s">
        <v>687</v>
      </c>
      <c r="F58" s="111" t="s">
        <v>753</v>
      </c>
      <c r="G58" s="111">
        <v>8</v>
      </c>
      <c r="H58" s="117"/>
      <c r="I58" s="118" t="s">
        <v>754</v>
      </c>
      <c r="J58" s="117" t="s">
        <v>661</v>
      </c>
      <c r="K58" s="111"/>
      <c r="L58" s="214"/>
      <c r="M58" s="215"/>
      <c r="N58" s="111"/>
      <c r="O58" s="117"/>
      <c r="P58" s="112"/>
      <c r="Q58" s="45"/>
      <c r="R58" s="66" t="s">
        <v>702</v>
      </c>
      <c r="S58" s="45"/>
      <c r="T58" s="45"/>
      <c r="U58" s="45"/>
      <c r="V58" s="45"/>
      <c r="W58" s="45"/>
      <c r="X58" s="66"/>
      <c r="Y58" s="45"/>
      <c r="Z58" s="45"/>
      <c r="AA58" s="45"/>
      <c r="AB58" s="45"/>
      <c r="AC58" s="45"/>
      <c r="AD58" s="66"/>
      <c r="AE58" s="45"/>
      <c r="AF58" s="45"/>
      <c r="AG58" s="45"/>
      <c r="AH58" s="45"/>
      <c r="AI58" s="45"/>
      <c r="AJ58" s="66"/>
      <c r="AK58" s="45"/>
      <c r="AL58" s="45"/>
    </row>
    <row r="59" spans="1:38" ht="15" customHeight="1">
      <c r="A59" s="121">
        <v>14</v>
      </c>
      <c r="B59" s="201">
        <v>45086</v>
      </c>
      <c r="C59" s="202"/>
      <c r="D59" s="202" t="s">
        <v>755</v>
      </c>
      <c r="E59" s="121" t="s">
        <v>687</v>
      </c>
      <c r="F59" s="121">
        <v>52.5</v>
      </c>
      <c r="G59" s="121">
        <v>19</v>
      </c>
      <c r="H59" s="127">
        <v>73.5</v>
      </c>
      <c r="I59" s="128" t="s">
        <v>726</v>
      </c>
      <c r="J59" s="127" t="s">
        <v>735</v>
      </c>
      <c r="K59" s="121">
        <f>H59-F59</f>
        <v>21</v>
      </c>
      <c r="L59" s="220">
        <v>100</v>
      </c>
      <c r="M59" s="203">
        <f t="shared" ref="M59:M70" si="12">(K59*N59)-100</f>
        <v>950</v>
      </c>
      <c r="N59" s="121">
        <v>50</v>
      </c>
      <c r="O59" s="127" t="s">
        <v>665</v>
      </c>
      <c r="P59" s="122">
        <v>45086</v>
      </c>
      <c r="Q59" s="45"/>
      <c r="R59" s="66" t="s">
        <v>662</v>
      </c>
      <c r="S59" s="45"/>
      <c r="T59" s="45"/>
      <c r="U59" s="45"/>
      <c r="V59" s="45"/>
      <c r="W59" s="45"/>
      <c r="X59" s="66"/>
      <c r="Y59" s="45"/>
      <c r="Z59" s="45"/>
      <c r="AA59" s="45"/>
      <c r="AB59" s="45"/>
      <c r="AC59" s="45"/>
      <c r="AD59" s="66"/>
      <c r="AE59" s="45"/>
      <c r="AF59" s="45"/>
      <c r="AG59" s="45"/>
      <c r="AH59" s="45"/>
      <c r="AI59" s="45"/>
      <c r="AJ59" s="66"/>
      <c r="AK59" s="45"/>
      <c r="AL59" s="45"/>
    </row>
    <row r="60" spans="1:38" ht="15" customHeight="1">
      <c r="A60" s="121">
        <v>15</v>
      </c>
      <c r="B60" s="201">
        <v>45086</v>
      </c>
      <c r="C60" s="202"/>
      <c r="D60" s="202" t="s">
        <v>756</v>
      </c>
      <c r="E60" s="121" t="s">
        <v>715</v>
      </c>
      <c r="F60" s="121">
        <v>20</v>
      </c>
      <c r="G60" s="121">
        <v>32</v>
      </c>
      <c r="H60" s="127">
        <v>14.5</v>
      </c>
      <c r="I60" s="128">
        <v>1</v>
      </c>
      <c r="J60" s="127" t="s">
        <v>757</v>
      </c>
      <c r="K60" s="121">
        <f t="shared" ref="K60:K62" si="13">F60-H60</f>
        <v>5.5</v>
      </c>
      <c r="L60" s="220">
        <v>100</v>
      </c>
      <c r="M60" s="203">
        <f t="shared" si="12"/>
        <v>1962.5</v>
      </c>
      <c r="N60" s="121">
        <v>375</v>
      </c>
      <c r="O60" s="127" t="s">
        <v>665</v>
      </c>
      <c r="P60" s="122">
        <v>45086</v>
      </c>
      <c r="Q60" s="45"/>
      <c r="R60" s="66" t="s">
        <v>662</v>
      </c>
      <c r="S60" s="45"/>
      <c r="T60" s="45"/>
      <c r="U60" s="45"/>
      <c r="V60" s="45"/>
      <c r="W60" s="45"/>
      <c r="X60" s="66"/>
      <c r="Y60" s="45"/>
      <c r="Z60" s="45"/>
      <c r="AA60" s="45"/>
      <c r="AB60" s="45"/>
      <c r="AC60" s="45"/>
      <c r="AD60" s="66"/>
      <c r="AE60" s="45"/>
      <c r="AF60" s="45"/>
      <c r="AG60" s="45"/>
      <c r="AH60" s="45"/>
      <c r="AI60" s="45"/>
      <c r="AJ60" s="66"/>
      <c r="AK60" s="45"/>
      <c r="AL60" s="45"/>
    </row>
    <row r="61" spans="1:38" ht="15" customHeight="1">
      <c r="A61" s="183">
        <v>16</v>
      </c>
      <c r="B61" s="207">
        <v>45086</v>
      </c>
      <c r="C61" s="208"/>
      <c r="D61" s="208" t="s">
        <v>758</v>
      </c>
      <c r="E61" s="183" t="s">
        <v>715</v>
      </c>
      <c r="F61" s="183">
        <v>1.1499999999999999</v>
      </c>
      <c r="G61" s="183">
        <v>1.7</v>
      </c>
      <c r="H61" s="189">
        <v>1.7</v>
      </c>
      <c r="I61" s="190">
        <v>0.1</v>
      </c>
      <c r="J61" s="189" t="s">
        <v>759</v>
      </c>
      <c r="K61" s="183">
        <f t="shared" si="13"/>
        <v>-0.55000000000000004</v>
      </c>
      <c r="L61" s="221">
        <v>100</v>
      </c>
      <c r="M61" s="209">
        <f t="shared" si="12"/>
        <v>-5008.2000000000007</v>
      </c>
      <c r="N61" s="183">
        <v>8924</v>
      </c>
      <c r="O61" s="189" t="s">
        <v>692</v>
      </c>
      <c r="P61" s="210">
        <v>45090</v>
      </c>
      <c r="Q61" s="45"/>
      <c r="R61" s="66" t="s">
        <v>662</v>
      </c>
      <c r="S61" s="45"/>
      <c r="T61" s="45"/>
      <c r="U61" s="45"/>
      <c r="V61" s="45"/>
      <c r="W61" s="45"/>
      <c r="X61" s="66"/>
      <c r="Y61" s="45"/>
      <c r="Z61" s="45"/>
      <c r="AA61" s="45"/>
      <c r="AB61" s="45"/>
      <c r="AC61" s="45"/>
      <c r="AD61" s="66"/>
      <c r="AE61" s="45"/>
      <c r="AF61" s="45"/>
      <c r="AG61" s="45"/>
      <c r="AH61" s="45"/>
      <c r="AI61" s="45"/>
      <c r="AJ61" s="66"/>
      <c r="AK61" s="45"/>
      <c r="AL61" s="45"/>
    </row>
    <row r="62" spans="1:38" ht="15" customHeight="1">
      <c r="A62" s="183">
        <v>17</v>
      </c>
      <c r="B62" s="207">
        <v>45086</v>
      </c>
      <c r="C62" s="208"/>
      <c r="D62" s="208" t="s">
        <v>760</v>
      </c>
      <c r="E62" s="183" t="s">
        <v>715</v>
      </c>
      <c r="F62" s="183">
        <v>2</v>
      </c>
      <c r="G62" s="183">
        <v>3.2</v>
      </c>
      <c r="H62" s="189">
        <v>3.1</v>
      </c>
      <c r="I62" s="190">
        <v>0.1</v>
      </c>
      <c r="J62" s="189" t="s">
        <v>761</v>
      </c>
      <c r="K62" s="183">
        <f t="shared" si="13"/>
        <v>-1.1000000000000001</v>
      </c>
      <c r="L62" s="221">
        <v>100</v>
      </c>
      <c r="M62" s="209">
        <f t="shared" si="12"/>
        <v>-8900</v>
      </c>
      <c r="N62" s="183">
        <v>8000</v>
      </c>
      <c r="O62" s="189" t="s">
        <v>692</v>
      </c>
      <c r="P62" s="210">
        <v>45086</v>
      </c>
      <c r="Q62" s="45"/>
      <c r="R62" s="66" t="s">
        <v>662</v>
      </c>
      <c r="S62" s="45"/>
      <c r="T62" s="45"/>
      <c r="U62" s="45"/>
      <c r="V62" s="45"/>
      <c r="W62" s="45"/>
      <c r="X62" s="66"/>
      <c r="Y62" s="45"/>
      <c r="Z62" s="45"/>
      <c r="AA62" s="45"/>
      <c r="AB62" s="45"/>
      <c r="AC62" s="45"/>
      <c r="AD62" s="66"/>
      <c r="AE62" s="45"/>
      <c r="AF62" s="45"/>
      <c r="AG62" s="45"/>
      <c r="AH62" s="45"/>
      <c r="AI62" s="45"/>
      <c r="AJ62" s="66"/>
      <c r="AK62" s="45"/>
      <c r="AL62" s="45"/>
    </row>
    <row r="63" spans="1:38" ht="15" customHeight="1">
      <c r="A63" s="121">
        <v>18</v>
      </c>
      <c r="B63" s="201">
        <v>45086</v>
      </c>
      <c r="C63" s="202"/>
      <c r="D63" s="202" t="s">
        <v>755</v>
      </c>
      <c r="E63" s="121" t="s">
        <v>687</v>
      </c>
      <c r="F63" s="121">
        <v>52.5</v>
      </c>
      <c r="G63" s="121">
        <v>19</v>
      </c>
      <c r="H63" s="127">
        <v>72</v>
      </c>
      <c r="I63" s="128" t="s">
        <v>726</v>
      </c>
      <c r="J63" s="127" t="s">
        <v>762</v>
      </c>
      <c r="K63" s="121">
        <f t="shared" ref="K63:K64" si="14">H63-F63</f>
        <v>19.5</v>
      </c>
      <c r="L63" s="220">
        <v>100</v>
      </c>
      <c r="M63" s="203">
        <f t="shared" si="12"/>
        <v>875</v>
      </c>
      <c r="N63" s="121">
        <v>50</v>
      </c>
      <c r="O63" s="127" t="s">
        <v>665</v>
      </c>
      <c r="P63" s="122">
        <v>45086</v>
      </c>
      <c r="Q63" s="45"/>
      <c r="R63" s="66" t="s">
        <v>662</v>
      </c>
      <c r="S63" s="45"/>
      <c r="T63" s="45"/>
      <c r="U63" s="45"/>
      <c r="V63" s="45"/>
      <c r="W63" s="45"/>
      <c r="X63" s="66"/>
      <c r="Y63" s="45"/>
      <c r="Z63" s="45"/>
      <c r="AA63" s="45"/>
      <c r="AB63" s="45"/>
      <c r="AC63" s="45"/>
      <c r="AD63" s="66"/>
      <c r="AE63" s="45"/>
      <c r="AF63" s="45"/>
      <c r="AG63" s="45"/>
      <c r="AH63" s="45"/>
      <c r="AI63" s="45"/>
      <c r="AJ63" s="66"/>
      <c r="AK63" s="45"/>
      <c r="AL63" s="45"/>
    </row>
    <row r="64" spans="1:38" ht="15" customHeight="1">
      <c r="A64" s="121">
        <v>19</v>
      </c>
      <c r="B64" s="201">
        <v>45086</v>
      </c>
      <c r="C64" s="202"/>
      <c r="D64" s="202" t="s">
        <v>763</v>
      </c>
      <c r="E64" s="121" t="s">
        <v>687</v>
      </c>
      <c r="F64" s="121">
        <v>23.5</v>
      </c>
      <c r="G64" s="121">
        <v>8</v>
      </c>
      <c r="H64" s="127">
        <v>30.5</v>
      </c>
      <c r="I64" s="128" t="s">
        <v>764</v>
      </c>
      <c r="J64" s="127" t="s">
        <v>765</v>
      </c>
      <c r="K64" s="121">
        <f t="shared" si="14"/>
        <v>7</v>
      </c>
      <c r="L64" s="220">
        <v>100</v>
      </c>
      <c r="M64" s="203">
        <f t="shared" si="12"/>
        <v>2525</v>
      </c>
      <c r="N64" s="121">
        <v>375</v>
      </c>
      <c r="O64" s="127" t="s">
        <v>665</v>
      </c>
      <c r="P64" s="122">
        <v>45089</v>
      </c>
      <c r="Q64" s="45"/>
      <c r="R64" s="66" t="s">
        <v>662</v>
      </c>
      <c r="S64" s="45"/>
      <c r="T64" s="45"/>
      <c r="U64" s="45"/>
      <c r="V64" s="45"/>
      <c r="W64" s="45"/>
      <c r="X64" s="66"/>
      <c r="Y64" s="45"/>
      <c r="Z64" s="45"/>
      <c r="AA64" s="45"/>
      <c r="AB64" s="45"/>
      <c r="AC64" s="45"/>
      <c r="AD64" s="66"/>
      <c r="AE64" s="45"/>
      <c r="AF64" s="45"/>
      <c r="AG64" s="45"/>
      <c r="AH64" s="45"/>
      <c r="AI64" s="45"/>
      <c r="AJ64" s="66"/>
      <c r="AK64" s="45"/>
      <c r="AL64" s="45"/>
    </row>
    <row r="65" spans="1:38" ht="15" customHeight="1">
      <c r="A65" s="121">
        <v>20</v>
      </c>
      <c r="B65" s="201">
        <v>45086</v>
      </c>
      <c r="C65" s="202"/>
      <c r="D65" s="202" t="s">
        <v>766</v>
      </c>
      <c r="E65" s="121" t="s">
        <v>715</v>
      </c>
      <c r="F65" s="121">
        <v>190</v>
      </c>
      <c r="G65" s="121">
        <v>290</v>
      </c>
      <c r="H65" s="127">
        <v>142.5</v>
      </c>
      <c r="I65" s="128">
        <v>0.1</v>
      </c>
      <c r="J65" s="127" t="s">
        <v>767</v>
      </c>
      <c r="K65" s="121">
        <f>F65-H65</f>
        <v>47.5</v>
      </c>
      <c r="L65" s="220">
        <v>100</v>
      </c>
      <c r="M65" s="203">
        <f t="shared" si="12"/>
        <v>1087.5</v>
      </c>
      <c r="N65" s="121">
        <v>25</v>
      </c>
      <c r="O65" s="127" t="s">
        <v>665</v>
      </c>
      <c r="P65" s="122">
        <v>45086</v>
      </c>
      <c r="Q65" s="45"/>
      <c r="R65" s="66" t="s">
        <v>662</v>
      </c>
      <c r="S65" s="45"/>
      <c r="T65" s="45"/>
      <c r="U65" s="45"/>
      <c r="V65" s="45"/>
      <c r="W65" s="45"/>
      <c r="X65" s="66"/>
      <c r="Y65" s="45"/>
      <c r="Z65" s="45"/>
      <c r="AA65" s="45"/>
      <c r="AB65" s="45"/>
      <c r="AC65" s="45"/>
      <c r="AD65" s="66"/>
      <c r="AE65" s="45"/>
      <c r="AF65" s="45"/>
      <c r="AG65" s="45"/>
      <c r="AH65" s="45"/>
      <c r="AI65" s="45"/>
      <c r="AJ65" s="66"/>
      <c r="AK65" s="45"/>
      <c r="AL65" s="45"/>
    </row>
    <row r="66" spans="1:38" ht="15" customHeight="1">
      <c r="A66" s="121">
        <v>21</v>
      </c>
      <c r="B66" s="201">
        <v>45086</v>
      </c>
      <c r="C66" s="202"/>
      <c r="D66" s="202" t="s">
        <v>768</v>
      </c>
      <c r="E66" s="121" t="s">
        <v>687</v>
      </c>
      <c r="F66" s="121">
        <v>52.5</v>
      </c>
      <c r="G66" s="121">
        <v>15</v>
      </c>
      <c r="H66" s="127">
        <v>76</v>
      </c>
      <c r="I66" s="128" t="s">
        <v>769</v>
      </c>
      <c r="J66" s="127" t="s">
        <v>770</v>
      </c>
      <c r="K66" s="121">
        <f t="shared" ref="K66:K67" si="15">H66-F66</f>
        <v>23.5</v>
      </c>
      <c r="L66" s="220">
        <v>100</v>
      </c>
      <c r="M66" s="203">
        <f t="shared" si="12"/>
        <v>840</v>
      </c>
      <c r="N66" s="121">
        <v>40</v>
      </c>
      <c r="O66" s="127" t="s">
        <v>665</v>
      </c>
      <c r="P66" s="122">
        <v>45086</v>
      </c>
      <c r="Q66" s="45"/>
      <c r="R66" s="66" t="s">
        <v>702</v>
      </c>
      <c r="S66" s="45"/>
      <c r="T66" s="45"/>
      <c r="U66" s="45"/>
      <c r="V66" s="45"/>
      <c r="W66" s="45"/>
      <c r="X66" s="66"/>
      <c r="Y66" s="45"/>
      <c r="Z66" s="45"/>
      <c r="AA66" s="45"/>
      <c r="AB66" s="45"/>
      <c r="AC66" s="45"/>
      <c r="AD66" s="66"/>
      <c r="AE66" s="45"/>
      <c r="AF66" s="45"/>
      <c r="AG66" s="45"/>
      <c r="AH66" s="45"/>
      <c r="AI66" s="45"/>
      <c r="AJ66" s="66"/>
      <c r="AK66" s="45"/>
      <c r="AL66" s="45"/>
    </row>
    <row r="67" spans="1:38" ht="15" customHeight="1">
      <c r="A67" s="183">
        <v>22</v>
      </c>
      <c r="B67" s="207">
        <v>45089</v>
      </c>
      <c r="C67" s="208"/>
      <c r="D67" s="208" t="s">
        <v>771</v>
      </c>
      <c r="E67" s="183" t="s">
        <v>687</v>
      </c>
      <c r="F67" s="183">
        <v>36</v>
      </c>
      <c r="G67" s="183">
        <v>15</v>
      </c>
      <c r="H67" s="189">
        <v>15</v>
      </c>
      <c r="I67" s="190" t="s">
        <v>772</v>
      </c>
      <c r="J67" s="189" t="s">
        <v>773</v>
      </c>
      <c r="K67" s="183">
        <f t="shared" si="15"/>
        <v>-21</v>
      </c>
      <c r="L67" s="221">
        <v>100</v>
      </c>
      <c r="M67" s="209">
        <f t="shared" si="12"/>
        <v>-1150</v>
      </c>
      <c r="N67" s="183">
        <v>50</v>
      </c>
      <c r="O67" s="189" t="s">
        <v>692</v>
      </c>
      <c r="P67" s="210">
        <v>45090</v>
      </c>
      <c r="Q67" s="45"/>
      <c r="R67" s="66" t="s">
        <v>662</v>
      </c>
      <c r="S67" s="45"/>
      <c r="T67" s="45"/>
      <c r="U67" s="45"/>
      <c r="V67" s="45"/>
      <c r="W67" s="45"/>
      <c r="X67" s="66"/>
      <c r="Y67" s="45"/>
      <c r="Z67" s="45"/>
      <c r="AA67" s="45"/>
      <c r="AB67" s="45"/>
      <c r="AC67" s="45"/>
      <c r="AD67" s="66"/>
      <c r="AE67" s="45"/>
      <c r="AF67" s="45"/>
      <c r="AG67" s="45"/>
      <c r="AH67" s="45"/>
      <c r="AI67" s="45"/>
      <c r="AJ67" s="66"/>
      <c r="AK67" s="45"/>
      <c r="AL67" s="45"/>
    </row>
    <row r="68" spans="1:38" ht="15" customHeight="1">
      <c r="A68" s="183">
        <v>23</v>
      </c>
      <c r="B68" s="207">
        <v>45089</v>
      </c>
      <c r="C68" s="208"/>
      <c r="D68" s="208" t="s">
        <v>774</v>
      </c>
      <c r="E68" s="183" t="s">
        <v>715</v>
      </c>
      <c r="F68" s="183">
        <v>103.5</v>
      </c>
      <c r="G68" s="183">
        <v>147</v>
      </c>
      <c r="H68" s="189">
        <v>147</v>
      </c>
      <c r="I68" s="190" t="s">
        <v>775</v>
      </c>
      <c r="J68" s="189" t="s">
        <v>776</v>
      </c>
      <c r="K68" s="183">
        <f>F68-H68</f>
        <v>-43.5</v>
      </c>
      <c r="L68" s="221">
        <v>100</v>
      </c>
      <c r="M68" s="209">
        <f t="shared" si="12"/>
        <v>-348100</v>
      </c>
      <c r="N68" s="183">
        <v>8000</v>
      </c>
      <c r="O68" s="189" t="s">
        <v>692</v>
      </c>
      <c r="P68" s="210">
        <v>45091</v>
      </c>
      <c r="Q68" s="45"/>
      <c r="R68" s="66" t="s">
        <v>662</v>
      </c>
      <c r="S68" s="45"/>
      <c r="T68" s="45"/>
      <c r="U68" s="45"/>
      <c r="V68" s="45"/>
      <c r="W68" s="45"/>
      <c r="X68" s="66"/>
      <c r="Y68" s="45"/>
      <c r="Z68" s="45"/>
      <c r="AA68" s="45"/>
      <c r="AB68" s="45"/>
      <c r="AC68" s="45"/>
      <c r="AD68" s="66"/>
      <c r="AE68" s="45"/>
      <c r="AF68" s="45"/>
      <c r="AG68" s="45"/>
      <c r="AH68" s="45"/>
      <c r="AI68" s="45"/>
      <c r="AJ68" s="66"/>
      <c r="AK68" s="45"/>
      <c r="AL68" s="45"/>
    </row>
    <row r="69" spans="1:38" ht="15" customHeight="1">
      <c r="A69" s="222">
        <v>24</v>
      </c>
      <c r="B69" s="223">
        <v>45089</v>
      </c>
      <c r="C69" s="224"/>
      <c r="D69" s="224" t="s">
        <v>777</v>
      </c>
      <c r="E69" s="222" t="s">
        <v>687</v>
      </c>
      <c r="F69" s="222">
        <v>33</v>
      </c>
      <c r="G69" s="222"/>
      <c r="H69" s="225">
        <v>36</v>
      </c>
      <c r="I69" s="226">
        <v>100</v>
      </c>
      <c r="J69" s="225" t="s">
        <v>778</v>
      </c>
      <c r="K69" s="222">
        <f t="shared" ref="K69:K70" si="16">H69-F69</f>
        <v>3</v>
      </c>
      <c r="L69" s="227">
        <v>100</v>
      </c>
      <c r="M69" s="228">
        <f t="shared" si="12"/>
        <v>20</v>
      </c>
      <c r="N69" s="222">
        <v>40</v>
      </c>
      <c r="O69" s="225" t="s">
        <v>731</v>
      </c>
      <c r="P69" s="229">
        <v>45089</v>
      </c>
      <c r="Q69" s="45"/>
      <c r="R69" s="66" t="s">
        <v>702</v>
      </c>
      <c r="S69" s="45"/>
      <c r="T69" s="45"/>
      <c r="U69" s="45"/>
      <c r="V69" s="45"/>
      <c r="W69" s="45"/>
      <c r="X69" s="66"/>
      <c r="Y69" s="45"/>
      <c r="Z69" s="45"/>
      <c r="AA69" s="45"/>
      <c r="AB69" s="45"/>
      <c r="AC69" s="45"/>
      <c r="AD69" s="66"/>
      <c r="AE69" s="45"/>
      <c r="AF69" s="45"/>
      <c r="AG69" s="45"/>
      <c r="AH69" s="45"/>
      <c r="AI69" s="45"/>
      <c r="AJ69" s="66"/>
      <c r="AK69" s="45"/>
      <c r="AL69" s="45"/>
    </row>
    <row r="70" spans="1:38" ht="15" customHeight="1">
      <c r="A70" s="121">
        <v>25</v>
      </c>
      <c r="B70" s="201">
        <v>45089</v>
      </c>
      <c r="C70" s="202"/>
      <c r="D70" s="202" t="s">
        <v>779</v>
      </c>
      <c r="E70" s="121" t="s">
        <v>687</v>
      </c>
      <c r="F70" s="121">
        <v>200</v>
      </c>
      <c r="G70" s="121">
        <v>90</v>
      </c>
      <c r="H70" s="127">
        <v>250</v>
      </c>
      <c r="I70" s="128" t="s">
        <v>780</v>
      </c>
      <c r="J70" s="127" t="s">
        <v>781</v>
      </c>
      <c r="K70" s="121">
        <f t="shared" si="16"/>
        <v>50</v>
      </c>
      <c r="L70" s="220">
        <v>100</v>
      </c>
      <c r="M70" s="203">
        <f t="shared" si="12"/>
        <v>1150</v>
      </c>
      <c r="N70" s="121">
        <v>25</v>
      </c>
      <c r="O70" s="127" t="s">
        <v>665</v>
      </c>
      <c r="P70" s="122">
        <v>45089</v>
      </c>
      <c r="Q70" s="45"/>
      <c r="R70" s="66" t="s">
        <v>662</v>
      </c>
      <c r="S70" s="45"/>
      <c r="T70" s="45"/>
      <c r="U70" s="45"/>
      <c r="V70" s="45"/>
      <c r="W70" s="45"/>
      <c r="X70" s="66"/>
      <c r="Y70" s="45"/>
      <c r="Z70" s="45"/>
      <c r="AA70" s="45"/>
      <c r="AB70" s="45"/>
      <c r="AC70" s="45"/>
      <c r="AD70" s="66"/>
      <c r="AE70" s="45"/>
      <c r="AF70" s="45"/>
      <c r="AG70" s="45"/>
      <c r="AH70" s="45"/>
      <c r="AI70" s="45"/>
      <c r="AJ70" s="66"/>
      <c r="AK70" s="45"/>
      <c r="AL70" s="45"/>
    </row>
    <row r="71" spans="1:38" ht="15" customHeight="1">
      <c r="A71" s="111">
        <v>26</v>
      </c>
      <c r="B71" s="211">
        <v>45089</v>
      </c>
      <c r="C71" s="212"/>
      <c r="D71" s="212" t="s">
        <v>763</v>
      </c>
      <c r="E71" s="111" t="s">
        <v>687</v>
      </c>
      <c r="F71" s="111" t="s">
        <v>782</v>
      </c>
      <c r="G71" s="111">
        <v>12</v>
      </c>
      <c r="H71" s="117"/>
      <c r="I71" s="118" t="s">
        <v>764</v>
      </c>
      <c r="J71" s="117" t="s">
        <v>661</v>
      </c>
      <c r="K71" s="111"/>
      <c r="L71" s="214"/>
      <c r="M71" s="215"/>
      <c r="N71" s="111"/>
      <c r="O71" s="117"/>
      <c r="P71" s="112"/>
      <c r="Q71" s="45"/>
      <c r="R71" s="66" t="s">
        <v>662</v>
      </c>
      <c r="S71" s="45"/>
      <c r="T71" s="45"/>
      <c r="U71" s="45"/>
      <c r="V71" s="45"/>
      <c r="W71" s="45"/>
      <c r="X71" s="66"/>
      <c r="Y71" s="45"/>
      <c r="Z71" s="45"/>
      <c r="AA71" s="45"/>
      <c r="AB71" s="45"/>
      <c r="AC71" s="45"/>
      <c r="AD71" s="66"/>
      <c r="AE71" s="45"/>
      <c r="AF71" s="45"/>
      <c r="AG71" s="45"/>
      <c r="AH71" s="45"/>
      <c r="AI71" s="45"/>
      <c r="AJ71" s="66"/>
      <c r="AK71" s="45"/>
      <c r="AL71" s="45"/>
    </row>
    <row r="72" spans="1:38" ht="15" customHeight="1">
      <c r="A72" s="121">
        <v>27</v>
      </c>
      <c r="B72" s="201">
        <v>45090</v>
      </c>
      <c r="C72" s="202"/>
      <c r="D72" s="202" t="s">
        <v>779</v>
      </c>
      <c r="E72" s="121" t="s">
        <v>687</v>
      </c>
      <c r="F72" s="121">
        <v>120</v>
      </c>
      <c r="G72" s="121">
        <v>40</v>
      </c>
      <c r="H72" s="127">
        <v>170</v>
      </c>
      <c r="I72" s="128" t="s">
        <v>783</v>
      </c>
      <c r="J72" s="127" t="s">
        <v>781</v>
      </c>
      <c r="K72" s="121">
        <f t="shared" ref="K72:K73" si="17">H72-F72</f>
        <v>50</v>
      </c>
      <c r="L72" s="220">
        <v>100</v>
      </c>
      <c r="M72" s="203">
        <f t="shared" ref="M72:M73" si="18">(K72*N72)-100</f>
        <v>1150</v>
      </c>
      <c r="N72" s="121">
        <v>25</v>
      </c>
      <c r="O72" s="127" t="s">
        <v>665</v>
      </c>
      <c r="P72" s="122">
        <v>45090</v>
      </c>
      <c r="Q72" s="45"/>
      <c r="R72" s="66"/>
      <c r="S72" s="45"/>
      <c r="T72" s="45"/>
      <c r="U72" s="45"/>
      <c r="V72" s="45"/>
      <c r="W72" s="45"/>
      <c r="X72" s="66"/>
      <c r="Y72" s="45"/>
      <c r="Z72" s="45"/>
      <c r="AA72" s="45"/>
      <c r="AB72" s="45"/>
      <c r="AC72" s="45"/>
      <c r="AD72" s="66"/>
      <c r="AE72" s="45"/>
      <c r="AF72" s="45"/>
      <c r="AG72" s="45"/>
      <c r="AH72" s="45"/>
      <c r="AI72" s="45"/>
      <c r="AJ72" s="66"/>
      <c r="AK72" s="45"/>
      <c r="AL72" s="45"/>
    </row>
    <row r="73" spans="1:38" ht="15" customHeight="1">
      <c r="A73" s="121">
        <v>28</v>
      </c>
      <c r="B73" s="230">
        <v>45090</v>
      </c>
      <c r="C73" s="127"/>
      <c r="D73" s="231" t="s">
        <v>784</v>
      </c>
      <c r="E73" s="127" t="s">
        <v>687</v>
      </c>
      <c r="F73" s="127">
        <v>20</v>
      </c>
      <c r="G73" s="127">
        <v>0</v>
      </c>
      <c r="H73" s="127">
        <v>44</v>
      </c>
      <c r="I73" s="127" t="s">
        <v>785</v>
      </c>
      <c r="J73" s="127" t="s">
        <v>786</v>
      </c>
      <c r="K73" s="121">
        <f t="shared" si="17"/>
        <v>24</v>
      </c>
      <c r="L73" s="220">
        <v>100</v>
      </c>
      <c r="M73" s="203">
        <f t="shared" si="18"/>
        <v>860</v>
      </c>
      <c r="N73" s="121">
        <v>40</v>
      </c>
      <c r="O73" s="127" t="s">
        <v>665</v>
      </c>
      <c r="P73" s="122">
        <v>45090</v>
      </c>
      <c r="Q73" s="232"/>
      <c r="R73" s="232"/>
      <c r="S73" s="232"/>
      <c r="T73" s="232"/>
      <c r="U73" s="232"/>
      <c r="V73" s="232"/>
      <c r="W73" s="232"/>
      <c r="X73" s="232"/>
      <c r="Y73" s="232"/>
      <c r="Z73" s="232"/>
      <c r="AA73" s="232"/>
      <c r="AB73" s="232"/>
      <c r="AC73" s="232"/>
      <c r="AD73" s="232"/>
      <c r="AE73" s="232"/>
      <c r="AF73" s="232"/>
      <c r="AG73" s="232"/>
      <c r="AH73" s="205"/>
      <c r="AI73" s="205"/>
      <c r="AJ73" s="205"/>
      <c r="AK73" s="205"/>
      <c r="AL73" s="205"/>
    </row>
    <row r="74" spans="1:38" ht="15" customHeight="1">
      <c r="A74" s="347">
        <v>27</v>
      </c>
      <c r="B74" s="348">
        <v>45091</v>
      </c>
      <c r="C74" s="217"/>
      <c r="D74" s="233" t="s">
        <v>787</v>
      </c>
      <c r="E74" s="234" t="s">
        <v>687</v>
      </c>
      <c r="F74" s="235" t="s">
        <v>788</v>
      </c>
      <c r="G74" s="235"/>
      <c r="H74" s="236"/>
      <c r="I74" s="237"/>
      <c r="J74" s="238" t="s">
        <v>661</v>
      </c>
      <c r="K74" s="239"/>
      <c r="L74" s="240"/>
      <c r="M74" s="241"/>
      <c r="N74" s="242"/>
      <c r="O74" s="242"/>
      <c r="P74" s="243"/>
      <c r="Q74" s="205"/>
      <c r="R74" s="205"/>
      <c r="S74" s="205"/>
      <c r="T74" s="205"/>
      <c r="U74" s="205"/>
      <c r="V74" s="205"/>
      <c r="W74" s="205"/>
      <c r="X74" s="205"/>
      <c r="Y74" s="205"/>
      <c r="Z74" s="205"/>
      <c r="AA74" s="205"/>
      <c r="AB74" s="205"/>
      <c r="AC74" s="205"/>
      <c r="AD74" s="205"/>
      <c r="AE74" s="205"/>
      <c r="AF74" s="205"/>
      <c r="AG74" s="205"/>
      <c r="AH74" s="205"/>
      <c r="AI74" s="205"/>
      <c r="AJ74" s="205"/>
      <c r="AK74" s="205"/>
      <c r="AL74" s="205"/>
    </row>
    <row r="75" spans="1:38" ht="15" customHeight="1">
      <c r="A75" s="340"/>
      <c r="B75" s="349"/>
      <c r="C75" s="217"/>
      <c r="D75" s="244" t="s">
        <v>789</v>
      </c>
      <c r="E75" s="245" t="s">
        <v>715</v>
      </c>
      <c r="F75" s="246" t="s">
        <v>790</v>
      </c>
      <c r="G75" s="247"/>
      <c r="H75" s="247"/>
      <c r="I75" s="248"/>
      <c r="J75" s="248" t="s">
        <v>661</v>
      </c>
      <c r="K75" s="249"/>
      <c r="L75" s="250"/>
      <c r="M75" s="251"/>
      <c r="N75" s="252"/>
      <c r="O75" s="252"/>
      <c r="P75" s="253"/>
      <c r="Q75" s="205"/>
      <c r="R75" s="205"/>
      <c r="S75" s="205"/>
      <c r="T75" s="205"/>
      <c r="U75" s="205"/>
      <c r="V75" s="205"/>
      <c r="W75" s="205"/>
      <c r="X75" s="205"/>
      <c r="Y75" s="205"/>
      <c r="Z75" s="205"/>
      <c r="AA75" s="205"/>
      <c r="AB75" s="205"/>
      <c r="AC75" s="205"/>
      <c r="AD75" s="205"/>
      <c r="AE75" s="205"/>
      <c r="AF75" s="205"/>
      <c r="AG75" s="205"/>
      <c r="AH75" s="205"/>
      <c r="AI75" s="205"/>
      <c r="AJ75" s="205"/>
      <c r="AK75" s="205"/>
      <c r="AL75" s="205"/>
    </row>
    <row r="76" spans="1:38" ht="15" customHeight="1">
      <c r="A76" s="245">
        <v>28</v>
      </c>
      <c r="B76" s="254">
        <v>45091</v>
      </c>
      <c r="C76" s="217"/>
      <c r="D76" s="244" t="s">
        <v>791</v>
      </c>
      <c r="E76" s="245" t="s">
        <v>687</v>
      </c>
      <c r="F76" s="246" t="s">
        <v>792</v>
      </c>
      <c r="G76" s="246">
        <v>8</v>
      </c>
      <c r="H76" s="255"/>
      <c r="I76" s="256" t="s">
        <v>738</v>
      </c>
      <c r="J76" s="248" t="s">
        <v>661</v>
      </c>
      <c r="K76" s="249"/>
      <c r="L76" s="250"/>
      <c r="M76" s="251"/>
      <c r="N76" s="252"/>
      <c r="O76" s="252"/>
      <c r="P76" s="253"/>
      <c r="Q76" s="205"/>
      <c r="R76" s="205"/>
      <c r="S76" s="205"/>
      <c r="T76" s="205"/>
      <c r="U76" s="205"/>
      <c r="V76" s="205"/>
      <c r="W76" s="205"/>
      <c r="X76" s="205"/>
      <c r="Y76" s="205"/>
      <c r="Z76" s="205"/>
      <c r="AA76" s="205"/>
      <c r="AB76" s="205"/>
      <c r="AC76" s="205"/>
      <c r="AD76" s="205"/>
      <c r="AE76" s="205"/>
      <c r="AF76" s="205"/>
      <c r="AG76" s="205"/>
      <c r="AH76" s="205"/>
      <c r="AI76" s="205"/>
      <c r="AJ76" s="205"/>
      <c r="AK76" s="205"/>
      <c r="AL76" s="205"/>
    </row>
    <row r="77" spans="1:38" ht="15" customHeight="1">
      <c r="A77" s="245">
        <v>29</v>
      </c>
      <c r="B77" s="350">
        <v>45091</v>
      </c>
      <c r="C77" s="351"/>
      <c r="D77" s="352" t="s">
        <v>793</v>
      </c>
      <c r="E77" s="353" t="s">
        <v>687</v>
      </c>
      <c r="F77" s="354" t="s">
        <v>794</v>
      </c>
      <c r="G77" s="354">
        <v>23</v>
      </c>
      <c r="H77" s="355"/>
      <c r="I77" s="356" t="s">
        <v>790</v>
      </c>
      <c r="J77" s="357" t="s">
        <v>661</v>
      </c>
      <c r="K77" s="358"/>
      <c r="L77" s="359"/>
      <c r="M77" s="360"/>
      <c r="N77" s="361"/>
      <c r="O77" s="361"/>
      <c r="P77" s="362"/>
      <c r="Q77" s="205"/>
      <c r="R77" s="205"/>
      <c r="S77" s="205"/>
      <c r="T77" s="205"/>
      <c r="U77" s="205"/>
      <c r="V77" s="205"/>
      <c r="W77" s="205"/>
      <c r="X77" s="205"/>
      <c r="Y77" s="205"/>
      <c r="Z77" s="205"/>
      <c r="AA77" s="205"/>
      <c r="AB77" s="205"/>
      <c r="AC77" s="205"/>
      <c r="AD77" s="205"/>
      <c r="AE77" s="205"/>
      <c r="AF77" s="205"/>
      <c r="AG77" s="205"/>
      <c r="AH77" s="205"/>
      <c r="AI77" s="205"/>
      <c r="AJ77" s="205"/>
      <c r="AK77" s="205"/>
      <c r="AL77" s="205"/>
    </row>
    <row r="78" spans="1:38" ht="15" customHeight="1">
      <c r="A78" s="257"/>
      <c r="B78" s="363"/>
      <c r="C78" s="364"/>
      <c r="D78" s="365"/>
      <c r="E78" s="364"/>
      <c r="F78" s="364"/>
      <c r="G78" s="364"/>
      <c r="H78" s="364"/>
      <c r="I78" s="364"/>
      <c r="J78" s="364"/>
      <c r="K78" s="366"/>
      <c r="L78" s="367"/>
      <c r="M78" s="368"/>
      <c r="N78" s="366"/>
      <c r="O78" s="364"/>
      <c r="P78" s="369"/>
      <c r="Q78" s="205"/>
      <c r="R78" s="205"/>
      <c r="S78" s="205"/>
      <c r="T78" s="205"/>
      <c r="U78" s="205"/>
      <c r="V78" s="205"/>
      <c r="W78" s="205"/>
      <c r="X78" s="205"/>
      <c r="Y78" s="205"/>
      <c r="Z78" s="205"/>
      <c r="AA78" s="205"/>
      <c r="AB78" s="205"/>
      <c r="AC78" s="205"/>
      <c r="AD78" s="205"/>
      <c r="AE78" s="205"/>
      <c r="AF78" s="205"/>
      <c r="AG78" s="205"/>
      <c r="AH78" s="205"/>
      <c r="AI78" s="205"/>
      <c r="AJ78" s="205"/>
      <c r="AK78" s="205"/>
      <c r="AL78" s="205"/>
    </row>
    <row r="79" spans="1:38" ht="15" customHeight="1">
      <c r="A79" s="257"/>
      <c r="B79" s="363"/>
      <c r="C79" s="364"/>
      <c r="D79" s="365"/>
      <c r="E79" s="364"/>
      <c r="F79" s="364"/>
      <c r="G79" s="364"/>
      <c r="H79" s="364"/>
      <c r="I79" s="364"/>
      <c r="J79" s="364"/>
      <c r="K79" s="366"/>
      <c r="L79" s="367"/>
      <c r="M79" s="368"/>
      <c r="N79" s="366"/>
      <c r="O79" s="364"/>
      <c r="P79" s="369"/>
      <c r="Q79" s="205"/>
      <c r="R79" s="205"/>
      <c r="S79" s="205"/>
      <c r="T79" s="205"/>
      <c r="U79" s="205"/>
      <c r="V79" s="205"/>
      <c r="W79" s="205"/>
      <c r="X79" s="205"/>
      <c r="Y79" s="205"/>
      <c r="Z79" s="205"/>
      <c r="AA79" s="205"/>
      <c r="AB79" s="205"/>
      <c r="AC79" s="205"/>
      <c r="AD79" s="205"/>
      <c r="AE79" s="205"/>
      <c r="AF79" s="205"/>
      <c r="AG79" s="205"/>
      <c r="AH79" s="205"/>
      <c r="AI79" s="205"/>
      <c r="AJ79" s="205"/>
      <c r="AK79" s="205"/>
      <c r="AL79" s="205"/>
    </row>
    <row r="80" spans="1:38" ht="15" customHeight="1">
      <c r="A80" s="257"/>
      <c r="B80" s="363"/>
      <c r="C80" s="364"/>
      <c r="D80" s="365"/>
      <c r="E80" s="364"/>
      <c r="F80" s="364"/>
      <c r="G80" s="364"/>
      <c r="H80" s="364"/>
      <c r="I80" s="364"/>
      <c r="J80" s="364"/>
      <c r="K80" s="366"/>
      <c r="L80" s="367"/>
      <c r="M80" s="368"/>
      <c r="N80" s="366"/>
      <c r="O80" s="364"/>
      <c r="P80" s="369"/>
      <c r="Q80" s="205"/>
      <c r="R80" s="205"/>
      <c r="S80" s="205"/>
      <c r="T80" s="205"/>
      <c r="U80" s="205"/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  <c r="AL80" s="205"/>
    </row>
    <row r="81" spans="1:38" ht="15" customHeight="1">
      <c r="A81" s="257"/>
      <c r="B81" s="363"/>
      <c r="C81" s="364"/>
      <c r="D81" s="365"/>
      <c r="E81" s="364"/>
      <c r="F81" s="364"/>
      <c r="G81" s="364"/>
      <c r="H81" s="364"/>
      <c r="I81" s="364"/>
      <c r="J81" s="364"/>
      <c r="K81" s="366"/>
      <c r="L81" s="367"/>
      <c r="M81" s="368"/>
      <c r="N81" s="366"/>
      <c r="O81" s="364"/>
      <c r="P81" s="369"/>
      <c r="Q81" s="205"/>
      <c r="R81" s="205"/>
      <c r="S81" s="205"/>
      <c r="T81" s="205"/>
      <c r="U81" s="205"/>
      <c r="V81" s="205"/>
      <c r="W81" s="205"/>
      <c r="X81" s="205"/>
      <c r="Y81" s="205"/>
      <c r="Z81" s="205"/>
      <c r="AA81" s="205"/>
      <c r="AB81" s="205"/>
      <c r="AC81" s="205"/>
      <c r="AD81" s="205"/>
      <c r="AE81" s="205"/>
      <c r="AF81" s="205"/>
      <c r="AG81" s="205"/>
      <c r="AH81" s="205"/>
      <c r="AI81" s="205"/>
      <c r="AJ81" s="205"/>
      <c r="AK81" s="205"/>
      <c r="AL81" s="205"/>
    </row>
    <row r="82" spans="1:38" ht="38.25" customHeight="1">
      <c r="A82" s="106" t="s">
        <v>795</v>
      </c>
      <c r="B82" s="258"/>
      <c r="C82" s="258"/>
      <c r="D82" s="259"/>
      <c r="E82" s="174"/>
      <c r="F82" s="6"/>
      <c r="G82" s="6"/>
      <c r="H82" s="175"/>
      <c r="I82" s="260"/>
      <c r="J82" s="1"/>
      <c r="K82" s="6"/>
      <c r="L82" s="6"/>
      <c r="M82" s="6"/>
      <c r="N82" s="1"/>
      <c r="O82" s="1"/>
      <c r="Q82" s="1"/>
      <c r="R82" s="6"/>
      <c r="S82" s="1"/>
      <c r="T82" s="1"/>
      <c r="U82" s="1"/>
      <c r="V82" s="1"/>
      <c r="W82" s="1"/>
      <c r="X82" s="6"/>
      <c r="Y82" s="1"/>
      <c r="Z82" s="1"/>
      <c r="AA82" s="1"/>
      <c r="AB82" s="1"/>
      <c r="AC82" s="1"/>
      <c r="AD82" s="6"/>
      <c r="AE82" s="1"/>
      <c r="AF82" s="1"/>
      <c r="AG82" s="1"/>
      <c r="AH82" s="1"/>
      <c r="AI82" s="1"/>
      <c r="AJ82" s="6"/>
      <c r="AK82" s="1"/>
    </row>
    <row r="83" spans="1:38" ht="15.75" customHeight="1">
      <c r="A83" s="107" t="s">
        <v>16</v>
      </c>
      <c r="B83" s="108" t="s">
        <v>592</v>
      </c>
      <c r="C83" s="108"/>
      <c r="D83" s="109" t="s">
        <v>645</v>
      </c>
      <c r="E83" s="108" t="s">
        <v>646</v>
      </c>
      <c r="F83" s="108" t="s">
        <v>647</v>
      </c>
      <c r="G83" s="108" t="s">
        <v>648</v>
      </c>
      <c r="H83" s="108" t="s">
        <v>649</v>
      </c>
      <c r="I83" s="108" t="s">
        <v>650</v>
      </c>
      <c r="J83" s="107" t="s">
        <v>651</v>
      </c>
      <c r="K83" s="178" t="s">
        <v>686</v>
      </c>
      <c r="L83" s="179" t="s">
        <v>653</v>
      </c>
      <c r="M83" s="110" t="s">
        <v>654</v>
      </c>
      <c r="N83" s="108" t="s">
        <v>655</v>
      </c>
      <c r="O83" s="109" t="s">
        <v>656</v>
      </c>
      <c r="P83" s="108" t="s">
        <v>657</v>
      </c>
      <c r="Q83" s="45"/>
      <c r="R83" s="6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</row>
    <row r="84" spans="1:38" ht="14.25" customHeight="1">
      <c r="A84" s="111">
        <v>1</v>
      </c>
      <c r="B84" s="112">
        <v>44840</v>
      </c>
      <c r="C84" s="212"/>
      <c r="D84" s="212" t="s">
        <v>796</v>
      </c>
      <c r="E84" s="111" t="s">
        <v>687</v>
      </c>
      <c r="F84" s="111" t="s">
        <v>797</v>
      </c>
      <c r="G84" s="111">
        <v>1220</v>
      </c>
      <c r="H84" s="111"/>
      <c r="I84" s="111" t="s">
        <v>798</v>
      </c>
      <c r="J84" s="117" t="s">
        <v>661</v>
      </c>
      <c r="K84" s="117"/>
      <c r="L84" s="118"/>
      <c r="M84" s="261"/>
      <c r="N84" s="117"/>
      <c r="O84" s="117"/>
      <c r="P84" s="118" t="e">
        <f>VLOOKUP(D84,'MidCap Intra'!B98:C597,2,0)</f>
        <v>#N/A</v>
      </c>
      <c r="Q84" s="45"/>
      <c r="R84" s="45" t="s">
        <v>662</v>
      </c>
      <c r="S84" s="45"/>
      <c r="T84" s="1"/>
      <c r="U84" s="1"/>
      <c r="V84" s="1"/>
      <c r="W84" s="1"/>
      <c r="X84" s="1"/>
      <c r="Y84" s="1"/>
      <c r="Z84" s="1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</row>
    <row r="85" spans="1:38" ht="14.25" customHeight="1">
      <c r="A85" s="121">
        <v>2</v>
      </c>
      <c r="B85" s="122">
        <v>45050</v>
      </c>
      <c r="C85" s="202"/>
      <c r="D85" s="202" t="s">
        <v>156</v>
      </c>
      <c r="E85" s="121" t="s">
        <v>687</v>
      </c>
      <c r="F85" s="121">
        <v>84</v>
      </c>
      <c r="G85" s="121">
        <v>74.900000000000006</v>
      </c>
      <c r="H85" s="121">
        <v>91.5</v>
      </c>
      <c r="I85" s="121" t="s">
        <v>799</v>
      </c>
      <c r="J85" s="127" t="s">
        <v>800</v>
      </c>
      <c r="K85" s="127">
        <f>H85-F85</f>
        <v>7.5</v>
      </c>
      <c r="L85" s="128">
        <f>(F85*-0.7)/100</f>
        <v>-0.58799999999999997</v>
      </c>
      <c r="M85" s="129">
        <f>(K85+L85)/F85</f>
        <v>8.2285714285714281E-2</v>
      </c>
      <c r="N85" s="262" t="s">
        <v>665</v>
      </c>
      <c r="O85" s="130">
        <v>45086</v>
      </c>
      <c r="P85" s="122"/>
      <c r="Q85" s="45"/>
      <c r="R85" s="45" t="s">
        <v>662</v>
      </c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</row>
    <row r="86" spans="1:38" ht="14.25" customHeight="1">
      <c r="A86" s="111">
        <v>3</v>
      </c>
      <c r="B86" s="112">
        <v>45071</v>
      </c>
      <c r="C86" s="212"/>
      <c r="D86" s="212" t="s">
        <v>281</v>
      </c>
      <c r="E86" s="111" t="s">
        <v>687</v>
      </c>
      <c r="F86" s="111" t="s">
        <v>801</v>
      </c>
      <c r="G86" s="111">
        <v>267</v>
      </c>
      <c r="H86" s="111"/>
      <c r="I86" s="111" t="s">
        <v>802</v>
      </c>
      <c r="J86" s="117" t="s">
        <v>661</v>
      </c>
      <c r="K86" s="117"/>
      <c r="L86" s="118"/>
      <c r="M86" s="119"/>
      <c r="N86" s="213"/>
      <c r="O86" s="263"/>
      <c r="P86" s="112"/>
      <c r="Q86" s="45"/>
      <c r="R86" s="45" t="s">
        <v>662</v>
      </c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</row>
    <row r="87" spans="1:38" ht="14.25" customHeight="1">
      <c r="A87" s="121">
        <v>4</v>
      </c>
      <c r="B87" s="122">
        <v>45077</v>
      </c>
      <c r="C87" s="202"/>
      <c r="D87" s="202" t="s">
        <v>520</v>
      </c>
      <c r="E87" s="121" t="s">
        <v>687</v>
      </c>
      <c r="F87" s="121">
        <v>1410</v>
      </c>
      <c r="G87" s="121">
        <v>1240</v>
      </c>
      <c r="H87" s="121">
        <v>1540</v>
      </c>
      <c r="I87" s="121" t="s">
        <v>671</v>
      </c>
      <c r="J87" s="127" t="s">
        <v>803</v>
      </c>
      <c r="K87" s="127">
        <f>H87-F87</f>
        <v>130</v>
      </c>
      <c r="L87" s="128">
        <f>(F87*-0.7)/100</f>
        <v>-9.8699999999999992</v>
      </c>
      <c r="M87" s="129">
        <f>(K87+L87)/F87</f>
        <v>8.519858156028369E-2</v>
      </c>
      <c r="N87" s="262" t="s">
        <v>665</v>
      </c>
      <c r="O87" s="130">
        <v>45084</v>
      </c>
      <c r="P87" s="122"/>
      <c r="Q87" s="45"/>
      <c r="R87" s="45" t="s">
        <v>662</v>
      </c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</row>
    <row r="88" spans="1:38" ht="12.75" customHeight="1">
      <c r="A88" s="111"/>
      <c r="B88" s="112"/>
      <c r="C88" s="212"/>
      <c r="D88" s="212"/>
      <c r="E88" s="111"/>
      <c r="F88" s="111"/>
      <c r="G88" s="111"/>
      <c r="H88" s="111"/>
      <c r="I88" s="111"/>
      <c r="J88" s="117"/>
      <c r="K88" s="117"/>
      <c r="L88" s="118"/>
      <c r="M88" s="261"/>
      <c r="N88" s="117"/>
      <c r="O88" s="117"/>
      <c r="P88" s="112"/>
      <c r="R88" s="6"/>
      <c r="S88" s="1"/>
      <c r="T88" s="1"/>
      <c r="U88" s="1"/>
      <c r="V88" s="1"/>
      <c r="W88" s="1"/>
      <c r="X88" s="1"/>
      <c r="Y88" s="1"/>
    </row>
    <row r="89" spans="1:38" ht="12.75" customHeight="1">
      <c r="A89" s="159" t="s">
        <v>678</v>
      </c>
      <c r="B89" s="159"/>
      <c r="C89" s="159"/>
      <c r="D89" s="159"/>
      <c r="E89" s="45"/>
      <c r="F89" s="166" t="s">
        <v>680</v>
      </c>
      <c r="G89" s="66"/>
      <c r="H89" s="66"/>
      <c r="I89" s="66"/>
      <c r="J89" s="6"/>
      <c r="K89" s="196"/>
      <c r="L89" s="197"/>
      <c r="M89" s="6"/>
      <c r="N89" s="149"/>
      <c r="O89" s="264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38" ht="12.75" customHeight="1">
      <c r="A90" s="165" t="s">
        <v>679</v>
      </c>
      <c r="B90" s="159"/>
      <c r="C90" s="159"/>
      <c r="D90" s="159"/>
      <c r="E90" s="6"/>
      <c r="F90" s="166" t="s">
        <v>683</v>
      </c>
      <c r="G90" s="6"/>
      <c r="H90" s="6" t="s">
        <v>804</v>
      </c>
      <c r="I90" s="6"/>
      <c r="J90" s="1"/>
      <c r="K90" s="6"/>
      <c r="L90" s="6"/>
      <c r="M90" s="6"/>
      <c r="N90" s="1"/>
      <c r="O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ht="12.75" customHeight="1">
      <c r="A91" s="165"/>
      <c r="B91" s="159"/>
      <c r="C91" s="159"/>
      <c r="D91" s="159"/>
      <c r="E91" s="6"/>
      <c r="F91" s="166"/>
      <c r="G91" s="6"/>
      <c r="H91" s="6"/>
      <c r="I91" s="6"/>
      <c r="J91" s="1"/>
      <c r="K91" s="6"/>
      <c r="L91" s="6"/>
      <c r="M91" s="6"/>
      <c r="N91" s="1"/>
      <c r="O91" s="1"/>
      <c r="Q91" s="1"/>
      <c r="R91" s="66"/>
      <c r="S91" s="1"/>
      <c r="T91" s="1"/>
      <c r="U91" s="1"/>
      <c r="V91" s="1"/>
      <c r="W91" s="1"/>
      <c r="X91" s="1"/>
      <c r="Y91" s="1"/>
      <c r="Z91" s="1"/>
    </row>
    <row r="92" spans="1:38" ht="12.75" customHeight="1">
      <c r="A92" s="165"/>
      <c r="B92" s="159"/>
      <c r="C92" s="159"/>
      <c r="D92" s="159"/>
      <c r="E92" s="6"/>
      <c r="F92" s="166"/>
      <c r="G92" s="66"/>
      <c r="H92" s="45"/>
      <c r="I92" s="66"/>
      <c r="J92" s="6"/>
      <c r="K92" s="196"/>
      <c r="L92" s="197"/>
      <c r="M92" s="6"/>
      <c r="N92" s="149"/>
      <c r="O92" s="198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165"/>
      <c r="B93" s="159"/>
      <c r="C93" s="159"/>
      <c r="D93" s="159"/>
      <c r="E93" s="6"/>
      <c r="F93" s="166"/>
      <c r="G93" s="66"/>
      <c r="H93" s="45"/>
      <c r="I93" s="66"/>
      <c r="J93" s="6"/>
      <c r="K93" s="196"/>
      <c r="L93" s="197"/>
      <c r="M93" s="6"/>
      <c r="N93" s="149"/>
      <c r="O93" s="198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165"/>
      <c r="B94" s="159"/>
      <c r="C94" s="159"/>
      <c r="D94" s="159"/>
      <c r="E94" s="6"/>
      <c r="F94" s="166"/>
      <c r="G94" s="66"/>
      <c r="H94" s="45"/>
      <c r="I94" s="66"/>
      <c r="J94" s="6"/>
      <c r="K94" s="196"/>
      <c r="L94" s="197"/>
      <c r="M94" s="6"/>
      <c r="N94" s="149"/>
      <c r="O94" s="198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165"/>
      <c r="B95" s="159"/>
      <c r="C95" s="159"/>
      <c r="D95" s="159"/>
      <c r="E95" s="6"/>
      <c r="F95" s="166"/>
      <c r="G95" s="66"/>
      <c r="H95" s="45"/>
      <c r="I95" s="66"/>
      <c r="J95" s="6"/>
      <c r="K95" s="196"/>
      <c r="L95" s="197"/>
      <c r="M95" s="6"/>
      <c r="N95" s="149"/>
      <c r="O95" s="198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65"/>
      <c r="B96" s="159"/>
      <c r="C96" s="159"/>
      <c r="D96" s="159"/>
      <c r="E96" s="6"/>
      <c r="F96" s="166"/>
      <c r="G96" s="66"/>
      <c r="H96" s="45"/>
      <c r="I96" s="66"/>
      <c r="J96" s="6"/>
      <c r="K96" s="196"/>
      <c r="L96" s="197"/>
      <c r="M96" s="6"/>
      <c r="N96" s="149"/>
      <c r="O96" s="198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65"/>
      <c r="B97" s="159"/>
      <c r="C97" s="159"/>
      <c r="D97" s="159"/>
      <c r="E97" s="6"/>
      <c r="F97" s="166"/>
      <c r="G97" s="66"/>
      <c r="H97" s="45"/>
      <c r="I97" s="66"/>
      <c r="J97" s="6"/>
      <c r="K97" s="196"/>
      <c r="L97" s="197"/>
      <c r="M97" s="6"/>
      <c r="N97" s="149"/>
      <c r="O97" s="198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66"/>
      <c r="B98" s="148"/>
      <c r="C98" s="148"/>
      <c r="D98" s="45"/>
      <c r="E98" s="66"/>
      <c r="F98" s="66"/>
      <c r="G98" s="66"/>
      <c r="H98" s="45"/>
      <c r="I98" s="66"/>
      <c r="J98" s="6"/>
      <c r="K98" s="196"/>
      <c r="L98" s="197"/>
      <c r="M98" s="6"/>
      <c r="N98" s="149"/>
      <c r="O98" s="198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38.25" customHeight="1">
      <c r="A99" s="45"/>
      <c r="B99" s="265" t="s">
        <v>805</v>
      </c>
      <c r="C99" s="265"/>
      <c r="D99" s="265"/>
      <c r="E99" s="265"/>
      <c r="F99" s="6"/>
      <c r="G99" s="6"/>
      <c r="H99" s="176"/>
      <c r="I99" s="6"/>
      <c r="J99" s="176"/>
      <c r="K99" s="177"/>
      <c r="L99" s="6"/>
      <c r="M99" s="6"/>
      <c r="N99" s="1"/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07" t="s">
        <v>16</v>
      </c>
      <c r="B100" s="108" t="s">
        <v>592</v>
      </c>
      <c r="C100" s="108"/>
      <c r="D100" s="109" t="s">
        <v>645</v>
      </c>
      <c r="E100" s="108" t="s">
        <v>646</v>
      </c>
      <c r="F100" s="108" t="s">
        <v>647</v>
      </c>
      <c r="G100" s="108" t="s">
        <v>806</v>
      </c>
      <c r="H100" s="108" t="s">
        <v>807</v>
      </c>
      <c r="I100" s="108" t="s">
        <v>650</v>
      </c>
      <c r="J100" s="266" t="s">
        <v>651</v>
      </c>
      <c r="K100" s="108" t="s">
        <v>652</v>
      </c>
      <c r="L100" s="108" t="s">
        <v>808</v>
      </c>
      <c r="M100" s="108" t="s">
        <v>655</v>
      </c>
      <c r="N100" s="109" t="s">
        <v>656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267">
        <v>1</v>
      </c>
      <c r="B101" s="268">
        <v>41579</v>
      </c>
      <c r="C101" s="268"/>
      <c r="D101" s="269" t="s">
        <v>809</v>
      </c>
      <c r="E101" s="270" t="s">
        <v>658</v>
      </c>
      <c r="F101" s="271">
        <v>82</v>
      </c>
      <c r="G101" s="270" t="s">
        <v>810</v>
      </c>
      <c r="H101" s="270">
        <v>100</v>
      </c>
      <c r="I101" s="272">
        <v>100</v>
      </c>
      <c r="J101" s="273" t="s">
        <v>811</v>
      </c>
      <c r="K101" s="274">
        <f t="shared" ref="K101:K153" si="19">H101-F101</f>
        <v>18</v>
      </c>
      <c r="L101" s="275">
        <f t="shared" ref="L101:L153" si="20">K101/F101</f>
        <v>0.21951219512195122</v>
      </c>
      <c r="M101" s="270" t="s">
        <v>665</v>
      </c>
      <c r="N101" s="276">
        <v>42657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267">
        <v>2</v>
      </c>
      <c r="B102" s="268">
        <v>41794</v>
      </c>
      <c r="C102" s="268"/>
      <c r="D102" s="269" t="s">
        <v>812</v>
      </c>
      <c r="E102" s="270" t="s">
        <v>687</v>
      </c>
      <c r="F102" s="271">
        <v>257</v>
      </c>
      <c r="G102" s="270" t="s">
        <v>810</v>
      </c>
      <c r="H102" s="270">
        <v>300</v>
      </c>
      <c r="I102" s="272">
        <v>300</v>
      </c>
      <c r="J102" s="273" t="s">
        <v>811</v>
      </c>
      <c r="K102" s="274">
        <f t="shared" si="19"/>
        <v>43</v>
      </c>
      <c r="L102" s="275">
        <f t="shared" si="20"/>
        <v>0.16731517509727625</v>
      </c>
      <c r="M102" s="270" t="s">
        <v>665</v>
      </c>
      <c r="N102" s="276">
        <v>41822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267">
        <v>3</v>
      </c>
      <c r="B103" s="268">
        <v>41828</v>
      </c>
      <c r="C103" s="268"/>
      <c r="D103" s="269" t="s">
        <v>813</v>
      </c>
      <c r="E103" s="270" t="s">
        <v>687</v>
      </c>
      <c r="F103" s="271">
        <v>393</v>
      </c>
      <c r="G103" s="270" t="s">
        <v>810</v>
      </c>
      <c r="H103" s="270">
        <v>468</v>
      </c>
      <c r="I103" s="272">
        <v>468</v>
      </c>
      <c r="J103" s="273" t="s">
        <v>811</v>
      </c>
      <c r="K103" s="274">
        <f t="shared" si="19"/>
        <v>75</v>
      </c>
      <c r="L103" s="275">
        <f t="shared" si="20"/>
        <v>0.19083969465648856</v>
      </c>
      <c r="M103" s="270" t="s">
        <v>665</v>
      </c>
      <c r="N103" s="276">
        <v>41863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267">
        <v>4</v>
      </c>
      <c r="B104" s="268">
        <v>41857</v>
      </c>
      <c r="C104" s="268"/>
      <c r="D104" s="269" t="s">
        <v>814</v>
      </c>
      <c r="E104" s="270" t="s">
        <v>687</v>
      </c>
      <c r="F104" s="271">
        <v>205</v>
      </c>
      <c r="G104" s="270" t="s">
        <v>810</v>
      </c>
      <c r="H104" s="270">
        <v>275</v>
      </c>
      <c r="I104" s="272">
        <v>250</v>
      </c>
      <c r="J104" s="273" t="s">
        <v>811</v>
      </c>
      <c r="K104" s="274">
        <f t="shared" si="19"/>
        <v>70</v>
      </c>
      <c r="L104" s="275">
        <f t="shared" si="20"/>
        <v>0.34146341463414637</v>
      </c>
      <c r="M104" s="270" t="s">
        <v>665</v>
      </c>
      <c r="N104" s="276">
        <v>41962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267">
        <v>5</v>
      </c>
      <c r="B105" s="268">
        <v>41886</v>
      </c>
      <c r="C105" s="268"/>
      <c r="D105" s="269" t="s">
        <v>815</v>
      </c>
      <c r="E105" s="270" t="s">
        <v>687</v>
      </c>
      <c r="F105" s="271">
        <v>162</v>
      </c>
      <c r="G105" s="270" t="s">
        <v>810</v>
      </c>
      <c r="H105" s="270">
        <v>190</v>
      </c>
      <c r="I105" s="272">
        <v>190</v>
      </c>
      <c r="J105" s="273" t="s">
        <v>811</v>
      </c>
      <c r="K105" s="274">
        <f t="shared" si="19"/>
        <v>28</v>
      </c>
      <c r="L105" s="275">
        <f t="shared" si="20"/>
        <v>0.1728395061728395</v>
      </c>
      <c r="M105" s="270" t="s">
        <v>665</v>
      </c>
      <c r="N105" s="276">
        <v>42006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267">
        <v>6</v>
      </c>
      <c r="B106" s="268">
        <v>41886</v>
      </c>
      <c r="C106" s="268"/>
      <c r="D106" s="269" t="s">
        <v>816</v>
      </c>
      <c r="E106" s="270" t="s">
        <v>687</v>
      </c>
      <c r="F106" s="271">
        <v>75</v>
      </c>
      <c r="G106" s="270" t="s">
        <v>810</v>
      </c>
      <c r="H106" s="270">
        <v>91.5</v>
      </c>
      <c r="I106" s="272" t="s">
        <v>799</v>
      </c>
      <c r="J106" s="273" t="s">
        <v>817</v>
      </c>
      <c r="K106" s="274">
        <f t="shared" si="19"/>
        <v>16.5</v>
      </c>
      <c r="L106" s="275">
        <f t="shared" si="20"/>
        <v>0.22</v>
      </c>
      <c r="M106" s="270" t="s">
        <v>665</v>
      </c>
      <c r="N106" s="276">
        <v>41954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267">
        <v>7</v>
      </c>
      <c r="B107" s="268">
        <v>41913</v>
      </c>
      <c r="C107" s="268"/>
      <c r="D107" s="269" t="s">
        <v>818</v>
      </c>
      <c r="E107" s="270" t="s">
        <v>687</v>
      </c>
      <c r="F107" s="271">
        <v>850</v>
      </c>
      <c r="G107" s="270" t="s">
        <v>810</v>
      </c>
      <c r="H107" s="270">
        <v>982.5</v>
      </c>
      <c r="I107" s="272">
        <v>1050</v>
      </c>
      <c r="J107" s="273" t="s">
        <v>819</v>
      </c>
      <c r="K107" s="274">
        <f t="shared" si="19"/>
        <v>132.5</v>
      </c>
      <c r="L107" s="275">
        <f t="shared" si="20"/>
        <v>0.15588235294117647</v>
      </c>
      <c r="M107" s="270" t="s">
        <v>665</v>
      </c>
      <c r="N107" s="276">
        <v>42039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267">
        <v>8</v>
      </c>
      <c r="B108" s="268">
        <v>41913</v>
      </c>
      <c r="C108" s="268"/>
      <c r="D108" s="269" t="s">
        <v>820</v>
      </c>
      <c r="E108" s="270" t="s">
        <v>687</v>
      </c>
      <c r="F108" s="271">
        <v>475</v>
      </c>
      <c r="G108" s="270" t="s">
        <v>810</v>
      </c>
      <c r="H108" s="270">
        <v>515</v>
      </c>
      <c r="I108" s="272">
        <v>600</v>
      </c>
      <c r="J108" s="273" t="s">
        <v>821</v>
      </c>
      <c r="K108" s="274">
        <f t="shared" si="19"/>
        <v>40</v>
      </c>
      <c r="L108" s="275">
        <f t="shared" si="20"/>
        <v>8.4210526315789472E-2</v>
      </c>
      <c r="M108" s="270" t="s">
        <v>665</v>
      </c>
      <c r="N108" s="276">
        <v>41939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267">
        <v>9</v>
      </c>
      <c r="B109" s="268">
        <v>41913</v>
      </c>
      <c r="C109" s="268"/>
      <c r="D109" s="269" t="s">
        <v>822</v>
      </c>
      <c r="E109" s="270" t="s">
        <v>687</v>
      </c>
      <c r="F109" s="271">
        <v>86</v>
      </c>
      <c r="G109" s="270" t="s">
        <v>810</v>
      </c>
      <c r="H109" s="270">
        <v>99</v>
      </c>
      <c r="I109" s="272">
        <v>140</v>
      </c>
      <c r="J109" s="273" t="s">
        <v>823</v>
      </c>
      <c r="K109" s="274">
        <f t="shared" si="19"/>
        <v>13</v>
      </c>
      <c r="L109" s="275">
        <f t="shared" si="20"/>
        <v>0.15116279069767441</v>
      </c>
      <c r="M109" s="270" t="s">
        <v>665</v>
      </c>
      <c r="N109" s="276">
        <v>41939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267">
        <v>10</v>
      </c>
      <c r="B110" s="268">
        <v>41926</v>
      </c>
      <c r="C110" s="268"/>
      <c r="D110" s="269" t="s">
        <v>824</v>
      </c>
      <c r="E110" s="270" t="s">
        <v>687</v>
      </c>
      <c r="F110" s="271">
        <v>496.6</v>
      </c>
      <c r="G110" s="270" t="s">
        <v>810</v>
      </c>
      <c r="H110" s="270">
        <v>621</v>
      </c>
      <c r="I110" s="272">
        <v>580</v>
      </c>
      <c r="J110" s="273" t="s">
        <v>811</v>
      </c>
      <c r="K110" s="274">
        <f t="shared" si="19"/>
        <v>124.39999999999998</v>
      </c>
      <c r="L110" s="275">
        <f t="shared" si="20"/>
        <v>0.25050342327829234</v>
      </c>
      <c r="M110" s="270" t="s">
        <v>665</v>
      </c>
      <c r="N110" s="276">
        <v>42605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267">
        <v>11</v>
      </c>
      <c r="B111" s="268">
        <v>41926</v>
      </c>
      <c r="C111" s="268"/>
      <c r="D111" s="269" t="s">
        <v>825</v>
      </c>
      <c r="E111" s="270" t="s">
        <v>687</v>
      </c>
      <c r="F111" s="271">
        <v>2481.9</v>
      </c>
      <c r="G111" s="270" t="s">
        <v>810</v>
      </c>
      <c r="H111" s="270">
        <v>2840</v>
      </c>
      <c r="I111" s="272">
        <v>2870</v>
      </c>
      <c r="J111" s="273" t="s">
        <v>826</v>
      </c>
      <c r="K111" s="274">
        <f t="shared" si="19"/>
        <v>358.09999999999991</v>
      </c>
      <c r="L111" s="275">
        <f t="shared" si="20"/>
        <v>0.14428462065353154</v>
      </c>
      <c r="M111" s="270" t="s">
        <v>665</v>
      </c>
      <c r="N111" s="276">
        <v>42017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267">
        <v>12</v>
      </c>
      <c r="B112" s="268">
        <v>41928</v>
      </c>
      <c r="C112" s="268"/>
      <c r="D112" s="269" t="s">
        <v>827</v>
      </c>
      <c r="E112" s="270" t="s">
        <v>687</v>
      </c>
      <c r="F112" s="271">
        <v>84.5</v>
      </c>
      <c r="G112" s="270" t="s">
        <v>810</v>
      </c>
      <c r="H112" s="270">
        <v>93</v>
      </c>
      <c r="I112" s="272">
        <v>110</v>
      </c>
      <c r="J112" s="273" t="s">
        <v>828</v>
      </c>
      <c r="K112" s="274">
        <f t="shared" si="19"/>
        <v>8.5</v>
      </c>
      <c r="L112" s="275">
        <f t="shared" si="20"/>
        <v>0.10059171597633136</v>
      </c>
      <c r="M112" s="270" t="s">
        <v>665</v>
      </c>
      <c r="N112" s="276">
        <v>41939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267">
        <v>13</v>
      </c>
      <c r="B113" s="268">
        <v>41928</v>
      </c>
      <c r="C113" s="268"/>
      <c r="D113" s="269" t="s">
        <v>829</v>
      </c>
      <c r="E113" s="270" t="s">
        <v>687</v>
      </c>
      <c r="F113" s="271">
        <v>401</v>
      </c>
      <c r="G113" s="270" t="s">
        <v>810</v>
      </c>
      <c r="H113" s="270">
        <v>428</v>
      </c>
      <c r="I113" s="272">
        <v>450</v>
      </c>
      <c r="J113" s="273" t="s">
        <v>830</v>
      </c>
      <c r="K113" s="274">
        <f t="shared" si="19"/>
        <v>27</v>
      </c>
      <c r="L113" s="275">
        <f t="shared" si="20"/>
        <v>6.7331670822942641E-2</v>
      </c>
      <c r="M113" s="270" t="s">
        <v>665</v>
      </c>
      <c r="N113" s="276">
        <v>42020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267">
        <v>14</v>
      </c>
      <c r="B114" s="268">
        <v>41928</v>
      </c>
      <c r="C114" s="268"/>
      <c r="D114" s="269" t="s">
        <v>831</v>
      </c>
      <c r="E114" s="270" t="s">
        <v>687</v>
      </c>
      <c r="F114" s="271">
        <v>101</v>
      </c>
      <c r="G114" s="270" t="s">
        <v>810</v>
      </c>
      <c r="H114" s="270">
        <v>112</v>
      </c>
      <c r="I114" s="272">
        <v>120</v>
      </c>
      <c r="J114" s="273" t="s">
        <v>832</v>
      </c>
      <c r="K114" s="274">
        <f t="shared" si="19"/>
        <v>11</v>
      </c>
      <c r="L114" s="275">
        <f t="shared" si="20"/>
        <v>0.10891089108910891</v>
      </c>
      <c r="M114" s="270" t="s">
        <v>665</v>
      </c>
      <c r="N114" s="276">
        <v>41939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267">
        <v>15</v>
      </c>
      <c r="B115" s="268">
        <v>41954</v>
      </c>
      <c r="C115" s="268"/>
      <c r="D115" s="269" t="s">
        <v>833</v>
      </c>
      <c r="E115" s="270" t="s">
        <v>687</v>
      </c>
      <c r="F115" s="271">
        <v>59</v>
      </c>
      <c r="G115" s="270" t="s">
        <v>810</v>
      </c>
      <c r="H115" s="270">
        <v>76</v>
      </c>
      <c r="I115" s="272">
        <v>76</v>
      </c>
      <c r="J115" s="273" t="s">
        <v>811</v>
      </c>
      <c r="K115" s="274">
        <f t="shared" si="19"/>
        <v>17</v>
      </c>
      <c r="L115" s="275">
        <f t="shared" si="20"/>
        <v>0.28813559322033899</v>
      </c>
      <c r="M115" s="270" t="s">
        <v>665</v>
      </c>
      <c r="N115" s="276">
        <v>43032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267">
        <v>16</v>
      </c>
      <c r="B116" s="268">
        <v>41954</v>
      </c>
      <c r="C116" s="268"/>
      <c r="D116" s="269" t="s">
        <v>822</v>
      </c>
      <c r="E116" s="270" t="s">
        <v>687</v>
      </c>
      <c r="F116" s="271">
        <v>99</v>
      </c>
      <c r="G116" s="270" t="s">
        <v>810</v>
      </c>
      <c r="H116" s="270">
        <v>120</v>
      </c>
      <c r="I116" s="272">
        <v>120</v>
      </c>
      <c r="J116" s="273" t="s">
        <v>735</v>
      </c>
      <c r="K116" s="274">
        <f t="shared" si="19"/>
        <v>21</v>
      </c>
      <c r="L116" s="275">
        <f t="shared" si="20"/>
        <v>0.21212121212121213</v>
      </c>
      <c r="M116" s="270" t="s">
        <v>665</v>
      </c>
      <c r="N116" s="276">
        <v>41960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267">
        <v>17</v>
      </c>
      <c r="B117" s="268">
        <v>41956</v>
      </c>
      <c r="C117" s="268"/>
      <c r="D117" s="269" t="s">
        <v>834</v>
      </c>
      <c r="E117" s="270" t="s">
        <v>687</v>
      </c>
      <c r="F117" s="271">
        <v>22</v>
      </c>
      <c r="G117" s="270" t="s">
        <v>810</v>
      </c>
      <c r="H117" s="270">
        <v>33.549999999999997</v>
      </c>
      <c r="I117" s="272">
        <v>32</v>
      </c>
      <c r="J117" s="273" t="s">
        <v>835</v>
      </c>
      <c r="K117" s="274">
        <f t="shared" si="19"/>
        <v>11.549999999999997</v>
      </c>
      <c r="L117" s="275">
        <f t="shared" si="20"/>
        <v>0.52499999999999991</v>
      </c>
      <c r="M117" s="270" t="s">
        <v>665</v>
      </c>
      <c r="N117" s="276">
        <v>42188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267">
        <v>18</v>
      </c>
      <c r="B118" s="268">
        <v>41976</v>
      </c>
      <c r="C118" s="268"/>
      <c r="D118" s="269" t="s">
        <v>836</v>
      </c>
      <c r="E118" s="270" t="s">
        <v>687</v>
      </c>
      <c r="F118" s="271">
        <v>440</v>
      </c>
      <c r="G118" s="270" t="s">
        <v>810</v>
      </c>
      <c r="H118" s="270">
        <v>520</v>
      </c>
      <c r="I118" s="272">
        <v>520</v>
      </c>
      <c r="J118" s="273" t="s">
        <v>837</v>
      </c>
      <c r="K118" s="274">
        <f t="shared" si="19"/>
        <v>80</v>
      </c>
      <c r="L118" s="275">
        <f t="shared" si="20"/>
        <v>0.18181818181818182</v>
      </c>
      <c r="M118" s="270" t="s">
        <v>665</v>
      </c>
      <c r="N118" s="276">
        <v>42208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267">
        <v>19</v>
      </c>
      <c r="B119" s="268">
        <v>41976</v>
      </c>
      <c r="C119" s="268"/>
      <c r="D119" s="269" t="s">
        <v>838</v>
      </c>
      <c r="E119" s="270" t="s">
        <v>687</v>
      </c>
      <c r="F119" s="271">
        <v>360</v>
      </c>
      <c r="G119" s="270" t="s">
        <v>810</v>
      </c>
      <c r="H119" s="270">
        <v>427</v>
      </c>
      <c r="I119" s="272">
        <v>425</v>
      </c>
      <c r="J119" s="273" t="s">
        <v>839</v>
      </c>
      <c r="K119" s="274">
        <f t="shared" si="19"/>
        <v>67</v>
      </c>
      <c r="L119" s="275">
        <f t="shared" si="20"/>
        <v>0.18611111111111112</v>
      </c>
      <c r="M119" s="270" t="s">
        <v>665</v>
      </c>
      <c r="N119" s="276">
        <v>42058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267">
        <v>20</v>
      </c>
      <c r="B120" s="268">
        <v>42012</v>
      </c>
      <c r="C120" s="268"/>
      <c r="D120" s="269" t="s">
        <v>840</v>
      </c>
      <c r="E120" s="270" t="s">
        <v>687</v>
      </c>
      <c r="F120" s="271">
        <v>360</v>
      </c>
      <c r="G120" s="270" t="s">
        <v>810</v>
      </c>
      <c r="H120" s="270">
        <v>455</v>
      </c>
      <c r="I120" s="272">
        <v>420</v>
      </c>
      <c r="J120" s="273" t="s">
        <v>841</v>
      </c>
      <c r="K120" s="274">
        <f t="shared" si="19"/>
        <v>95</v>
      </c>
      <c r="L120" s="275">
        <f t="shared" si="20"/>
        <v>0.2638888888888889</v>
      </c>
      <c r="M120" s="270" t="s">
        <v>665</v>
      </c>
      <c r="N120" s="276">
        <v>42024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267">
        <v>21</v>
      </c>
      <c r="B121" s="268">
        <v>42012</v>
      </c>
      <c r="C121" s="268"/>
      <c r="D121" s="269" t="s">
        <v>842</v>
      </c>
      <c r="E121" s="270" t="s">
        <v>687</v>
      </c>
      <c r="F121" s="271">
        <v>130</v>
      </c>
      <c r="G121" s="270"/>
      <c r="H121" s="270">
        <v>175.5</v>
      </c>
      <c r="I121" s="272">
        <v>165</v>
      </c>
      <c r="J121" s="273" t="s">
        <v>843</v>
      </c>
      <c r="K121" s="274">
        <f t="shared" si="19"/>
        <v>45.5</v>
      </c>
      <c r="L121" s="275">
        <f t="shared" si="20"/>
        <v>0.35</v>
      </c>
      <c r="M121" s="270" t="s">
        <v>665</v>
      </c>
      <c r="N121" s="276">
        <v>43088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267">
        <v>22</v>
      </c>
      <c r="B122" s="268">
        <v>42040</v>
      </c>
      <c r="C122" s="268"/>
      <c r="D122" s="269" t="s">
        <v>416</v>
      </c>
      <c r="E122" s="270" t="s">
        <v>658</v>
      </c>
      <c r="F122" s="271">
        <v>98</v>
      </c>
      <c r="G122" s="270"/>
      <c r="H122" s="270">
        <v>120</v>
      </c>
      <c r="I122" s="272">
        <v>120</v>
      </c>
      <c r="J122" s="273" t="s">
        <v>811</v>
      </c>
      <c r="K122" s="274">
        <f t="shared" si="19"/>
        <v>22</v>
      </c>
      <c r="L122" s="275">
        <f t="shared" si="20"/>
        <v>0.22448979591836735</v>
      </c>
      <c r="M122" s="270" t="s">
        <v>665</v>
      </c>
      <c r="N122" s="276">
        <v>42753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267">
        <v>23</v>
      </c>
      <c r="B123" s="268">
        <v>42040</v>
      </c>
      <c r="C123" s="268"/>
      <c r="D123" s="269" t="s">
        <v>844</v>
      </c>
      <c r="E123" s="270" t="s">
        <v>658</v>
      </c>
      <c r="F123" s="271">
        <v>196</v>
      </c>
      <c r="G123" s="270"/>
      <c r="H123" s="270">
        <v>262</v>
      </c>
      <c r="I123" s="272">
        <v>255</v>
      </c>
      <c r="J123" s="273" t="s">
        <v>811</v>
      </c>
      <c r="K123" s="274">
        <f t="shared" si="19"/>
        <v>66</v>
      </c>
      <c r="L123" s="275">
        <f t="shared" si="20"/>
        <v>0.33673469387755101</v>
      </c>
      <c r="M123" s="270" t="s">
        <v>665</v>
      </c>
      <c r="N123" s="276">
        <v>42599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277">
        <v>24</v>
      </c>
      <c r="B124" s="278">
        <v>42067</v>
      </c>
      <c r="C124" s="278"/>
      <c r="D124" s="279" t="s">
        <v>415</v>
      </c>
      <c r="E124" s="280" t="s">
        <v>658</v>
      </c>
      <c r="F124" s="281">
        <v>235</v>
      </c>
      <c r="G124" s="281"/>
      <c r="H124" s="282">
        <v>77</v>
      </c>
      <c r="I124" s="282" t="s">
        <v>845</v>
      </c>
      <c r="J124" s="283" t="s">
        <v>846</v>
      </c>
      <c r="K124" s="284">
        <f t="shared" si="19"/>
        <v>-158</v>
      </c>
      <c r="L124" s="285">
        <f t="shared" si="20"/>
        <v>-0.67234042553191486</v>
      </c>
      <c r="M124" s="281" t="s">
        <v>692</v>
      </c>
      <c r="N124" s="278">
        <v>43522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267">
        <v>25</v>
      </c>
      <c r="B125" s="268">
        <v>42067</v>
      </c>
      <c r="C125" s="268"/>
      <c r="D125" s="269" t="s">
        <v>847</v>
      </c>
      <c r="E125" s="270" t="s">
        <v>658</v>
      </c>
      <c r="F125" s="271">
        <v>185</v>
      </c>
      <c r="G125" s="270"/>
      <c r="H125" s="270">
        <v>224</v>
      </c>
      <c r="I125" s="272" t="s">
        <v>848</v>
      </c>
      <c r="J125" s="273" t="s">
        <v>811</v>
      </c>
      <c r="K125" s="274">
        <f t="shared" si="19"/>
        <v>39</v>
      </c>
      <c r="L125" s="275">
        <f t="shared" si="20"/>
        <v>0.21081081081081082</v>
      </c>
      <c r="M125" s="270" t="s">
        <v>665</v>
      </c>
      <c r="N125" s="276">
        <v>42647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277">
        <v>26</v>
      </c>
      <c r="B126" s="278">
        <v>42090</v>
      </c>
      <c r="C126" s="278"/>
      <c r="D126" s="286" t="s">
        <v>849</v>
      </c>
      <c r="E126" s="281" t="s">
        <v>658</v>
      </c>
      <c r="F126" s="281">
        <v>49.5</v>
      </c>
      <c r="G126" s="282"/>
      <c r="H126" s="282">
        <v>15.85</v>
      </c>
      <c r="I126" s="282">
        <v>67</v>
      </c>
      <c r="J126" s="283" t="s">
        <v>850</v>
      </c>
      <c r="K126" s="282">
        <f t="shared" si="19"/>
        <v>-33.65</v>
      </c>
      <c r="L126" s="287">
        <f t="shared" si="20"/>
        <v>-0.67979797979797973</v>
      </c>
      <c r="M126" s="281" t="s">
        <v>692</v>
      </c>
      <c r="N126" s="288">
        <v>43627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267">
        <v>27</v>
      </c>
      <c r="B127" s="268">
        <v>42093</v>
      </c>
      <c r="C127" s="268"/>
      <c r="D127" s="269" t="s">
        <v>851</v>
      </c>
      <c r="E127" s="270" t="s">
        <v>658</v>
      </c>
      <c r="F127" s="271">
        <v>183.5</v>
      </c>
      <c r="G127" s="270"/>
      <c r="H127" s="270">
        <v>219</v>
      </c>
      <c r="I127" s="272">
        <v>218</v>
      </c>
      <c r="J127" s="273" t="s">
        <v>852</v>
      </c>
      <c r="K127" s="274">
        <f t="shared" si="19"/>
        <v>35.5</v>
      </c>
      <c r="L127" s="275">
        <f t="shared" si="20"/>
        <v>0.19346049046321526</v>
      </c>
      <c r="M127" s="270" t="s">
        <v>665</v>
      </c>
      <c r="N127" s="276">
        <v>42103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267">
        <v>28</v>
      </c>
      <c r="B128" s="268">
        <v>42114</v>
      </c>
      <c r="C128" s="268"/>
      <c r="D128" s="269" t="s">
        <v>853</v>
      </c>
      <c r="E128" s="270" t="s">
        <v>658</v>
      </c>
      <c r="F128" s="271">
        <f>(227+237)/2</f>
        <v>232</v>
      </c>
      <c r="G128" s="270"/>
      <c r="H128" s="270">
        <v>298</v>
      </c>
      <c r="I128" s="272">
        <v>298</v>
      </c>
      <c r="J128" s="273" t="s">
        <v>811</v>
      </c>
      <c r="K128" s="274">
        <f t="shared" si="19"/>
        <v>66</v>
      </c>
      <c r="L128" s="275">
        <f t="shared" si="20"/>
        <v>0.28448275862068967</v>
      </c>
      <c r="M128" s="270" t="s">
        <v>665</v>
      </c>
      <c r="N128" s="276">
        <v>42823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267">
        <v>29</v>
      </c>
      <c r="B129" s="268">
        <v>42128</v>
      </c>
      <c r="C129" s="268"/>
      <c r="D129" s="269" t="s">
        <v>854</v>
      </c>
      <c r="E129" s="270" t="s">
        <v>687</v>
      </c>
      <c r="F129" s="271">
        <v>385</v>
      </c>
      <c r="G129" s="270"/>
      <c r="H129" s="270">
        <f>212.5+331</f>
        <v>543.5</v>
      </c>
      <c r="I129" s="272">
        <v>510</v>
      </c>
      <c r="J129" s="273" t="s">
        <v>855</v>
      </c>
      <c r="K129" s="274">
        <f t="shared" si="19"/>
        <v>158.5</v>
      </c>
      <c r="L129" s="275">
        <f t="shared" si="20"/>
        <v>0.41168831168831171</v>
      </c>
      <c r="M129" s="270" t="s">
        <v>665</v>
      </c>
      <c r="N129" s="276">
        <v>42235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267">
        <v>30</v>
      </c>
      <c r="B130" s="268">
        <v>42128</v>
      </c>
      <c r="C130" s="268"/>
      <c r="D130" s="269" t="s">
        <v>856</v>
      </c>
      <c r="E130" s="270" t="s">
        <v>687</v>
      </c>
      <c r="F130" s="271">
        <v>115.5</v>
      </c>
      <c r="G130" s="270"/>
      <c r="H130" s="270">
        <v>146</v>
      </c>
      <c r="I130" s="272">
        <v>142</v>
      </c>
      <c r="J130" s="273" t="s">
        <v>857</v>
      </c>
      <c r="K130" s="274">
        <f t="shared" si="19"/>
        <v>30.5</v>
      </c>
      <c r="L130" s="275">
        <f t="shared" si="20"/>
        <v>0.26406926406926406</v>
      </c>
      <c r="M130" s="270" t="s">
        <v>665</v>
      </c>
      <c r="N130" s="276">
        <v>42202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267">
        <v>31</v>
      </c>
      <c r="B131" s="268">
        <v>42151</v>
      </c>
      <c r="C131" s="268"/>
      <c r="D131" s="269" t="s">
        <v>565</v>
      </c>
      <c r="E131" s="270" t="s">
        <v>687</v>
      </c>
      <c r="F131" s="271">
        <v>237.5</v>
      </c>
      <c r="G131" s="270"/>
      <c r="H131" s="270">
        <v>279.5</v>
      </c>
      <c r="I131" s="272">
        <v>278</v>
      </c>
      <c r="J131" s="273" t="s">
        <v>811</v>
      </c>
      <c r="K131" s="274">
        <f t="shared" si="19"/>
        <v>42</v>
      </c>
      <c r="L131" s="275">
        <f t="shared" si="20"/>
        <v>0.17684210526315788</v>
      </c>
      <c r="M131" s="270" t="s">
        <v>665</v>
      </c>
      <c r="N131" s="276">
        <v>42222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267">
        <v>32</v>
      </c>
      <c r="B132" s="268">
        <v>42174</v>
      </c>
      <c r="C132" s="268"/>
      <c r="D132" s="269" t="s">
        <v>829</v>
      </c>
      <c r="E132" s="270" t="s">
        <v>658</v>
      </c>
      <c r="F132" s="271">
        <v>340</v>
      </c>
      <c r="G132" s="270"/>
      <c r="H132" s="270">
        <v>448</v>
      </c>
      <c r="I132" s="272">
        <v>448</v>
      </c>
      <c r="J132" s="273" t="s">
        <v>811</v>
      </c>
      <c r="K132" s="274">
        <f t="shared" si="19"/>
        <v>108</v>
      </c>
      <c r="L132" s="275">
        <f t="shared" si="20"/>
        <v>0.31764705882352939</v>
      </c>
      <c r="M132" s="270" t="s">
        <v>665</v>
      </c>
      <c r="N132" s="276">
        <v>43018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267">
        <v>33</v>
      </c>
      <c r="B133" s="268">
        <v>42191</v>
      </c>
      <c r="C133" s="268"/>
      <c r="D133" s="269" t="s">
        <v>858</v>
      </c>
      <c r="E133" s="270" t="s">
        <v>658</v>
      </c>
      <c r="F133" s="271">
        <v>390</v>
      </c>
      <c r="G133" s="270"/>
      <c r="H133" s="270">
        <v>460</v>
      </c>
      <c r="I133" s="272">
        <v>460</v>
      </c>
      <c r="J133" s="273" t="s">
        <v>811</v>
      </c>
      <c r="K133" s="274">
        <f t="shared" si="19"/>
        <v>70</v>
      </c>
      <c r="L133" s="275">
        <f t="shared" si="20"/>
        <v>0.17948717948717949</v>
      </c>
      <c r="M133" s="270" t="s">
        <v>665</v>
      </c>
      <c r="N133" s="276">
        <v>42478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277">
        <v>34</v>
      </c>
      <c r="B134" s="278">
        <v>42195</v>
      </c>
      <c r="C134" s="278"/>
      <c r="D134" s="279" t="s">
        <v>859</v>
      </c>
      <c r="E134" s="280" t="s">
        <v>658</v>
      </c>
      <c r="F134" s="281">
        <v>122.5</v>
      </c>
      <c r="G134" s="281"/>
      <c r="H134" s="282">
        <v>61</v>
      </c>
      <c r="I134" s="282">
        <v>172</v>
      </c>
      <c r="J134" s="283" t="s">
        <v>860</v>
      </c>
      <c r="K134" s="284">
        <f t="shared" si="19"/>
        <v>-61.5</v>
      </c>
      <c r="L134" s="285">
        <f t="shared" si="20"/>
        <v>-0.50204081632653064</v>
      </c>
      <c r="M134" s="281" t="s">
        <v>692</v>
      </c>
      <c r="N134" s="278">
        <v>43333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267">
        <v>35</v>
      </c>
      <c r="B135" s="268">
        <v>42219</v>
      </c>
      <c r="C135" s="268"/>
      <c r="D135" s="269" t="s">
        <v>861</v>
      </c>
      <c r="E135" s="270" t="s">
        <v>658</v>
      </c>
      <c r="F135" s="271">
        <v>297.5</v>
      </c>
      <c r="G135" s="270"/>
      <c r="H135" s="270">
        <v>350</v>
      </c>
      <c r="I135" s="272">
        <v>360</v>
      </c>
      <c r="J135" s="273" t="s">
        <v>862</v>
      </c>
      <c r="K135" s="274">
        <f t="shared" si="19"/>
        <v>52.5</v>
      </c>
      <c r="L135" s="275">
        <f t="shared" si="20"/>
        <v>0.17647058823529413</v>
      </c>
      <c r="M135" s="270" t="s">
        <v>665</v>
      </c>
      <c r="N135" s="276">
        <v>42232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267">
        <v>36</v>
      </c>
      <c r="B136" s="268">
        <v>42219</v>
      </c>
      <c r="C136" s="268"/>
      <c r="D136" s="269" t="s">
        <v>863</v>
      </c>
      <c r="E136" s="270" t="s">
        <v>658</v>
      </c>
      <c r="F136" s="271">
        <v>115.5</v>
      </c>
      <c r="G136" s="270"/>
      <c r="H136" s="270">
        <v>149</v>
      </c>
      <c r="I136" s="272">
        <v>140</v>
      </c>
      <c r="J136" s="273" t="s">
        <v>864</v>
      </c>
      <c r="K136" s="274">
        <f t="shared" si="19"/>
        <v>33.5</v>
      </c>
      <c r="L136" s="275">
        <f t="shared" si="20"/>
        <v>0.29004329004329005</v>
      </c>
      <c r="M136" s="270" t="s">
        <v>665</v>
      </c>
      <c r="N136" s="276">
        <v>42740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267">
        <v>37</v>
      </c>
      <c r="B137" s="268">
        <v>42251</v>
      </c>
      <c r="C137" s="268"/>
      <c r="D137" s="269" t="s">
        <v>565</v>
      </c>
      <c r="E137" s="270" t="s">
        <v>658</v>
      </c>
      <c r="F137" s="271">
        <v>226</v>
      </c>
      <c r="G137" s="270"/>
      <c r="H137" s="270">
        <v>292</v>
      </c>
      <c r="I137" s="272">
        <v>292</v>
      </c>
      <c r="J137" s="273" t="s">
        <v>865</v>
      </c>
      <c r="K137" s="274">
        <f t="shared" si="19"/>
        <v>66</v>
      </c>
      <c r="L137" s="275">
        <f t="shared" si="20"/>
        <v>0.29203539823008851</v>
      </c>
      <c r="M137" s="270" t="s">
        <v>665</v>
      </c>
      <c r="N137" s="276">
        <v>42286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267">
        <v>38</v>
      </c>
      <c r="B138" s="268">
        <v>42254</v>
      </c>
      <c r="C138" s="268"/>
      <c r="D138" s="269" t="s">
        <v>853</v>
      </c>
      <c r="E138" s="270" t="s">
        <v>658</v>
      </c>
      <c r="F138" s="271">
        <v>232.5</v>
      </c>
      <c r="G138" s="270"/>
      <c r="H138" s="270">
        <v>312.5</v>
      </c>
      <c r="I138" s="272">
        <v>310</v>
      </c>
      <c r="J138" s="273" t="s">
        <v>811</v>
      </c>
      <c r="K138" s="274">
        <f t="shared" si="19"/>
        <v>80</v>
      </c>
      <c r="L138" s="275">
        <f t="shared" si="20"/>
        <v>0.34408602150537637</v>
      </c>
      <c r="M138" s="270" t="s">
        <v>665</v>
      </c>
      <c r="N138" s="276">
        <v>42823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267">
        <v>39</v>
      </c>
      <c r="B139" s="268">
        <v>42268</v>
      </c>
      <c r="C139" s="268"/>
      <c r="D139" s="269" t="s">
        <v>866</v>
      </c>
      <c r="E139" s="270" t="s">
        <v>658</v>
      </c>
      <c r="F139" s="271">
        <v>196.5</v>
      </c>
      <c r="G139" s="270"/>
      <c r="H139" s="270">
        <v>238</v>
      </c>
      <c r="I139" s="272">
        <v>238</v>
      </c>
      <c r="J139" s="273" t="s">
        <v>865</v>
      </c>
      <c r="K139" s="274">
        <f t="shared" si="19"/>
        <v>41.5</v>
      </c>
      <c r="L139" s="275">
        <f t="shared" si="20"/>
        <v>0.21119592875318066</v>
      </c>
      <c r="M139" s="270" t="s">
        <v>665</v>
      </c>
      <c r="N139" s="276">
        <v>42291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267">
        <v>40</v>
      </c>
      <c r="B140" s="268">
        <v>42271</v>
      </c>
      <c r="C140" s="268"/>
      <c r="D140" s="269" t="s">
        <v>809</v>
      </c>
      <c r="E140" s="270" t="s">
        <v>658</v>
      </c>
      <c r="F140" s="271">
        <v>65</v>
      </c>
      <c r="G140" s="270"/>
      <c r="H140" s="270">
        <v>82</v>
      </c>
      <c r="I140" s="272">
        <v>82</v>
      </c>
      <c r="J140" s="273" t="s">
        <v>865</v>
      </c>
      <c r="K140" s="274">
        <f t="shared" si="19"/>
        <v>17</v>
      </c>
      <c r="L140" s="275">
        <f t="shared" si="20"/>
        <v>0.26153846153846155</v>
      </c>
      <c r="M140" s="270" t="s">
        <v>665</v>
      </c>
      <c r="N140" s="276">
        <v>42578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67">
        <v>41</v>
      </c>
      <c r="B141" s="268">
        <v>42291</v>
      </c>
      <c r="C141" s="268"/>
      <c r="D141" s="269" t="s">
        <v>867</v>
      </c>
      <c r="E141" s="270" t="s">
        <v>658</v>
      </c>
      <c r="F141" s="271">
        <v>144</v>
      </c>
      <c r="G141" s="270"/>
      <c r="H141" s="270">
        <v>182.5</v>
      </c>
      <c r="I141" s="272">
        <v>181</v>
      </c>
      <c r="J141" s="273" t="s">
        <v>865</v>
      </c>
      <c r="K141" s="274">
        <f t="shared" si="19"/>
        <v>38.5</v>
      </c>
      <c r="L141" s="275">
        <f t="shared" si="20"/>
        <v>0.2673611111111111</v>
      </c>
      <c r="M141" s="270" t="s">
        <v>665</v>
      </c>
      <c r="N141" s="276">
        <v>42817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67">
        <v>42</v>
      </c>
      <c r="B142" s="268">
        <v>42291</v>
      </c>
      <c r="C142" s="268"/>
      <c r="D142" s="269" t="s">
        <v>868</v>
      </c>
      <c r="E142" s="270" t="s">
        <v>658</v>
      </c>
      <c r="F142" s="271">
        <v>264</v>
      </c>
      <c r="G142" s="270"/>
      <c r="H142" s="270">
        <v>311</v>
      </c>
      <c r="I142" s="272">
        <v>311</v>
      </c>
      <c r="J142" s="273" t="s">
        <v>865</v>
      </c>
      <c r="K142" s="274">
        <f t="shared" si="19"/>
        <v>47</v>
      </c>
      <c r="L142" s="275">
        <f t="shared" si="20"/>
        <v>0.17803030303030304</v>
      </c>
      <c r="M142" s="270" t="s">
        <v>665</v>
      </c>
      <c r="N142" s="276">
        <v>42604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267">
        <v>43</v>
      </c>
      <c r="B143" s="268">
        <v>42318</v>
      </c>
      <c r="C143" s="268"/>
      <c r="D143" s="269" t="s">
        <v>869</v>
      </c>
      <c r="E143" s="270" t="s">
        <v>687</v>
      </c>
      <c r="F143" s="271">
        <v>549.5</v>
      </c>
      <c r="G143" s="270"/>
      <c r="H143" s="270">
        <v>630</v>
      </c>
      <c r="I143" s="272">
        <v>630</v>
      </c>
      <c r="J143" s="273" t="s">
        <v>865</v>
      </c>
      <c r="K143" s="274">
        <f t="shared" si="19"/>
        <v>80.5</v>
      </c>
      <c r="L143" s="275">
        <f t="shared" si="20"/>
        <v>0.1464968152866242</v>
      </c>
      <c r="M143" s="270" t="s">
        <v>665</v>
      </c>
      <c r="N143" s="276">
        <v>42419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67">
        <v>44</v>
      </c>
      <c r="B144" s="268">
        <v>42342</v>
      </c>
      <c r="C144" s="268"/>
      <c r="D144" s="269" t="s">
        <v>870</v>
      </c>
      <c r="E144" s="270" t="s">
        <v>658</v>
      </c>
      <c r="F144" s="271">
        <v>1027.5</v>
      </c>
      <c r="G144" s="270"/>
      <c r="H144" s="270">
        <v>1315</v>
      </c>
      <c r="I144" s="272">
        <v>1250</v>
      </c>
      <c r="J144" s="273" t="s">
        <v>865</v>
      </c>
      <c r="K144" s="274">
        <f t="shared" si="19"/>
        <v>287.5</v>
      </c>
      <c r="L144" s="275">
        <f t="shared" si="20"/>
        <v>0.27980535279805352</v>
      </c>
      <c r="M144" s="270" t="s">
        <v>665</v>
      </c>
      <c r="N144" s="276">
        <v>43244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67">
        <v>45</v>
      </c>
      <c r="B145" s="268">
        <v>42367</v>
      </c>
      <c r="C145" s="268"/>
      <c r="D145" s="269" t="s">
        <v>871</v>
      </c>
      <c r="E145" s="270" t="s">
        <v>658</v>
      </c>
      <c r="F145" s="271">
        <v>465</v>
      </c>
      <c r="G145" s="270"/>
      <c r="H145" s="270">
        <v>540</v>
      </c>
      <c r="I145" s="272">
        <v>540</v>
      </c>
      <c r="J145" s="273" t="s">
        <v>865</v>
      </c>
      <c r="K145" s="274">
        <f t="shared" si="19"/>
        <v>75</v>
      </c>
      <c r="L145" s="275">
        <f t="shared" si="20"/>
        <v>0.16129032258064516</v>
      </c>
      <c r="M145" s="270" t="s">
        <v>665</v>
      </c>
      <c r="N145" s="276">
        <v>42530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67">
        <v>46</v>
      </c>
      <c r="B146" s="268">
        <v>42380</v>
      </c>
      <c r="C146" s="268"/>
      <c r="D146" s="269" t="s">
        <v>416</v>
      </c>
      <c r="E146" s="270" t="s">
        <v>687</v>
      </c>
      <c r="F146" s="271">
        <v>81</v>
      </c>
      <c r="G146" s="270"/>
      <c r="H146" s="270">
        <v>110</v>
      </c>
      <c r="I146" s="272">
        <v>110</v>
      </c>
      <c r="J146" s="273" t="s">
        <v>865</v>
      </c>
      <c r="K146" s="274">
        <f t="shared" si="19"/>
        <v>29</v>
      </c>
      <c r="L146" s="275">
        <f t="shared" si="20"/>
        <v>0.35802469135802467</v>
      </c>
      <c r="M146" s="270" t="s">
        <v>665</v>
      </c>
      <c r="N146" s="276">
        <v>42745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67">
        <v>47</v>
      </c>
      <c r="B147" s="268">
        <v>42382</v>
      </c>
      <c r="C147" s="268"/>
      <c r="D147" s="269" t="s">
        <v>872</v>
      </c>
      <c r="E147" s="270" t="s">
        <v>687</v>
      </c>
      <c r="F147" s="271">
        <v>417.5</v>
      </c>
      <c r="G147" s="270"/>
      <c r="H147" s="270">
        <v>547</v>
      </c>
      <c r="I147" s="272">
        <v>535</v>
      </c>
      <c r="J147" s="273" t="s">
        <v>865</v>
      </c>
      <c r="K147" s="274">
        <f t="shared" si="19"/>
        <v>129.5</v>
      </c>
      <c r="L147" s="275">
        <f t="shared" si="20"/>
        <v>0.31017964071856285</v>
      </c>
      <c r="M147" s="270" t="s">
        <v>665</v>
      </c>
      <c r="N147" s="276">
        <v>42578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67">
        <v>48</v>
      </c>
      <c r="B148" s="268">
        <v>42408</v>
      </c>
      <c r="C148" s="268"/>
      <c r="D148" s="269" t="s">
        <v>873</v>
      </c>
      <c r="E148" s="270" t="s">
        <v>658</v>
      </c>
      <c r="F148" s="271">
        <v>650</v>
      </c>
      <c r="G148" s="270"/>
      <c r="H148" s="270">
        <v>800</v>
      </c>
      <c r="I148" s="272">
        <v>800</v>
      </c>
      <c r="J148" s="273" t="s">
        <v>865</v>
      </c>
      <c r="K148" s="274">
        <f t="shared" si="19"/>
        <v>150</v>
      </c>
      <c r="L148" s="275">
        <f t="shared" si="20"/>
        <v>0.23076923076923078</v>
      </c>
      <c r="M148" s="270" t="s">
        <v>665</v>
      </c>
      <c r="N148" s="276">
        <v>43154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67">
        <v>49</v>
      </c>
      <c r="B149" s="268">
        <v>42433</v>
      </c>
      <c r="C149" s="268"/>
      <c r="D149" s="269" t="s">
        <v>239</v>
      </c>
      <c r="E149" s="270" t="s">
        <v>658</v>
      </c>
      <c r="F149" s="271">
        <v>437.5</v>
      </c>
      <c r="G149" s="270"/>
      <c r="H149" s="270">
        <v>504.5</v>
      </c>
      <c r="I149" s="272">
        <v>522</v>
      </c>
      <c r="J149" s="273" t="s">
        <v>874</v>
      </c>
      <c r="K149" s="274">
        <f t="shared" si="19"/>
        <v>67</v>
      </c>
      <c r="L149" s="275">
        <f t="shared" si="20"/>
        <v>0.15314285714285714</v>
      </c>
      <c r="M149" s="270" t="s">
        <v>665</v>
      </c>
      <c r="N149" s="276">
        <v>42480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67">
        <v>50</v>
      </c>
      <c r="B150" s="268">
        <v>42438</v>
      </c>
      <c r="C150" s="268"/>
      <c r="D150" s="269" t="s">
        <v>875</v>
      </c>
      <c r="E150" s="270" t="s">
        <v>658</v>
      </c>
      <c r="F150" s="271">
        <v>189.5</v>
      </c>
      <c r="G150" s="270"/>
      <c r="H150" s="270">
        <v>218</v>
      </c>
      <c r="I150" s="272">
        <v>218</v>
      </c>
      <c r="J150" s="273" t="s">
        <v>865</v>
      </c>
      <c r="K150" s="274">
        <f t="shared" si="19"/>
        <v>28.5</v>
      </c>
      <c r="L150" s="275">
        <f t="shared" si="20"/>
        <v>0.15039577836411611</v>
      </c>
      <c r="M150" s="270" t="s">
        <v>665</v>
      </c>
      <c r="N150" s="276">
        <v>43034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77">
        <v>51</v>
      </c>
      <c r="B151" s="278">
        <v>42471</v>
      </c>
      <c r="C151" s="278"/>
      <c r="D151" s="286" t="s">
        <v>876</v>
      </c>
      <c r="E151" s="281" t="s">
        <v>658</v>
      </c>
      <c r="F151" s="281">
        <v>36.5</v>
      </c>
      <c r="G151" s="282"/>
      <c r="H151" s="282">
        <v>15.85</v>
      </c>
      <c r="I151" s="282">
        <v>60</v>
      </c>
      <c r="J151" s="283" t="s">
        <v>877</v>
      </c>
      <c r="K151" s="284">
        <f t="shared" si="19"/>
        <v>-20.65</v>
      </c>
      <c r="L151" s="285">
        <f t="shared" si="20"/>
        <v>-0.5657534246575342</v>
      </c>
      <c r="M151" s="281" t="s">
        <v>692</v>
      </c>
      <c r="N151" s="289">
        <v>43627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67">
        <v>52</v>
      </c>
      <c r="B152" s="268">
        <v>42472</v>
      </c>
      <c r="C152" s="268"/>
      <c r="D152" s="269" t="s">
        <v>878</v>
      </c>
      <c r="E152" s="270" t="s">
        <v>658</v>
      </c>
      <c r="F152" s="271">
        <v>93</v>
      </c>
      <c r="G152" s="270"/>
      <c r="H152" s="270">
        <v>149</v>
      </c>
      <c r="I152" s="272">
        <v>140</v>
      </c>
      <c r="J152" s="273" t="s">
        <v>879</v>
      </c>
      <c r="K152" s="274">
        <f t="shared" si="19"/>
        <v>56</v>
      </c>
      <c r="L152" s="275">
        <f t="shared" si="20"/>
        <v>0.60215053763440862</v>
      </c>
      <c r="M152" s="270" t="s">
        <v>665</v>
      </c>
      <c r="N152" s="276">
        <v>42740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67">
        <v>53</v>
      </c>
      <c r="B153" s="268">
        <v>42472</v>
      </c>
      <c r="C153" s="268"/>
      <c r="D153" s="269" t="s">
        <v>880</v>
      </c>
      <c r="E153" s="270" t="s">
        <v>658</v>
      </c>
      <c r="F153" s="271">
        <v>130</v>
      </c>
      <c r="G153" s="270"/>
      <c r="H153" s="270">
        <v>150</v>
      </c>
      <c r="I153" s="272" t="s">
        <v>881</v>
      </c>
      <c r="J153" s="273" t="s">
        <v>865</v>
      </c>
      <c r="K153" s="274">
        <f t="shared" si="19"/>
        <v>20</v>
      </c>
      <c r="L153" s="275">
        <f t="shared" si="20"/>
        <v>0.15384615384615385</v>
      </c>
      <c r="M153" s="270" t="s">
        <v>665</v>
      </c>
      <c r="N153" s="276">
        <v>42564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67">
        <v>54</v>
      </c>
      <c r="B154" s="268">
        <v>42473</v>
      </c>
      <c r="C154" s="268"/>
      <c r="D154" s="269" t="s">
        <v>882</v>
      </c>
      <c r="E154" s="270" t="s">
        <v>658</v>
      </c>
      <c r="F154" s="271">
        <v>196</v>
      </c>
      <c r="G154" s="270"/>
      <c r="H154" s="270">
        <v>299</v>
      </c>
      <c r="I154" s="272">
        <v>299</v>
      </c>
      <c r="J154" s="273" t="s">
        <v>865</v>
      </c>
      <c r="K154" s="274">
        <v>103</v>
      </c>
      <c r="L154" s="275">
        <v>0.52551020408163296</v>
      </c>
      <c r="M154" s="270" t="s">
        <v>665</v>
      </c>
      <c r="N154" s="276">
        <v>42620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67">
        <v>55</v>
      </c>
      <c r="B155" s="268">
        <v>42473</v>
      </c>
      <c r="C155" s="268"/>
      <c r="D155" s="269" t="s">
        <v>883</v>
      </c>
      <c r="E155" s="270" t="s">
        <v>658</v>
      </c>
      <c r="F155" s="271">
        <v>88</v>
      </c>
      <c r="G155" s="270"/>
      <c r="H155" s="270">
        <v>103</v>
      </c>
      <c r="I155" s="272">
        <v>103</v>
      </c>
      <c r="J155" s="273" t="s">
        <v>865</v>
      </c>
      <c r="K155" s="274">
        <v>15</v>
      </c>
      <c r="L155" s="275">
        <v>0.170454545454545</v>
      </c>
      <c r="M155" s="270" t="s">
        <v>665</v>
      </c>
      <c r="N155" s="276">
        <v>42530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67">
        <v>56</v>
      </c>
      <c r="B156" s="268">
        <v>42492</v>
      </c>
      <c r="C156" s="268"/>
      <c r="D156" s="269" t="s">
        <v>884</v>
      </c>
      <c r="E156" s="270" t="s">
        <v>658</v>
      </c>
      <c r="F156" s="271">
        <v>127.5</v>
      </c>
      <c r="G156" s="270"/>
      <c r="H156" s="270">
        <v>148</v>
      </c>
      <c r="I156" s="272" t="s">
        <v>885</v>
      </c>
      <c r="J156" s="273" t="s">
        <v>865</v>
      </c>
      <c r="K156" s="274">
        <f t="shared" ref="K156:K160" si="21">H156-F156</f>
        <v>20.5</v>
      </c>
      <c r="L156" s="275">
        <f t="shared" ref="L156:L160" si="22">K156/F156</f>
        <v>0.16078431372549021</v>
      </c>
      <c r="M156" s="270" t="s">
        <v>665</v>
      </c>
      <c r="N156" s="276">
        <v>42564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67">
        <v>57</v>
      </c>
      <c r="B157" s="268">
        <v>42493</v>
      </c>
      <c r="C157" s="268"/>
      <c r="D157" s="269" t="s">
        <v>886</v>
      </c>
      <c r="E157" s="270" t="s">
        <v>658</v>
      </c>
      <c r="F157" s="271">
        <v>675</v>
      </c>
      <c r="G157" s="270"/>
      <c r="H157" s="270">
        <v>815</v>
      </c>
      <c r="I157" s="272" t="s">
        <v>887</v>
      </c>
      <c r="J157" s="273" t="s">
        <v>865</v>
      </c>
      <c r="K157" s="274">
        <f t="shared" si="21"/>
        <v>140</v>
      </c>
      <c r="L157" s="275">
        <f t="shared" si="22"/>
        <v>0.2074074074074074</v>
      </c>
      <c r="M157" s="270" t="s">
        <v>665</v>
      </c>
      <c r="N157" s="276">
        <v>43154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77">
        <v>58</v>
      </c>
      <c r="B158" s="278">
        <v>42522</v>
      </c>
      <c r="C158" s="278"/>
      <c r="D158" s="279" t="s">
        <v>888</v>
      </c>
      <c r="E158" s="280" t="s">
        <v>658</v>
      </c>
      <c r="F158" s="281">
        <v>500</v>
      </c>
      <c r="G158" s="281"/>
      <c r="H158" s="282">
        <v>232.5</v>
      </c>
      <c r="I158" s="282" t="s">
        <v>889</v>
      </c>
      <c r="J158" s="283" t="s">
        <v>890</v>
      </c>
      <c r="K158" s="284">
        <f t="shared" si="21"/>
        <v>-267.5</v>
      </c>
      <c r="L158" s="285">
        <f t="shared" si="22"/>
        <v>-0.53500000000000003</v>
      </c>
      <c r="M158" s="281" t="s">
        <v>692</v>
      </c>
      <c r="N158" s="278">
        <v>43735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67">
        <v>59</v>
      </c>
      <c r="B159" s="268">
        <v>42527</v>
      </c>
      <c r="C159" s="268"/>
      <c r="D159" s="269" t="s">
        <v>567</v>
      </c>
      <c r="E159" s="270" t="s">
        <v>658</v>
      </c>
      <c r="F159" s="271">
        <v>110</v>
      </c>
      <c r="G159" s="270"/>
      <c r="H159" s="270">
        <v>126.5</v>
      </c>
      <c r="I159" s="272">
        <v>125</v>
      </c>
      <c r="J159" s="273" t="s">
        <v>817</v>
      </c>
      <c r="K159" s="274">
        <f t="shared" si="21"/>
        <v>16.5</v>
      </c>
      <c r="L159" s="275">
        <f t="shared" si="22"/>
        <v>0.15</v>
      </c>
      <c r="M159" s="270" t="s">
        <v>665</v>
      </c>
      <c r="N159" s="276">
        <v>42552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67">
        <v>60</v>
      </c>
      <c r="B160" s="268">
        <v>42538</v>
      </c>
      <c r="C160" s="268"/>
      <c r="D160" s="269" t="s">
        <v>891</v>
      </c>
      <c r="E160" s="270" t="s">
        <v>658</v>
      </c>
      <c r="F160" s="271">
        <v>44</v>
      </c>
      <c r="G160" s="270"/>
      <c r="H160" s="270">
        <v>69.5</v>
      </c>
      <c r="I160" s="272">
        <v>69.5</v>
      </c>
      <c r="J160" s="273" t="s">
        <v>892</v>
      </c>
      <c r="K160" s="274">
        <f t="shared" si="21"/>
        <v>25.5</v>
      </c>
      <c r="L160" s="275">
        <f t="shared" si="22"/>
        <v>0.57954545454545459</v>
      </c>
      <c r="M160" s="270" t="s">
        <v>665</v>
      </c>
      <c r="N160" s="276">
        <v>42977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67">
        <v>61</v>
      </c>
      <c r="B161" s="268">
        <v>42549</v>
      </c>
      <c r="C161" s="268"/>
      <c r="D161" s="269" t="s">
        <v>893</v>
      </c>
      <c r="E161" s="270" t="s">
        <v>658</v>
      </c>
      <c r="F161" s="271">
        <v>262.5</v>
      </c>
      <c r="G161" s="270"/>
      <c r="H161" s="270">
        <v>340</v>
      </c>
      <c r="I161" s="272">
        <v>333</v>
      </c>
      <c r="J161" s="273" t="s">
        <v>894</v>
      </c>
      <c r="K161" s="274">
        <v>77.5</v>
      </c>
      <c r="L161" s="275">
        <v>0.29523809523809502</v>
      </c>
      <c r="M161" s="270" t="s">
        <v>665</v>
      </c>
      <c r="N161" s="276">
        <v>43017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67">
        <v>62</v>
      </c>
      <c r="B162" s="268">
        <v>42549</v>
      </c>
      <c r="C162" s="268"/>
      <c r="D162" s="269" t="s">
        <v>895</v>
      </c>
      <c r="E162" s="270" t="s">
        <v>658</v>
      </c>
      <c r="F162" s="271">
        <v>840</v>
      </c>
      <c r="G162" s="270"/>
      <c r="H162" s="270">
        <v>1230</v>
      </c>
      <c r="I162" s="272">
        <v>1230</v>
      </c>
      <c r="J162" s="273" t="s">
        <v>865</v>
      </c>
      <c r="K162" s="274">
        <v>390</v>
      </c>
      <c r="L162" s="275">
        <v>0.46428571428571402</v>
      </c>
      <c r="M162" s="270" t="s">
        <v>665</v>
      </c>
      <c r="N162" s="276">
        <v>42649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90">
        <v>63</v>
      </c>
      <c r="B163" s="291">
        <v>42556</v>
      </c>
      <c r="C163" s="291"/>
      <c r="D163" s="292" t="s">
        <v>896</v>
      </c>
      <c r="E163" s="293" t="s">
        <v>658</v>
      </c>
      <c r="F163" s="293">
        <v>395</v>
      </c>
      <c r="G163" s="294"/>
      <c r="H163" s="294">
        <f>(468.5+342.5)/2</f>
        <v>405.5</v>
      </c>
      <c r="I163" s="294">
        <v>510</v>
      </c>
      <c r="J163" s="295" t="s">
        <v>897</v>
      </c>
      <c r="K163" s="296">
        <f t="shared" ref="K163:K169" si="23">H163-F163</f>
        <v>10.5</v>
      </c>
      <c r="L163" s="297">
        <f t="shared" ref="L163:L169" si="24">K163/F163</f>
        <v>2.6582278481012658E-2</v>
      </c>
      <c r="M163" s="293" t="s">
        <v>731</v>
      </c>
      <c r="N163" s="291">
        <v>43606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77">
        <v>64</v>
      </c>
      <c r="B164" s="278">
        <v>42584</v>
      </c>
      <c r="C164" s="278"/>
      <c r="D164" s="279" t="s">
        <v>898</v>
      </c>
      <c r="E164" s="280" t="s">
        <v>687</v>
      </c>
      <c r="F164" s="281">
        <f>169.5-12.8</f>
        <v>156.69999999999999</v>
      </c>
      <c r="G164" s="281"/>
      <c r="H164" s="282">
        <v>77</v>
      </c>
      <c r="I164" s="282" t="s">
        <v>899</v>
      </c>
      <c r="J164" s="283" t="s">
        <v>900</v>
      </c>
      <c r="K164" s="284">
        <f t="shared" si="23"/>
        <v>-79.699999999999989</v>
      </c>
      <c r="L164" s="285">
        <f t="shared" si="24"/>
        <v>-0.50861518825781749</v>
      </c>
      <c r="M164" s="281" t="s">
        <v>692</v>
      </c>
      <c r="N164" s="278">
        <v>43522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77">
        <v>65</v>
      </c>
      <c r="B165" s="278">
        <v>42586</v>
      </c>
      <c r="C165" s="278"/>
      <c r="D165" s="279" t="s">
        <v>901</v>
      </c>
      <c r="E165" s="280" t="s">
        <v>658</v>
      </c>
      <c r="F165" s="281">
        <v>400</v>
      </c>
      <c r="G165" s="281"/>
      <c r="H165" s="282">
        <v>305</v>
      </c>
      <c r="I165" s="282">
        <v>475</v>
      </c>
      <c r="J165" s="283" t="s">
        <v>902</v>
      </c>
      <c r="K165" s="284">
        <f t="shared" si="23"/>
        <v>-95</v>
      </c>
      <c r="L165" s="285">
        <f t="shared" si="24"/>
        <v>-0.23749999999999999</v>
      </c>
      <c r="M165" s="281" t="s">
        <v>692</v>
      </c>
      <c r="N165" s="278">
        <v>43606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67">
        <v>66</v>
      </c>
      <c r="B166" s="268">
        <v>42593</v>
      </c>
      <c r="C166" s="268"/>
      <c r="D166" s="269" t="s">
        <v>903</v>
      </c>
      <c r="E166" s="270" t="s">
        <v>658</v>
      </c>
      <c r="F166" s="271">
        <v>86.5</v>
      </c>
      <c r="G166" s="270"/>
      <c r="H166" s="270">
        <v>130</v>
      </c>
      <c r="I166" s="272">
        <v>130</v>
      </c>
      <c r="J166" s="273" t="s">
        <v>904</v>
      </c>
      <c r="K166" s="274">
        <f t="shared" si="23"/>
        <v>43.5</v>
      </c>
      <c r="L166" s="275">
        <f t="shared" si="24"/>
        <v>0.50289017341040465</v>
      </c>
      <c r="M166" s="270" t="s">
        <v>665</v>
      </c>
      <c r="N166" s="276">
        <v>43091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77">
        <v>67</v>
      </c>
      <c r="B167" s="278">
        <v>42600</v>
      </c>
      <c r="C167" s="278"/>
      <c r="D167" s="279" t="s">
        <v>123</v>
      </c>
      <c r="E167" s="280" t="s">
        <v>658</v>
      </c>
      <c r="F167" s="281">
        <v>133.5</v>
      </c>
      <c r="G167" s="281"/>
      <c r="H167" s="282">
        <v>126.5</v>
      </c>
      <c r="I167" s="282">
        <v>178</v>
      </c>
      <c r="J167" s="283" t="s">
        <v>905</v>
      </c>
      <c r="K167" s="284">
        <f t="shared" si="23"/>
        <v>-7</v>
      </c>
      <c r="L167" s="285">
        <f t="shared" si="24"/>
        <v>-5.2434456928838954E-2</v>
      </c>
      <c r="M167" s="281" t="s">
        <v>692</v>
      </c>
      <c r="N167" s="278">
        <v>42615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67">
        <v>68</v>
      </c>
      <c r="B168" s="268">
        <v>42613</v>
      </c>
      <c r="C168" s="268"/>
      <c r="D168" s="269" t="s">
        <v>906</v>
      </c>
      <c r="E168" s="270" t="s">
        <v>658</v>
      </c>
      <c r="F168" s="271">
        <v>560</v>
      </c>
      <c r="G168" s="270"/>
      <c r="H168" s="270">
        <v>725</v>
      </c>
      <c r="I168" s="272">
        <v>725</v>
      </c>
      <c r="J168" s="273" t="s">
        <v>811</v>
      </c>
      <c r="K168" s="274">
        <f t="shared" si="23"/>
        <v>165</v>
      </c>
      <c r="L168" s="275">
        <f t="shared" si="24"/>
        <v>0.29464285714285715</v>
      </c>
      <c r="M168" s="270" t="s">
        <v>665</v>
      </c>
      <c r="N168" s="276">
        <v>42456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67">
        <v>69</v>
      </c>
      <c r="B169" s="268">
        <v>42614</v>
      </c>
      <c r="C169" s="268"/>
      <c r="D169" s="269" t="s">
        <v>907</v>
      </c>
      <c r="E169" s="270" t="s">
        <v>658</v>
      </c>
      <c r="F169" s="271">
        <v>160.5</v>
      </c>
      <c r="G169" s="270"/>
      <c r="H169" s="270">
        <v>210</v>
      </c>
      <c r="I169" s="272">
        <v>210</v>
      </c>
      <c r="J169" s="273" t="s">
        <v>811</v>
      </c>
      <c r="K169" s="274">
        <f t="shared" si="23"/>
        <v>49.5</v>
      </c>
      <c r="L169" s="275">
        <f t="shared" si="24"/>
        <v>0.30841121495327101</v>
      </c>
      <c r="M169" s="270" t="s">
        <v>665</v>
      </c>
      <c r="N169" s="276">
        <v>42871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67">
        <v>70</v>
      </c>
      <c r="B170" s="268">
        <v>42646</v>
      </c>
      <c r="C170" s="268"/>
      <c r="D170" s="269" t="s">
        <v>428</v>
      </c>
      <c r="E170" s="270" t="s">
        <v>658</v>
      </c>
      <c r="F170" s="271">
        <v>430</v>
      </c>
      <c r="G170" s="270"/>
      <c r="H170" s="270">
        <v>596</v>
      </c>
      <c r="I170" s="272">
        <v>575</v>
      </c>
      <c r="J170" s="273" t="s">
        <v>908</v>
      </c>
      <c r="K170" s="274">
        <v>166</v>
      </c>
      <c r="L170" s="275">
        <v>0.38604651162790699</v>
      </c>
      <c r="M170" s="270" t="s">
        <v>665</v>
      </c>
      <c r="N170" s="276">
        <v>42769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67">
        <v>71</v>
      </c>
      <c r="B171" s="268">
        <v>42657</v>
      </c>
      <c r="C171" s="268"/>
      <c r="D171" s="269" t="s">
        <v>909</v>
      </c>
      <c r="E171" s="270" t="s">
        <v>658</v>
      </c>
      <c r="F171" s="271">
        <v>280</v>
      </c>
      <c r="G171" s="270"/>
      <c r="H171" s="270">
        <v>345</v>
      </c>
      <c r="I171" s="272">
        <v>345</v>
      </c>
      <c r="J171" s="273" t="s">
        <v>811</v>
      </c>
      <c r="K171" s="274">
        <f t="shared" ref="K171:K176" si="25">H171-F171</f>
        <v>65</v>
      </c>
      <c r="L171" s="275">
        <f t="shared" ref="L171:L172" si="26">K171/F171</f>
        <v>0.23214285714285715</v>
      </c>
      <c r="M171" s="270" t="s">
        <v>665</v>
      </c>
      <c r="N171" s="276">
        <v>42814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67">
        <v>72</v>
      </c>
      <c r="B172" s="268">
        <v>42657</v>
      </c>
      <c r="C172" s="268"/>
      <c r="D172" s="269" t="s">
        <v>910</v>
      </c>
      <c r="E172" s="270" t="s">
        <v>658</v>
      </c>
      <c r="F172" s="271">
        <v>245</v>
      </c>
      <c r="G172" s="270"/>
      <c r="H172" s="270">
        <v>325.5</v>
      </c>
      <c r="I172" s="272">
        <v>330</v>
      </c>
      <c r="J172" s="273" t="s">
        <v>911</v>
      </c>
      <c r="K172" s="274">
        <f t="shared" si="25"/>
        <v>80.5</v>
      </c>
      <c r="L172" s="275">
        <f t="shared" si="26"/>
        <v>0.32857142857142857</v>
      </c>
      <c r="M172" s="270" t="s">
        <v>665</v>
      </c>
      <c r="N172" s="276">
        <v>42769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67">
        <v>73</v>
      </c>
      <c r="B173" s="268">
        <v>42660</v>
      </c>
      <c r="C173" s="268"/>
      <c r="D173" s="269" t="s">
        <v>912</v>
      </c>
      <c r="E173" s="270" t="s">
        <v>658</v>
      </c>
      <c r="F173" s="271">
        <v>125</v>
      </c>
      <c r="G173" s="270"/>
      <c r="H173" s="270">
        <v>160</v>
      </c>
      <c r="I173" s="272">
        <v>160</v>
      </c>
      <c r="J173" s="273" t="s">
        <v>865</v>
      </c>
      <c r="K173" s="274">
        <f t="shared" si="25"/>
        <v>35</v>
      </c>
      <c r="L173" s="275">
        <v>0.28000000000000003</v>
      </c>
      <c r="M173" s="270" t="s">
        <v>665</v>
      </c>
      <c r="N173" s="276">
        <v>42803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67">
        <v>74</v>
      </c>
      <c r="B174" s="268">
        <v>42660</v>
      </c>
      <c r="C174" s="268"/>
      <c r="D174" s="269" t="s">
        <v>913</v>
      </c>
      <c r="E174" s="270" t="s">
        <v>658</v>
      </c>
      <c r="F174" s="271">
        <v>114</v>
      </c>
      <c r="G174" s="270"/>
      <c r="H174" s="270">
        <v>145</v>
      </c>
      <c r="I174" s="272">
        <v>145</v>
      </c>
      <c r="J174" s="273" t="s">
        <v>865</v>
      </c>
      <c r="K174" s="274">
        <f t="shared" si="25"/>
        <v>31</v>
      </c>
      <c r="L174" s="275">
        <f t="shared" ref="L174:L176" si="27">K174/F174</f>
        <v>0.27192982456140352</v>
      </c>
      <c r="M174" s="270" t="s">
        <v>665</v>
      </c>
      <c r="N174" s="276">
        <v>42859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67">
        <v>75</v>
      </c>
      <c r="B175" s="268">
        <v>42660</v>
      </c>
      <c r="C175" s="268"/>
      <c r="D175" s="269" t="s">
        <v>914</v>
      </c>
      <c r="E175" s="270" t="s">
        <v>658</v>
      </c>
      <c r="F175" s="271">
        <v>212</v>
      </c>
      <c r="G175" s="270"/>
      <c r="H175" s="270">
        <v>280</v>
      </c>
      <c r="I175" s="272">
        <v>276</v>
      </c>
      <c r="J175" s="273" t="s">
        <v>915</v>
      </c>
      <c r="K175" s="274">
        <f t="shared" si="25"/>
        <v>68</v>
      </c>
      <c r="L175" s="275">
        <f t="shared" si="27"/>
        <v>0.32075471698113206</v>
      </c>
      <c r="M175" s="270" t="s">
        <v>665</v>
      </c>
      <c r="N175" s="276">
        <v>42858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67">
        <v>76</v>
      </c>
      <c r="B176" s="268">
        <v>42678</v>
      </c>
      <c r="C176" s="268"/>
      <c r="D176" s="269" t="s">
        <v>480</v>
      </c>
      <c r="E176" s="270" t="s">
        <v>658</v>
      </c>
      <c r="F176" s="271">
        <v>155</v>
      </c>
      <c r="G176" s="270"/>
      <c r="H176" s="270">
        <v>210</v>
      </c>
      <c r="I176" s="272">
        <v>210</v>
      </c>
      <c r="J176" s="273" t="s">
        <v>916</v>
      </c>
      <c r="K176" s="274">
        <f t="shared" si="25"/>
        <v>55</v>
      </c>
      <c r="L176" s="275">
        <f t="shared" si="27"/>
        <v>0.35483870967741937</v>
      </c>
      <c r="M176" s="270" t="s">
        <v>665</v>
      </c>
      <c r="N176" s="276">
        <v>42944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77">
        <v>77</v>
      </c>
      <c r="B177" s="278">
        <v>42710</v>
      </c>
      <c r="C177" s="278"/>
      <c r="D177" s="279" t="s">
        <v>917</v>
      </c>
      <c r="E177" s="280" t="s">
        <v>658</v>
      </c>
      <c r="F177" s="281">
        <v>150.5</v>
      </c>
      <c r="G177" s="281"/>
      <c r="H177" s="282">
        <v>72.5</v>
      </c>
      <c r="I177" s="282">
        <v>174</v>
      </c>
      <c r="J177" s="283" t="s">
        <v>918</v>
      </c>
      <c r="K177" s="284">
        <v>-78</v>
      </c>
      <c r="L177" s="285">
        <v>-0.51827242524916906</v>
      </c>
      <c r="M177" s="281" t="s">
        <v>692</v>
      </c>
      <c r="N177" s="278">
        <v>43333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67">
        <v>78</v>
      </c>
      <c r="B178" s="268">
        <v>42712</v>
      </c>
      <c r="C178" s="268"/>
      <c r="D178" s="269" t="s">
        <v>919</v>
      </c>
      <c r="E178" s="270" t="s">
        <v>658</v>
      </c>
      <c r="F178" s="271">
        <v>380</v>
      </c>
      <c r="G178" s="270"/>
      <c r="H178" s="270">
        <v>478</v>
      </c>
      <c r="I178" s="272">
        <v>468</v>
      </c>
      <c r="J178" s="273" t="s">
        <v>865</v>
      </c>
      <c r="K178" s="274">
        <f t="shared" ref="K178:K180" si="28">H178-F178</f>
        <v>98</v>
      </c>
      <c r="L178" s="275">
        <f t="shared" ref="L178:L180" si="29">K178/F178</f>
        <v>0.25789473684210529</v>
      </c>
      <c r="M178" s="270" t="s">
        <v>665</v>
      </c>
      <c r="N178" s="276">
        <v>43025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67">
        <v>79</v>
      </c>
      <c r="B179" s="268">
        <v>42734</v>
      </c>
      <c r="C179" s="268"/>
      <c r="D179" s="269" t="s">
        <v>122</v>
      </c>
      <c r="E179" s="270" t="s">
        <v>658</v>
      </c>
      <c r="F179" s="271">
        <v>305</v>
      </c>
      <c r="G179" s="270"/>
      <c r="H179" s="270">
        <v>375</v>
      </c>
      <c r="I179" s="272">
        <v>375</v>
      </c>
      <c r="J179" s="273" t="s">
        <v>865</v>
      </c>
      <c r="K179" s="274">
        <f t="shared" si="28"/>
        <v>70</v>
      </c>
      <c r="L179" s="275">
        <f t="shared" si="29"/>
        <v>0.22950819672131148</v>
      </c>
      <c r="M179" s="270" t="s">
        <v>665</v>
      </c>
      <c r="N179" s="276">
        <v>42768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67">
        <v>80</v>
      </c>
      <c r="B180" s="268">
        <v>42739</v>
      </c>
      <c r="C180" s="268"/>
      <c r="D180" s="269" t="s">
        <v>105</v>
      </c>
      <c r="E180" s="270" t="s">
        <v>658</v>
      </c>
      <c r="F180" s="271">
        <v>99.5</v>
      </c>
      <c r="G180" s="270"/>
      <c r="H180" s="270">
        <v>158</v>
      </c>
      <c r="I180" s="272">
        <v>158</v>
      </c>
      <c r="J180" s="273" t="s">
        <v>865</v>
      </c>
      <c r="K180" s="274">
        <f t="shared" si="28"/>
        <v>58.5</v>
      </c>
      <c r="L180" s="275">
        <f t="shared" si="29"/>
        <v>0.5879396984924623</v>
      </c>
      <c r="M180" s="270" t="s">
        <v>665</v>
      </c>
      <c r="N180" s="276">
        <v>42898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67">
        <v>81</v>
      </c>
      <c r="B181" s="268">
        <v>42739</v>
      </c>
      <c r="C181" s="268"/>
      <c r="D181" s="269" t="s">
        <v>105</v>
      </c>
      <c r="E181" s="270" t="s">
        <v>658</v>
      </c>
      <c r="F181" s="271">
        <v>99.5</v>
      </c>
      <c r="G181" s="270"/>
      <c r="H181" s="270">
        <v>158</v>
      </c>
      <c r="I181" s="272">
        <v>158</v>
      </c>
      <c r="J181" s="273" t="s">
        <v>865</v>
      </c>
      <c r="K181" s="274">
        <v>58.5</v>
      </c>
      <c r="L181" s="275">
        <v>0.58793969849246197</v>
      </c>
      <c r="M181" s="270" t="s">
        <v>665</v>
      </c>
      <c r="N181" s="276">
        <v>42898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67">
        <v>82</v>
      </c>
      <c r="B182" s="268">
        <v>42786</v>
      </c>
      <c r="C182" s="268"/>
      <c r="D182" s="269" t="s">
        <v>212</v>
      </c>
      <c r="E182" s="270" t="s">
        <v>658</v>
      </c>
      <c r="F182" s="271">
        <v>140.5</v>
      </c>
      <c r="G182" s="270"/>
      <c r="H182" s="270">
        <v>220</v>
      </c>
      <c r="I182" s="272">
        <v>220</v>
      </c>
      <c r="J182" s="273" t="s">
        <v>865</v>
      </c>
      <c r="K182" s="274">
        <f>H182-F182</f>
        <v>79.5</v>
      </c>
      <c r="L182" s="275">
        <f>K182/F182</f>
        <v>0.5658362989323843</v>
      </c>
      <c r="M182" s="270" t="s">
        <v>665</v>
      </c>
      <c r="N182" s="276">
        <v>42864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67">
        <v>83</v>
      </c>
      <c r="B183" s="268">
        <v>42786</v>
      </c>
      <c r="C183" s="268"/>
      <c r="D183" s="269" t="s">
        <v>920</v>
      </c>
      <c r="E183" s="270" t="s">
        <v>658</v>
      </c>
      <c r="F183" s="271">
        <v>202.5</v>
      </c>
      <c r="G183" s="270"/>
      <c r="H183" s="270">
        <v>234</v>
      </c>
      <c r="I183" s="272">
        <v>234</v>
      </c>
      <c r="J183" s="273" t="s">
        <v>865</v>
      </c>
      <c r="K183" s="274">
        <v>31.5</v>
      </c>
      <c r="L183" s="275">
        <v>0.155555555555556</v>
      </c>
      <c r="M183" s="270" t="s">
        <v>665</v>
      </c>
      <c r="N183" s="276">
        <v>42836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67">
        <v>84</v>
      </c>
      <c r="B184" s="268">
        <v>42818</v>
      </c>
      <c r="C184" s="268"/>
      <c r="D184" s="269" t="s">
        <v>921</v>
      </c>
      <c r="E184" s="270" t="s">
        <v>658</v>
      </c>
      <c r="F184" s="271">
        <v>300.5</v>
      </c>
      <c r="G184" s="270"/>
      <c r="H184" s="270">
        <v>417.5</v>
      </c>
      <c r="I184" s="272">
        <v>420</v>
      </c>
      <c r="J184" s="273" t="s">
        <v>922</v>
      </c>
      <c r="K184" s="274">
        <f>H184-F184</f>
        <v>117</v>
      </c>
      <c r="L184" s="275">
        <f>K184/F184</f>
        <v>0.38935108153078202</v>
      </c>
      <c r="M184" s="270" t="s">
        <v>665</v>
      </c>
      <c r="N184" s="276">
        <v>43070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67">
        <v>85</v>
      </c>
      <c r="B185" s="268">
        <v>42818</v>
      </c>
      <c r="C185" s="268"/>
      <c r="D185" s="269" t="s">
        <v>895</v>
      </c>
      <c r="E185" s="270" t="s">
        <v>658</v>
      </c>
      <c r="F185" s="271">
        <v>850</v>
      </c>
      <c r="G185" s="270"/>
      <c r="H185" s="270">
        <v>1042.5</v>
      </c>
      <c r="I185" s="272">
        <v>1023</v>
      </c>
      <c r="J185" s="273" t="s">
        <v>923</v>
      </c>
      <c r="K185" s="274">
        <v>192.5</v>
      </c>
      <c r="L185" s="275">
        <v>0.22647058823529401</v>
      </c>
      <c r="M185" s="270" t="s">
        <v>665</v>
      </c>
      <c r="N185" s="276">
        <v>42830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67">
        <v>86</v>
      </c>
      <c r="B186" s="268">
        <v>42830</v>
      </c>
      <c r="C186" s="268"/>
      <c r="D186" s="269" t="s">
        <v>513</v>
      </c>
      <c r="E186" s="270" t="s">
        <v>658</v>
      </c>
      <c r="F186" s="271">
        <v>785</v>
      </c>
      <c r="G186" s="270"/>
      <c r="H186" s="270">
        <v>930</v>
      </c>
      <c r="I186" s="272">
        <v>920</v>
      </c>
      <c r="J186" s="273" t="s">
        <v>924</v>
      </c>
      <c r="K186" s="274">
        <f>H186-F186</f>
        <v>145</v>
      </c>
      <c r="L186" s="275">
        <f>K186/F186</f>
        <v>0.18471337579617833</v>
      </c>
      <c r="M186" s="270" t="s">
        <v>665</v>
      </c>
      <c r="N186" s="276">
        <v>42976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77">
        <v>87</v>
      </c>
      <c r="B187" s="278">
        <v>42831</v>
      </c>
      <c r="C187" s="278"/>
      <c r="D187" s="279" t="s">
        <v>925</v>
      </c>
      <c r="E187" s="280" t="s">
        <v>658</v>
      </c>
      <c r="F187" s="281">
        <v>40</v>
      </c>
      <c r="G187" s="281"/>
      <c r="H187" s="282">
        <v>13.1</v>
      </c>
      <c r="I187" s="282">
        <v>60</v>
      </c>
      <c r="J187" s="283" t="s">
        <v>926</v>
      </c>
      <c r="K187" s="284">
        <v>-26.9</v>
      </c>
      <c r="L187" s="285">
        <v>-0.67249999999999999</v>
      </c>
      <c r="M187" s="281" t="s">
        <v>692</v>
      </c>
      <c r="N187" s="278">
        <v>43138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67">
        <v>88</v>
      </c>
      <c r="B188" s="268">
        <v>42837</v>
      </c>
      <c r="C188" s="268"/>
      <c r="D188" s="269" t="s">
        <v>103</v>
      </c>
      <c r="E188" s="270" t="s">
        <v>658</v>
      </c>
      <c r="F188" s="271">
        <v>289.5</v>
      </c>
      <c r="G188" s="270"/>
      <c r="H188" s="270">
        <v>354</v>
      </c>
      <c r="I188" s="272">
        <v>360</v>
      </c>
      <c r="J188" s="273" t="s">
        <v>927</v>
      </c>
      <c r="K188" s="274">
        <f t="shared" ref="K188:K196" si="30">H188-F188</f>
        <v>64.5</v>
      </c>
      <c r="L188" s="275">
        <f t="shared" ref="L188:L196" si="31">K188/F188</f>
        <v>0.22279792746113988</v>
      </c>
      <c r="M188" s="270" t="s">
        <v>665</v>
      </c>
      <c r="N188" s="276">
        <v>43040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67">
        <v>89</v>
      </c>
      <c r="B189" s="268">
        <v>42845</v>
      </c>
      <c r="C189" s="268"/>
      <c r="D189" s="269" t="s">
        <v>449</v>
      </c>
      <c r="E189" s="270" t="s">
        <v>658</v>
      </c>
      <c r="F189" s="271">
        <v>700</v>
      </c>
      <c r="G189" s="270"/>
      <c r="H189" s="270">
        <v>840</v>
      </c>
      <c r="I189" s="272">
        <v>840</v>
      </c>
      <c r="J189" s="273" t="s">
        <v>928</v>
      </c>
      <c r="K189" s="274">
        <f t="shared" si="30"/>
        <v>140</v>
      </c>
      <c r="L189" s="275">
        <f t="shared" si="31"/>
        <v>0.2</v>
      </c>
      <c r="M189" s="270" t="s">
        <v>665</v>
      </c>
      <c r="N189" s="276">
        <v>42893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67">
        <v>90</v>
      </c>
      <c r="B190" s="268">
        <v>42887</v>
      </c>
      <c r="C190" s="268"/>
      <c r="D190" s="269" t="s">
        <v>929</v>
      </c>
      <c r="E190" s="270" t="s">
        <v>658</v>
      </c>
      <c r="F190" s="271">
        <v>130</v>
      </c>
      <c r="G190" s="270"/>
      <c r="H190" s="270">
        <v>144.25</v>
      </c>
      <c r="I190" s="272">
        <v>170</v>
      </c>
      <c r="J190" s="273" t="s">
        <v>930</v>
      </c>
      <c r="K190" s="274">
        <f t="shared" si="30"/>
        <v>14.25</v>
      </c>
      <c r="L190" s="275">
        <f t="shared" si="31"/>
        <v>0.10961538461538461</v>
      </c>
      <c r="M190" s="270" t="s">
        <v>665</v>
      </c>
      <c r="N190" s="276">
        <v>43675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67">
        <v>91</v>
      </c>
      <c r="B191" s="268">
        <v>42901</v>
      </c>
      <c r="C191" s="268"/>
      <c r="D191" s="269" t="s">
        <v>931</v>
      </c>
      <c r="E191" s="270" t="s">
        <v>658</v>
      </c>
      <c r="F191" s="271">
        <v>214.5</v>
      </c>
      <c r="G191" s="270"/>
      <c r="H191" s="270">
        <v>262</v>
      </c>
      <c r="I191" s="272">
        <v>262</v>
      </c>
      <c r="J191" s="273" t="s">
        <v>767</v>
      </c>
      <c r="K191" s="274">
        <f t="shared" si="30"/>
        <v>47.5</v>
      </c>
      <c r="L191" s="275">
        <f t="shared" si="31"/>
        <v>0.22144522144522144</v>
      </c>
      <c r="M191" s="270" t="s">
        <v>665</v>
      </c>
      <c r="N191" s="276">
        <v>42977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98">
        <v>92</v>
      </c>
      <c r="B192" s="299">
        <v>42933</v>
      </c>
      <c r="C192" s="299"/>
      <c r="D192" s="300" t="s">
        <v>932</v>
      </c>
      <c r="E192" s="301" t="s">
        <v>658</v>
      </c>
      <c r="F192" s="302">
        <v>370</v>
      </c>
      <c r="G192" s="301"/>
      <c r="H192" s="301">
        <v>447.5</v>
      </c>
      <c r="I192" s="303">
        <v>450</v>
      </c>
      <c r="J192" s="304" t="s">
        <v>865</v>
      </c>
      <c r="K192" s="274">
        <f t="shared" si="30"/>
        <v>77.5</v>
      </c>
      <c r="L192" s="305">
        <f t="shared" si="31"/>
        <v>0.20945945945945946</v>
      </c>
      <c r="M192" s="301" t="s">
        <v>665</v>
      </c>
      <c r="N192" s="306">
        <v>43035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98">
        <v>93</v>
      </c>
      <c r="B193" s="299">
        <v>42943</v>
      </c>
      <c r="C193" s="299"/>
      <c r="D193" s="300" t="s">
        <v>210</v>
      </c>
      <c r="E193" s="301" t="s">
        <v>658</v>
      </c>
      <c r="F193" s="302">
        <v>657.5</v>
      </c>
      <c r="G193" s="301"/>
      <c r="H193" s="301">
        <v>825</v>
      </c>
      <c r="I193" s="303">
        <v>820</v>
      </c>
      <c r="J193" s="304" t="s">
        <v>865</v>
      </c>
      <c r="K193" s="274">
        <f t="shared" si="30"/>
        <v>167.5</v>
      </c>
      <c r="L193" s="305">
        <f t="shared" si="31"/>
        <v>0.25475285171102663</v>
      </c>
      <c r="M193" s="301" t="s">
        <v>665</v>
      </c>
      <c r="N193" s="306">
        <v>43090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67">
        <v>94</v>
      </c>
      <c r="B194" s="268">
        <v>42964</v>
      </c>
      <c r="C194" s="268"/>
      <c r="D194" s="269" t="s">
        <v>396</v>
      </c>
      <c r="E194" s="270" t="s">
        <v>658</v>
      </c>
      <c r="F194" s="271">
        <v>605</v>
      </c>
      <c r="G194" s="270"/>
      <c r="H194" s="270">
        <v>750</v>
      </c>
      <c r="I194" s="272">
        <v>750</v>
      </c>
      <c r="J194" s="273" t="s">
        <v>924</v>
      </c>
      <c r="K194" s="274">
        <f t="shared" si="30"/>
        <v>145</v>
      </c>
      <c r="L194" s="275">
        <f t="shared" si="31"/>
        <v>0.23966942148760331</v>
      </c>
      <c r="M194" s="270" t="s">
        <v>665</v>
      </c>
      <c r="N194" s="276">
        <v>43027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77">
        <v>95</v>
      </c>
      <c r="B195" s="278">
        <v>42979</v>
      </c>
      <c r="C195" s="278"/>
      <c r="D195" s="286" t="s">
        <v>933</v>
      </c>
      <c r="E195" s="281" t="s">
        <v>658</v>
      </c>
      <c r="F195" s="281">
        <v>255</v>
      </c>
      <c r="G195" s="282"/>
      <c r="H195" s="282">
        <v>217.25</v>
      </c>
      <c r="I195" s="282">
        <v>320</v>
      </c>
      <c r="J195" s="283" t="s">
        <v>934</v>
      </c>
      <c r="K195" s="284">
        <f t="shared" si="30"/>
        <v>-37.75</v>
      </c>
      <c r="L195" s="287">
        <f t="shared" si="31"/>
        <v>-0.14803921568627451</v>
      </c>
      <c r="M195" s="281" t="s">
        <v>692</v>
      </c>
      <c r="N195" s="278">
        <v>43661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67">
        <v>96</v>
      </c>
      <c r="B196" s="268">
        <v>42997</v>
      </c>
      <c r="C196" s="268"/>
      <c r="D196" s="269" t="s">
        <v>935</v>
      </c>
      <c r="E196" s="270" t="s">
        <v>658</v>
      </c>
      <c r="F196" s="271">
        <v>215</v>
      </c>
      <c r="G196" s="270"/>
      <c r="H196" s="270">
        <v>258</v>
      </c>
      <c r="I196" s="272">
        <v>258</v>
      </c>
      <c r="J196" s="273" t="s">
        <v>865</v>
      </c>
      <c r="K196" s="274">
        <f t="shared" si="30"/>
        <v>43</v>
      </c>
      <c r="L196" s="275">
        <f t="shared" si="31"/>
        <v>0.2</v>
      </c>
      <c r="M196" s="270" t="s">
        <v>665</v>
      </c>
      <c r="N196" s="276">
        <v>43040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67">
        <v>97</v>
      </c>
      <c r="B197" s="268">
        <v>42997</v>
      </c>
      <c r="C197" s="268"/>
      <c r="D197" s="269" t="s">
        <v>935</v>
      </c>
      <c r="E197" s="270" t="s">
        <v>658</v>
      </c>
      <c r="F197" s="271">
        <v>215</v>
      </c>
      <c r="G197" s="270"/>
      <c r="H197" s="270">
        <v>258</v>
      </c>
      <c r="I197" s="272">
        <v>258</v>
      </c>
      <c r="J197" s="304" t="s">
        <v>865</v>
      </c>
      <c r="K197" s="274">
        <v>43</v>
      </c>
      <c r="L197" s="275">
        <v>0.2</v>
      </c>
      <c r="M197" s="270" t="s">
        <v>665</v>
      </c>
      <c r="N197" s="276">
        <v>43040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98">
        <v>98</v>
      </c>
      <c r="B198" s="299">
        <v>42998</v>
      </c>
      <c r="C198" s="299"/>
      <c r="D198" s="300" t="s">
        <v>936</v>
      </c>
      <c r="E198" s="301" t="s">
        <v>658</v>
      </c>
      <c r="F198" s="271">
        <v>75</v>
      </c>
      <c r="G198" s="301"/>
      <c r="H198" s="301">
        <v>90</v>
      </c>
      <c r="I198" s="303">
        <v>90</v>
      </c>
      <c r="J198" s="273" t="s">
        <v>937</v>
      </c>
      <c r="K198" s="274">
        <f t="shared" ref="K198:K203" si="32">H198-F198</f>
        <v>15</v>
      </c>
      <c r="L198" s="275">
        <f t="shared" ref="L198:L203" si="33">K198/F198</f>
        <v>0.2</v>
      </c>
      <c r="M198" s="270" t="s">
        <v>665</v>
      </c>
      <c r="N198" s="276">
        <v>43019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98">
        <v>99</v>
      </c>
      <c r="B199" s="299">
        <v>43011</v>
      </c>
      <c r="C199" s="299"/>
      <c r="D199" s="300" t="s">
        <v>938</v>
      </c>
      <c r="E199" s="301" t="s">
        <v>658</v>
      </c>
      <c r="F199" s="302">
        <v>315</v>
      </c>
      <c r="G199" s="301"/>
      <c r="H199" s="301">
        <v>392</v>
      </c>
      <c r="I199" s="303">
        <v>384</v>
      </c>
      <c r="J199" s="304" t="s">
        <v>939</v>
      </c>
      <c r="K199" s="274">
        <f t="shared" si="32"/>
        <v>77</v>
      </c>
      <c r="L199" s="305">
        <f t="shared" si="33"/>
        <v>0.24444444444444444</v>
      </c>
      <c r="M199" s="301" t="s">
        <v>665</v>
      </c>
      <c r="N199" s="306">
        <v>43017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98">
        <v>100</v>
      </c>
      <c r="B200" s="299">
        <v>43013</v>
      </c>
      <c r="C200" s="299"/>
      <c r="D200" s="300" t="s">
        <v>484</v>
      </c>
      <c r="E200" s="301" t="s">
        <v>658</v>
      </c>
      <c r="F200" s="302">
        <v>145</v>
      </c>
      <c r="G200" s="301"/>
      <c r="H200" s="301">
        <v>179</v>
      </c>
      <c r="I200" s="303">
        <v>180</v>
      </c>
      <c r="J200" s="304" t="s">
        <v>940</v>
      </c>
      <c r="K200" s="274">
        <f t="shared" si="32"/>
        <v>34</v>
      </c>
      <c r="L200" s="305">
        <f t="shared" si="33"/>
        <v>0.23448275862068965</v>
      </c>
      <c r="M200" s="301" t="s">
        <v>665</v>
      </c>
      <c r="N200" s="306">
        <v>43025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98">
        <v>101</v>
      </c>
      <c r="B201" s="299">
        <v>43014</v>
      </c>
      <c r="C201" s="299"/>
      <c r="D201" s="300" t="s">
        <v>368</v>
      </c>
      <c r="E201" s="301" t="s">
        <v>658</v>
      </c>
      <c r="F201" s="302">
        <v>256</v>
      </c>
      <c r="G201" s="301"/>
      <c r="H201" s="301">
        <v>323</v>
      </c>
      <c r="I201" s="303">
        <v>320</v>
      </c>
      <c r="J201" s="304" t="s">
        <v>865</v>
      </c>
      <c r="K201" s="274">
        <f t="shared" si="32"/>
        <v>67</v>
      </c>
      <c r="L201" s="305">
        <f t="shared" si="33"/>
        <v>0.26171875</v>
      </c>
      <c r="M201" s="301" t="s">
        <v>665</v>
      </c>
      <c r="N201" s="306">
        <v>43067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98">
        <v>102</v>
      </c>
      <c r="B202" s="299">
        <v>43017</v>
      </c>
      <c r="C202" s="299"/>
      <c r="D202" s="300" t="s">
        <v>384</v>
      </c>
      <c r="E202" s="301" t="s">
        <v>658</v>
      </c>
      <c r="F202" s="302">
        <v>137.5</v>
      </c>
      <c r="G202" s="301"/>
      <c r="H202" s="301">
        <v>184</v>
      </c>
      <c r="I202" s="303">
        <v>183</v>
      </c>
      <c r="J202" s="304" t="s">
        <v>941</v>
      </c>
      <c r="K202" s="274">
        <f t="shared" si="32"/>
        <v>46.5</v>
      </c>
      <c r="L202" s="305">
        <f t="shared" si="33"/>
        <v>0.33818181818181819</v>
      </c>
      <c r="M202" s="301" t="s">
        <v>665</v>
      </c>
      <c r="N202" s="306">
        <v>43108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98">
        <v>103</v>
      </c>
      <c r="B203" s="299">
        <v>43018</v>
      </c>
      <c r="C203" s="299"/>
      <c r="D203" s="300" t="s">
        <v>942</v>
      </c>
      <c r="E203" s="301" t="s">
        <v>658</v>
      </c>
      <c r="F203" s="302">
        <v>125.5</v>
      </c>
      <c r="G203" s="301"/>
      <c r="H203" s="301">
        <v>158</v>
      </c>
      <c r="I203" s="303">
        <v>155</v>
      </c>
      <c r="J203" s="304" t="s">
        <v>943</v>
      </c>
      <c r="K203" s="274">
        <f t="shared" si="32"/>
        <v>32.5</v>
      </c>
      <c r="L203" s="305">
        <f t="shared" si="33"/>
        <v>0.25896414342629481</v>
      </c>
      <c r="M203" s="301" t="s">
        <v>665</v>
      </c>
      <c r="N203" s="306">
        <v>43067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98">
        <v>104</v>
      </c>
      <c r="B204" s="299">
        <v>43018</v>
      </c>
      <c r="C204" s="299"/>
      <c r="D204" s="300" t="s">
        <v>944</v>
      </c>
      <c r="E204" s="301" t="s">
        <v>658</v>
      </c>
      <c r="F204" s="302">
        <v>895</v>
      </c>
      <c r="G204" s="301"/>
      <c r="H204" s="301">
        <v>1122.5</v>
      </c>
      <c r="I204" s="303">
        <v>1078</v>
      </c>
      <c r="J204" s="304" t="s">
        <v>945</v>
      </c>
      <c r="K204" s="274">
        <v>227.5</v>
      </c>
      <c r="L204" s="305">
        <v>0.25418994413407803</v>
      </c>
      <c r="M204" s="301" t="s">
        <v>665</v>
      </c>
      <c r="N204" s="306">
        <v>43117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98">
        <v>105</v>
      </c>
      <c r="B205" s="299">
        <v>43020</v>
      </c>
      <c r="C205" s="299"/>
      <c r="D205" s="300" t="s">
        <v>377</v>
      </c>
      <c r="E205" s="301" t="s">
        <v>658</v>
      </c>
      <c r="F205" s="302">
        <v>525</v>
      </c>
      <c r="G205" s="301"/>
      <c r="H205" s="301">
        <v>629</v>
      </c>
      <c r="I205" s="303">
        <v>629</v>
      </c>
      <c r="J205" s="304" t="s">
        <v>865</v>
      </c>
      <c r="K205" s="274">
        <v>104</v>
      </c>
      <c r="L205" s="305">
        <v>0.19809523809523799</v>
      </c>
      <c r="M205" s="301" t="s">
        <v>665</v>
      </c>
      <c r="N205" s="306">
        <v>43119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98">
        <v>106</v>
      </c>
      <c r="B206" s="299">
        <v>43046</v>
      </c>
      <c r="C206" s="299"/>
      <c r="D206" s="300" t="s">
        <v>421</v>
      </c>
      <c r="E206" s="301" t="s">
        <v>658</v>
      </c>
      <c r="F206" s="302">
        <v>740</v>
      </c>
      <c r="G206" s="301"/>
      <c r="H206" s="301">
        <v>892.5</v>
      </c>
      <c r="I206" s="303">
        <v>900</v>
      </c>
      <c r="J206" s="304" t="s">
        <v>946</v>
      </c>
      <c r="K206" s="274">
        <f t="shared" ref="K206:K208" si="34">H206-F206</f>
        <v>152.5</v>
      </c>
      <c r="L206" s="305">
        <f t="shared" ref="L206:L208" si="35">K206/F206</f>
        <v>0.20608108108108109</v>
      </c>
      <c r="M206" s="301" t="s">
        <v>665</v>
      </c>
      <c r="N206" s="306">
        <v>43052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67">
        <v>107</v>
      </c>
      <c r="B207" s="268">
        <v>43073</v>
      </c>
      <c r="C207" s="268"/>
      <c r="D207" s="269" t="s">
        <v>947</v>
      </c>
      <c r="E207" s="270" t="s">
        <v>658</v>
      </c>
      <c r="F207" s="271">
        <v>118.5</v>
      </c>
      <c r="G207" s="270"/>
      <c r="H207" s="270">
        <v>143.5</v>
      </c>
      <c r="I207" s="272">
        <v>145</v>
      </c>
      <c r="J207" s="273" t="s">
        <v>948</v>
      </c>
      <c r="K207" s="274">
        <f t="shared" si="34"/>
        <v>25</v>
      </c>
      <c r="L207" s="275">
        <f t="shared" si="35"/>
        <v>0.2109704641350211</v>
      </c>
      <c r="M207" s="270" t="s">
        <v>665</v>
      </c>
      <c r="N207" s="276">
        <v>43097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77">
        <v>108</v>
      </c>
      <c r="B208" s="278">
        <v>43090</v>
      </c>
      <c r="C208" s="278"/>
      <c r="D208" s="279" t="s">
        <v>454</v>
      </c>
      <c r="E208" s="280" t="s">
        <v>658</v>
      </c>
      <c r="F208" s="281">
        <v>715</v>
      </c>
      <c r="G208" s="281"/>
      <c r="H208" s="282">
        <v>500</v>
      </c>
      <c r="I208" s="282">
        <v>872</v>
      </c>
      <c r="J208" s="283" t="s">
        <v>949</v>
      </c>
      <c r="K208" s="284">
        <f t="shared" si="34"/>
        <v>-215</v>
      </c>
      <c r="L208" s="285">
        <f t="shared" si="35"/>
        <v>-0.30069930069930068</v>
      </c>
      <c r="M208" s="281" t="s">
        <v>692</v>
      </c>
      <c r="N208" s="278">
        <v>43670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67">
        <v>109</v>
      </c>
      <c r="B209" s="268">
        <v>43098</v>
      </c>
      <c r="C209" s="268"/>
      <c r="D209" s="269" t="s">
        <v>938</v>
      </c>
      <c r="E209" s="270" t="s">
        <v>658</v>
      </c>
      <c r="F209" s="271">
        <v>435</v>
      </c>
      <c r="G209" s="270"/>
      <c r="H209" s="270">
        <v>542.5</v>
      </c>
      <c r="I209" s="272">
        <v>539</v>
      </c>
      <c r="J209" s="273" t="s">
        <v>865</v>
      </c>
      <c r="K209" s="274">
        <v>107.5</v>
      </c>
      <c r="L209" s="275">
        <v>0.247126436781609</v>
      </c>
      <c r="M209" s="270" t="s">
        <v>665</v>
      </c>
      <c r="N209" s="276">
        <v>43206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67">
        <v>110</v>
      </c>
      <c r="B210" s="268">
        <v>43098</v>
      </c>
      <c r="C210" s="268"/>
      <c r="D210" s="269" t="s">
        <v>586</v>
      </c>
      <c r="E210" s="270" t="s">
        <v>658</v>
      </c>
      <c r="F210" s="271">
        <v>885</v>
      </c>
      <c r="G210" s="270"/>
      <c r="H210" s="270">
        <v>1090</v>
      </c>
      <c r="I210" s="272">
        <v>1084</v>
      </c>
      <c r="J210" s="273" t="s">
        <v>865</v>
      </c>
      <c r="K210" s="274">
        <v>205</v>
      </c>
      <c r="L210" s="275">
        <v>0.23163841807909599</v>
      </c>
      <c r="M210" s="270" t="s">
        <v>665</v>
      </c>
      <c r="N210" s="276">
        <v>43213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307">
        <v>111</v>
      </c>
      <c r="B211" s="308">
        <v>43192</v>
      </c>
      <c r="C211" s="308"/>
      <c r="D211" s="286" t="s">
        <v>950</v>
      </c>
      <c r="E211" s="281" t="s">
        <v>658</v>
      </c>
      <c r="F211" s="309">
        <v>478.5</v>
      </c>
      <c r="G211" s="281"/>
      <c r="H211" s="281">
        <v>442</v>
      </c>
      <c r="I211" s="282">
        <v>613</v>
      </c>
      <c r="J211" s="283" t="s">
        <v>951</v>
      </c>
      <c r="K211" s="284">
        <f t="shared" ref="K211:K214" si="36">H211-F211</f>
        <v>-36.5</v>
      </c>
      <c r="L211" s="285">
        <f t="shared" ref="L211:L214" si="37">K211/F211</f>
        <v>-7.6280041797283177E-2</v>
      </c>
      <c r="M211" s="281" t="s">
        <v>692</v>
      </c>
      <c r="N211" s="278">
        <v>43762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77">
        <v>112</v>
      </c>
      <c r="B212" s="278">
        <v>43194</v>
      </c>
      <c r="C212" s="278"/>
      <c r="D212" s="279" t="s">
        <v>952</v>
      </c>
      <c r="E212" s="280" t="s">
        <v>658</v>
      </c>
      <c r="F212" s="281">
        <f>141.5-7.3</f>
        <v>134.19999999999999</v>
      </c>
      <c r="G212" s="281"/>
      <c r="H212" s="282">
        <v>77</v>
      </c>
      <c r="I212" s="282">
        <v>180</v>
      </c>
      <c r="J212" s="283" t="s">
        <v>953</v>
      </c>
      <c r="K212" s="284">
        <f t="shared" si="36"/>
        <v>-57.199999999999989</v>
      </c>
      <c r="L212" s="285">
        <f t="shared" si="37"/>
        <v>-0.42622950819672129</v>
      </c>
      <c r="M212" s="281" t="s">
        <v>692</v>
      </c>
      <c r="N212" s="278">
        <v>43522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77">
        <v>113</v>
      </c>
      <c r="B213" s="278">
        <v>43209</v>
      </c>
      <c r="C213" s="278"/>
      <c r="D213" s="279" t="s">
        <v>954</v>
      </c>
      <c r="E213" s="280" t="s">
        <v>658</v>
      </c>
      <c r="F213" s="281">
        <v>430</v>
      </c>
      <c r="G213" s="281"/>
      <c r="H213" s="282">
        <v>220</v>
      </c>
      <c r="I213" s="282">
        <v>537</v>
      </c>
      <c r="J213" s="283" t="s">
        <v>955</v>
      </c>
      <c r="K213" s="284">
        <f t="shared" si="36"/>
        <v>-210</v>
      </c>
      <c r="L213" s="285">
        <f t="shared" si="37"/>
        <v>-0.48837209302325579</v>
      </c>
      <c r="M213" s="281" t="s">
        <v>692</v>
      </c>
      <c r="N213" s="278">
        <v>43252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98">
        <v>114</v>
      </c>
      <c r="B214" s="299">
        <v>43220</v>
      </c>
      <c r="C214" s="299"/>
      <c r="D214" s="300" t="s">
        <v>956</v>
      </c>
      <c r="E214" s="301" t="s">
        <v>658</v>
      </c>
      <c r="F214" s="301">
        <v>153.5</v>
      </c>
      <c r="G214" s="301"/>
      <c r="H214" s="301">
        <v>196</v>
      </c>
      <c r="I214" s="303">
        <v>196</v>
      </c>
      <c r="J214" s="273" t="s">
        <v>957</v>
      </c>
      <c r="K214" s="274">
        <f t="shared" si="36"/>
        <v>42.5</v>
      </c>
      <c r="L214" s="275">
        <f t="shared" si="37"/>
        <v>0.27687296416938112</v>
      </c>
      <c r="M214" s="270" t="s">
        <v>665</v>
      </c>
      <c r="N214" s="276">
        <v>43605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77">
        <v>115</v>
      </c>
      <c r="B215" s="278">
        <v>43306</v>
      </c>
      <c r="C215" s="278"/>
      <c r="D215" s="279" t="s">
        <v>925</v>
      </c>
      <c r="E215" s="280" t="s">
        <v>658</v>
      </c>
      <c r="F215" s="281">
        <v>27.5</v>
      </c>
      <c r="G215" s="281"/>
      <c r="H215" s="282">
        <v>13.1</v>
      </c>
      <c r="I215" s="282">
        <v>60</v>
      </c>
      <c r="J215" s="283" t="s">
        <v>958</v>
      </c>
      <c r="K215" s="284">
        <v>-14.4</v>
      </c>
      <c r="L215" s="285">
        <v>-0.52363636363636401</v>
      </c>
      <c r="M215" s="281" t="s">
        <v>692</v>
      </c>
      <c r="N215" s="278">
        <v>43138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307">
        <v>116</v>
      </c>
      <c r="B216" s="308">
        <v>43318</v>
      </c>
      <c r="C216" s="308"/>
      <c r="D216" s="286" t="s">
        <v>959</v>
      </c>
      <c r="E216" s="281" t="s">
        <v>658</v>
      </c>
      <c r="F216" s="281">
        <v>148.5</v>
      </c>
      <c r="G216" s="281"/>
      <c r="H216" s="281">
        <v>102</v>
      </c>
      <c r="I216" s="282">
        <v>182</v>
      </c>
      <c r="J216" s="283" t="s">
        <v>960</v>
      </c>
      <c r="K216" s="284">
        <f>H216-F216</f>
        <v>-46.5</v>
      </c>
      <c r="L216" s="285">
        <f>K216/F216</f>
        <v>-0.31313131313131315</v>
      </c>
      <c r="M216" s="281" t="s">
        <v>692</v>
      </c>
      <c r="N216" s="278">
        <v>43661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67">
        <v>117</v>
      </c>
      <c r="B217" s="268">
        <v>43335</v>
      </c>
      <c r="C217" s="268"/>
      <c r="D217" s="269" t="s">
        <v>961</v>
      </c>
      <c r="E217" s="270" t="s">
        <v>658</v>
      </c>
      <c r="F217" s="301">
        <v>285</v>
      </c>
      <c r="G217" s="270"/>
      <c r="H217" s="270">
        <v>355</v>
      </c>
      <c r="I217" s="272">
        <v>364</v>
      </c>
      <c r="J217" s="273" t="s">
        <v>962</v>
      </c>
      <c r="K217" s="274">
        <v>70</v>
      </c>
      <c r="L217" s="275">
        <v>0.24561403508771901</v>
      </c>
      <c r="M217" s="270" t="s">
        <v>665</v>
      </c>
      <c r="N217" s="276">
        <v>43455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67">
        <v>118</v>
      </c>
      <c r="B218" s="268">
        <v>43341</v>
      </c>
      <c r="C218" s="268"/>
      <c r="D218" s="269" t="s">
        <v>411</v>
      </c>
      <c r="E218" s="270" t="s">
        <v>658</v>
      </c>
      <c r="F218" s="301">
        <v>525</v>
      </c>
      <c r="G218" s="270"/>
      <c r="H218" s="270">
        <v>585</v>
      </c>
      <c r="I218" s="272">
        <v>635</v>
      </c>
      <c r="J218" s="273" t="s">
        <v>963</v>
      </c>
      <c r="K218" s="274">
        <f t="shared" ref="K218:K269" si="38">H218-F218</f>
        <v>60</v>
      </c>
      <c r="L218" s="275">
        <f t="shared" ref="L218:L269" si="39">K218/F218</f>
        <v>0.11428571428571428</v>
      </c>
      <c r="M218" s="270" t="s">
        <v>665</v>
      </c>
      <c r="N218" s="276">
        <v>43662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67">
        <v>119</v>
      </c>
      <c r="B219" s="268">
        <v>43395</v>
      </c>
      <c r="C219" s="268"/>
      <c r="D219" s="269" t="s">
        <v>396</v>
      </c>
      <c r="E219" s="270" t="s">
        <v>658</v>
      </c>
      <c r="F219" s="301">
        <v>475</v>
      </c>
      <c r="G219" s="270"/>
      <c r="H219" s="270">
        <v>574</v>
      </c>
      <c r="I219" s="272">
        <v>570</v>
      </c>
      <c r="J219" s="273" t="s">
        <v>865</v>
      </c>
      <c r="K219" s="274">
        <f t="shared" si="38"/>
        <v>99</v>
      </c>
      <c r="L219" s="275">
        <f t="shared" si="39"/>
        <v>0.20842105263157895</v>
      </c>
      <c r="M219" s="270" t="s">
        <v>665</v>
      </c>
      <c r="N219" s="276">
        <v>43403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98">
        <v>120</v>
      </c>
      <c r="B220" s="299">
        <v>43397</v>
      </c>
      <c r="C220" s="299"/>
      <c r="D220" s="300" t="s">
        <v>964</v>
      </c>
      <c r="E220" s="301" t="s">
        <v>658</v>
      </c>
      <c r="F220" s="301">
        <v>707.5</v>
      </c>
      <c r="G220" s="301"/>
      <c r="H220" s="301">
        <v>872</v>
      </c>
      <c r="I220" s="303">
        <v>872</v>
      </c>
      <c r="J220" s="304" t="s">
        <v>865</v>
      </c>
      <c r="K220" s="274">
        <f t="shared" si="38"/>
        <v>164.5</v>
      </c>
      <c r="L220" s="305">
        <f t="shared" si="39"/>
        <v>0.23250883392226149</v>
      </c>
      <c r="M220" s="301" t="s">
        <v>665</v>
      </c>
      <c r="N220" s="306">
        <v>43482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98">
        <v>121</v>
      </c>
      <c r="B221" s="299">
        <v>43398</v>
      </c>
      <c r="C221" s="299"/>
      <c r="D221" s="300" t="s">
        <v>965</v>
      </c>
      <c r="E221" s="301" t="s">
        <v>658</v>
      </c>
      <c r="F221" s="301">
        <v>162</v>
      </c>
      <c r="G221" s="301"/>
      <c r="H221" s="301">
        <v>204</v>
      </c>
      <c r="I221" s="303">
        <v>209</v>
      </c>
      <c r="J221" s="304" t="s">
        <v>966</v>
      </c>
      <c r="K221" s="274">
        <f t="shared" si="38"/>
        <v>42</v>
      </c>
      <c r="L221" s="305">
        <f t="shared" si="39"/>
        <v>0.25925925925925924</v>
      </c>
      <c r="M221" s="301" t="s">
        <v>665</v>
      </c>
      <c r="N221" s="306">
        <v>43539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98">
        <v>122</v>
      </c>
      <c r="B222" s="299">
        <v>43399</v>
      </c>
      <c r="C222" s="299"/>
      <c r="D222" s="300" t="s">
        <v>506</v>
      </c>
      <c r="E222" s="301" t="s">
        <v>658</v>
      </c>
      <c r="F222" s="301">
        <v>240</v>
      </c>
      <c r="G222" s="301"/>
      <c r="H222" s="301">
        <v>297</v>
      </c>
      <c r="I222" s="303">
        <v>297</v>
      </c>
      <c r="J222" s="304" t="s">
        <v>865</v>
      </c>
      <c r="K222" s="310">
        <f t="shared" si="38"/>
        <v>57</v>
      </c>
      <c r="L222" s="305">
        <f t="shared" si="39"/>
        <v>0.23749999999999999</v>
      </c>
      <c r="M222" s="301" t="s">
        <v>665</v>
      </c>
      <c r="N222" s="306">
        <v>43417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67">
        <v>123</v>
      </c>
      <c r="B223" s="268">
        <v>43439</v>
      </c>
      <c r="C223" s="268"/>
      <c r="D223" s="269" t="s">
        <v>967</v>
      </c>
      <c r="E223" s="270" t="s">
        <v>658</v>
      </c>
      <c r="F223" s="270">
        <v>202.5</v>
      </c>
      <c r="G223" s="270"/>
      <c r="H223" s="270">
        <v>255</v>
      </c>
      <c r="I223" s="272">
        <v>252</v>
      </c>
      <c r="J223" s="273" t="s">
        <v>865</v>
      </c>
      <c r="K223" s="274">
        <f t="shared" si="38"/>
        <v>52.5</v>
      </c>
      <c r="L223" s="275">
        <f t="shared" si="39"/>
        <v>0.25925925925925924</v>
      </c>
      <c r="M223" s="270" t="s">
        <v>665</v>
      </c>
      <c r="N223" s="276">
        <v>43542</v>
      </c>
      <c r="O223" s="1"/>
      <c r="P223" s="1"/>
      <c r="Q223" s="1"/>
      <c r="R223" s="6" t="s">
        <v>968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98">
        <v>124</v>
      </c>
      <c r="B224" s="299">
        <v>43465</v>
      </c>
      <c r="C224" s="268"/>
      <c r="D224" s="300" t="s">
        <v>161</v>
      </c>
      <c r="E224" s="301" t="s">
        <v>658</v>
      </c>
      <c r="F224" s="301">
        <v>710</v>
      </c>
      <c r="G224" s="301"/>
      <c r="H224" s="301">
        <v>866</v>
      </c>
      <c r="I224" s="303">
        <v>866</v>
      </c>
      <c r="J224" s="304" t="s">
        <v>865</v>
      </c>
      <c r="K224" s="274">
        <f t="shared" si="38"/>
        <v>156</v>
      </c>
      <c r="L224" s="275">
        <f t="shared" si="39"/>
        <v>0.21971830985915494</v>
      </c>
      <c r="M224" s="270" t="s">
        <v>665</v>
      </c>
      <c r="N224" s="276">
        <v>43553</v>
      </c>
      <c r="O224" s="1"/>
      <c r="P224" s="1"/>
      <c r="Q224" s="1"/>
      <c r="R224" s="6" t="s">
        <v>968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98">
        <v>125</v>
      </c>
      <c r="B225" s="299">
        <v>43522</v>
      </c>
      <c r="C225" s="299"/>
      <c r="D225" s="300" t="s">
        <v>176</v>
      </c>
      <c r="E225" s="301" t="s">
        <v>658</v>
      </c>
      <c r="F225" s="301">
        <v>337.25</v>
      </c>
      <c r="G225" s="301"/>
      <c r="H225" s="301">
        <v>398.5</v>
      </c>
      <c r="I225" s="303">
        <v>411</v>
      </c>
      <c r="J225" s="273" t="s">
        <v>969</v>
      </c>
      <c r="K225" s="274">
        <f t="shared" si="38"/>
        <v>61.25</v>
      </c>
      <c r="L225" s="275">
        <f t="shared" si="39"/>
        <v>0.1816160118606375</v>
      </c>
      <c r="M225" s="270" t="s">
        <v>665</v>
      </c>
      <c r="N225" s="276">
        <v>43760</v>
      </c>
      <c r="O225" s="1"/>
      <c r="P225" s="1"/>
      <c r="Q225" s="1"/>
      <c r="R225" s="6" t="s">
        <v>968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311">
        <v>126</v>
      </c>
      <c r="B226" s="312">
        <v>43559</v>
      </c>
      <c r="C226" s="312"/>
      <c r="D226" s="313" t="s">
        <v>970</v>
      </c>
      <c r="E226" s="314" t="s">
        <v>658</v>
      </c>
      <c r="F226" s="314">
        <v>130</v>
      </c>
      <c r="G226" s="314"/>
      <c r="H226" s="314">
        <v>65</v>
      </c>
      <c r="I226" s="315">
        <v>158</v>
      </c>
      <c r="J226" s="283" t="s">
        <v>971</v>
      </c>
      <c r="K226" s="284">
        <f t="shared" si="38"/>
        <v>-65</v>
      </c>
      <c r="L226" s="285">
        <f t="shared" si="39"/>
        <v>-0.5</v>
      </c>
      <c r="M226" s="281" t="s">
        <v>692</v>
      </c>
      <c r="N226" s="278">
        <v>43726</v>
      </c>
      <c r="O226" s="1"/>
      <c r="P226" s="1"/>
      <c r="Q226" s="1"/>
      <c r="R226" s="6" t="s">
        <v>972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98">
        <v>127</v>
      </c>
      <c r="B227" s="299">
        <v>43017</v>
      </c>
      <c r="C227" s="299"/>
      <c r="D227" s="300" t="s">
        <v>212</v>
      </c>
      <c r="E227" s="301" t="s">
        <v>658</v>
      </c>
      <c r="F227" s="301">
        <v>141.5</v>
      </c>
      <c r="G227" s="301"/>
      <c r="H227" s="301">
        <v>183.5</v>
      </c>
      <c r="I227" s="303">
        <v>210</v>
      </c>
      <c r="J227" s="273" t="s">
        <v>966</v>
      </c>
      <c r="K227" s="274">
        <f t="shared" si="38"/>
        <v>42</v>
      </c>
      <c r="L227" s="275">
        <f t="shared" si="39"/>
        <v>0.29681978798586572</v>
      </c>
      <c r="M227" s="270" t="s">
        <v>665</v>
      </c>
      <c r="N227" s="276">
        <v>43042</v>
      </c>
      <c r="O227" s="1"/>
      <c r="P227" s="1"/>
      <c r="Q227" s="1"/>
      <c r="R227" s="6" t="s">
        <v>972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311">
        <v>128</v>
      </c>
      <c r="B228" s="312">
        <v>43074</v>
      </c>
      <c r="C228" s="312"/>
      <c r="D228" s="313" t="s">
        <v>973</v>
      </c>
      <c r="E228" s="314" t="s">
        <v>658</v>
      </c>
      <c r="F228" s="309">
        <v>172</v>
      </c>
      <c r="G228" s="314"/>
      <c r="H228" s="314">
        <v>155.25</v>
      </c>
      <c r="I228" s="315">
        <v>230</v>
      </c>
      <c r="J228" s="283" t="s">
        <v>974</v>
      </c>
      <c r="K228" s="284">
        <f t="shared" si="38"/>
        <v>-16.75</v>
      </c>
      <c r="L228" s="285">
        <f t="shared" si="39"/>
        <v>-9.7383720930232565E-2</v>
      </c>
      <c r="M228" s="281" t="s">
        <v>692</v>
      </c>
      <c r="N228" s="278">
        <v>43787</v>
      </c>
      <c r="O228" s="1"/>
      <c r="P228" s="1"/>
      <c r="Q228" s="1"/>
      <c r="R228" s="6" t="s">
        <v>972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98">
        <v>129</v>
      </c>
      <c r="B229" s="299">
        <v>43398</v>
      </c>
      <c r="C229" s="299"/>
      <c r="D229" s="300" t="s">
        <v>121</v>
      </c>
      <c r="E229" s="301" t="s">
        <v>658</v>
      </c>
      <c r="F229" s="301">
        <v>698.5</v>
      </c>
      <c r="G229" s="301"/>
      <c r="H229" s="301">
        <v>890</v>
      </c>
      <c r="I229" s="303">
        <v>890</v>
      </c>
      <c r="J229" s="273" t="s">
        <v>975</v>
      </c>
      <c r="K229" s="274">
        <f t="shared" si="38"/>
        <v>191.5</v>
      </c>
      <c r="L229" s="275">
        <f t="shared" si="39"/>
        <v>0.27415891195418757</v>
      </c>
      <c r="M229" s="270" t="s">
        <v>665</v>
      </c>
      <c r="N229" s="276">
        <v>44328</v>
      </c>
      <c r="O229" s="1"/>
      <c r="P229" s="1"/>
      <c r="Q229" s="1"/>
      <c r="R229" s="6" t="s">
        <v>968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98">
        <v>130</v>
      </c>
      <c r="B230" s="299">
        <v>42877</v>
      </c>
      <c r="C230" s="299"/>
      <c r="D230" s="300" t="s">
        <v>976</v>
      </c>
      <c r="E230" s="301" t="s">
        <v>658</v>
      </c>
      <c r="F230" s="301">
        <v>127.6</v>
      </c>
      <c r="G230" s="301"/>
      <c r="H230" s="301">
        <v>138</v>
      </c>
      <c r="I230" s="303">
        <v>190</v>
      </c>
      <c r="J230" s="273" t="s">
        <v>977</v>
      </c>
      <c r="K230" s="274">
        <f t="shared" si="38"/>
        <v>10.400000000000006</v>
      </c>
      <c r="L230" s="275">
        <f t="shared" si="39"/>
        <v>8.1504702194357417E-2</v>
      </c>
      <c r="M230" s="270" t="s">
        <v>665</v>
      </c>
      <c r="N230" s="276">
        <v>43774</v>
      </c>
      <c r="O230" s="1"/>
      <c r="P230" s="1"/>
      <c r="Q230" s="1"/>
      <c r="R230" s="6" t="s">
        <v>972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98">
        <v>131</v>
      </c>
      <c r="B231" s="299">
        <v>43158</v>
      </c>
      <c r="C231" s="299"/>
      <c r="D231" s="300" t="s">
        <v>978</v>
      </c>
      <c r="E231" s="301" t="s">
        <v>658</v>
      </c>
      <c r="F231" s="301">
        <v>317</v>
      </c>
      <c r="G231" s="301"/>
      <c r="H231" s="301">
        <v>382.5</v>
      </c>
      <c r="I231" s="303">
        <v>398</v>
      </c>
      <c r="J231" s="273" t="s">
        <v>979</v>
      </c>
      <c r="K231" s="274">
        <f t="shared" si="38"/>
        <v>65.5</v>
      </c>
      <c r="L231" s="275">
        <f t="shared" si="39"/>
        <v>0.20662460567823343</v>
      </c>
      <c r="M231" s="270" t="s">
        <v>665</v>
      </c>
      <c r="N231" s="276">
        <v>44238</v>
      </c>
      <c r="O231" s="1"/>
      <c r="P231" s="1"/>
      <c r="Q231" s="1"/>
      <c r="R231" s="6" t="s">
        <v>972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311">
        <v>132</v>
      </c>
      <c r="B232" s="312">
        <v>43164</v>
      </c>
      <c r="C232" s="312"/>
      <c r="D232" s="313" t="s">
        <v>168</v>
      </c>
      <c r="E232" s="314" t="s">
        <v>658</v>
      </c>
      <c r="F232" s="309">
        <f>510-14.4</f>
        <v>495.6</v>
      </c>
      <c r="G232" s="314"/>
      <c r="H232" s="314">
        <v>350</v>
      </c>
      <c r="I232" s="315">
        <v>672</v>
      </c>
      <c r="J232" s="283" t="s">
        <v>980</v>
      </c>
      <c r="K232" s="284">
        <f t="shared" si="38"/>
        <v>-145.60000000000002</v>
      </c>
      <c r="L232" s="285">
        <f t="shared" si="39"/>
        <v>-0.29378531073446329</v>
      </c>
      <c r="M232" s="281" t="s">
        <v>692</v>
      </c>
      <c r="N232" s="278">
        <v>43887</v>
      </c>
      <c r="O232" s="1"/>
      <c r="P232" s="1"/>
      <c r="Q232" s="1"/>
      <c r="R232" s="6" t="s">
        <v>968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311">
        <v>133</v>
      </c>
      <c r="B233" s="312">
        <v>43237</v>
      </c>
      <c r="C233" s="312"/>
      <c r="D233" s="313" t="s">
        <v>981</v>
      </c>
      <c r="E233" s="314" t="s">
        <v>658</v>
      </c>
      <c r="F233" s="309">
        <v>230.3</v>
      </c>
      <c r="G233" s="314"/>
      <c r="H233" s="314">
        <v>102.5</v>
      </c>
      <c r="I233" s="315">
        <v>348</v>
      </c>
      <c r="J233" s="283" t="s">
        <v>982</v>
      </c>
      <c r="K233" s="284">
        <f t="shared" si="38"/>
        <v>-127.80000000000001</v>
      </c>
      <c r="L233" s="285">
        <f t="shared" si="39"/>
        <v>-0.55492835432045162</v>
      </c>
      <c r="M233" s="281" t="s">
        <v>692</v>
      </c>
      <c r="N233" s="278">
        <v>43896</v>
      </c>
      <c r="O233" s="1"/>
      <c r="P233" s="1"/>
      <c r="Q233" s="1"/>
      <c r="R233" s="6" t="s">
        <v>968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98">
        <v>134</v>
      </c>
      <c r="B234" s="299">
        <v>43258</v>
      </c>
      <c r="C234" s="299"/>
      <c r="D234" s="300" t="s">
        <v>458</v>
      </c>
      <c r="E234" s="301" t="s">
        <v>658</v>
      </c>
      <c r="F234" s="301">
        <f>342.5-5.1</f>
        <v>337.4</v>
      </c>
      <c r="G234" s="301"/>
      <c r="H234" s="301">
        <v>412.5</v>
      </c>
      <c r="I234" s="303">
        <v>439</v>
      </c>
      <c r="J234" s="273" t="s">
        <v>983</v>
      </c>
      <c r="K234" s="274">
        <f t="shared" si="38"/>
        <v>75.100000000000023</v>
      </c>
      <c r="L234" s="275">
        <f t="shared" si="39"/>
        <v>0.22258446947243635</v>
      </c>
      <c r="M234" s="270" t="s">
        <v>665</v>
      </c>
      <c r="N234" s="276">
        <v>44230</v>
      </c>
      <c r="O234" s="1"/>
      <c r="P234" s="1"/>
      <c r="Q234" s="1"/>
      <c r="R234" s="6" t="s">
        <v>972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92">
        <v>135</v>
      </c>
      <c r="B235" s="291">
        <v>43285</v>
      </c>
      <c r="C235" s="291"/>
      <c r="D235" s="292" t="s">
        <v>59</v>
      </c>
      <c r="E235" s="293" t="s">
        <v>658</v>
      </c>
      <c r="F235" s="293">
        <f>127.5-5.53</f>
        <v>121.97</v>
      </c>
      <c r="G235" s="294"/>
      <c r="H235" s="294">
        <v>122.5</v>
      </c>
      <c r="I235" s="294">
        <v>170</v>
      </c>
      <c r="J235" s="295" t="s">
        <v>984</v>
      </c>
      <c r="K235" s="296">
        <f t="shared" si="38"/>
        <v>0.53000000000000114</v>
      </c>
      <c r="L235" s="297">
        <f t="shared" si="39"/>
        <v>4.3453308190538747E-3</v>
      </c>
      <c r="M235" s="293" t="s">
        <v>731</v>
      </c>
      <c r="N235" s="291">
        <v>44431</v>
      </c>
      <c r="O235" s="1"/>
      <c r="P235" s="1"/>
      <c r="Q235" s="1"/>
      <c r="R235" s="6" t="s">
        <v>968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311">
        <v>136</v>
      </c>
      <c r="B236" s="312">
        <v>43294</v>
      </c>
      <c r="C236" s="312"/>
      <c r="D236" s="313" t="s">
        <v>985</v>
      </c>
      <c r="E236" s="314" t="s">
        <v>658</v>
      </c>
      <c r="F236" s="309">
        <v>46.5</v>
      </c>
      <c r="G236" s="314"/>
      <c r="H236" s="314">
        <v>17</v>
      </c>
      <c r="I236" s="315">
        <v>59</v>
      </c>
      <c r="J236" s="283" t="s">
        <v>986</v>
      </c>
      <c r="K236" s="284">
        <f t="shared" si="38"/>
        <v>-29.5</v>
      </c>
      <c r="L236" s="285">
        <f t="shared" si="39"/>
        <v>-0.63440860215053763</v>
      </c>
      <c r="M236" s="281" t="s">
        <v>692</v>
      </c>
      <c r="N236" s="278">
        <v>43887</v>
      </c>
      <c r="O236" s="1"/>
      <c r="P236" s="1"/>
      <c r="Q236" s="1"/>
      <c r="R236" s="6" t="s">
        <v>968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98">
        <v>137</v>
      </c>
      <c r="B237" s="299">
        <v>43396</v>
      </c>
      <c r="C237" s="299"/>
      <c r="D237" s="300" t="s">
        <v>441</v>
      </c>
      <c r="E237" s="301" t="s">
        <v>658</v>
      </c>
      <c r="F237" s="301">
        <v>156.5</v>
      </c>
      <c r="G237" s="301"/>
      <c r="H237" s="301">
        <v>207.5</v>
      </c>
      <c r="I237" s="303">
        <v>191</v>
      </c>
      <c r="J237" s="273" t="s">
        <v>865</v>
      </c>
      <c r="K237" s="274">
        <f t="shared" si="38"/>
        <v>51</v>
      </c>
      <c r="L237" s="275">
        <f t="shared" si="39"/>
        <v>0.32587859424920129</v>
      </c>
      <c r="M237" s="270" t="s">
        <v>665</v>
      </c>
      <c r="N237" s="276">
        <v>44369</v>
      </c>
      <c r="O237" s="1"/>
      <c r="P237" s="1"/>
      <c r="Q237" s="1"/>
      <c r="R237" s="6" t="s">
        <v>968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98">
        <v>138</v>
      </c>
      <c r="B238" s="299">
        <v>43439</v>
      </c>
      <c r="C238" s="299"/>
      <c r="D238" s="300" t="s">
        <v>355</v>
      </c>
      <c r="E238" s="301" t="s">
        <v>658</v>
      </c>
      <c r="F238" s="301">
        <v>259.5</v>
      </c>
      <c r="G238" s="301"/>
      <c r="H238" s="301">
        <v>320</v>
      </c>
      <c r="I238" s="303">
        <v>320</v>
      </c>
      <c r="J238" s="273" t="s">
        <v>865</v>
      </c>
      <c r="K238" s="274">
        <f t="shared" si="38"/>
        <v>60.5</v>
      </c>
      <c r="L238" s="275">
        <f t="shared" si="39"/>
        <v>0.23314065510597304</v>
      </c>
      <c r="M238" s="270" t="s">
        <v>665</v>
      </c>
      <c r="N238" s="276">
        <v>44323</v>
      </c>
      <c r="O238" s="1"/>
      <c r="P238" s="1"/>
      <c r="Q238" s="1"/>
      <c r="R238" s="6" t="s">
        <v>968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311">
        <v>139</v>
      </c>
      <c r="B239" s="312">
        <v>43439</v>
      </c>
      <c r="C239" s="312"/>
      <c r="D239" s="313" t="s">
        <v>987</v>
      </c>
      <c r="E239" s="314" t="s">
        <v>658</v>
      </c>
      <c r="F239" s="314">
        <v>715</v>
      </c>
      <c r="G239" s="314"/>
      <c r="H239" s="314">
        <v>445</v>
      </c>
      <c r="I239" s="315">
        <v>840</v>
      </c>
      <c r="J239" s="283" t="s">
        <v>988</v>
      </c>
      <c r="K239" s="284">
        <f t="shared" si="38"/>
        <v>-270</v>
      </c>
      <c r="L239" s="285">
        <f t="shared" si="39"/>
        <v>-0.3776223776223776</v>
      </c>
      <c r="M239" s="281" t="s">
        <v>692</v>
      </c>
      <c r="N239" s="278">
        <v>43800</v>
      </c>
      <c r="O239" s="1"/>
      <c r="P239" s="1"/>
      <c r="Q239" s="1"/>
      <c r="R239" s="6" t="s">
        <v>968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98">
        <v>140</v>
      </c>
      <c r="B240" s="299">
        <v>43469</v>
      </c>
      <c r="C240" s="299"/>
      <c r="D240" s="300" t="s">
        <v>182</v>
      </c>
      <c r="E240" s="301" t="s">
        <v>658</v>
      </c>
      <c r="F240" s="301">
        <v>875</v>
      </c>
      <c r="G240" s="301"/>
      <c r="H240" s="301">
        <v>1165</v>
      </c>
      <c r="I240" s="303">
        <v>1185</v>
      </c>
      <c r="J240" s="273" t="s">
        <v>989</v>
      </c>
      <c r="K240" s="274">
        <f t="shared" si="38"/>
        <v>290</v>
      </c>
      <c r="L240" s="275">
        <f t="shared" si="39"/>
        <v>0.33142857142857141</v>
      </c>
      <c r="M240" s="270" t="s">
        <v>665</v>
      </c>
      <c r="N240" s="276">
        <v>43847</v>
      </c>
      <c r="O240" s="1"/>
      <c r="P240" s="1"/>
      <c r="Q240" s="1"/>
      <c r="R240" s="6" t="s">
        <v>968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98">
        <v>141</v>
      </c>
      <c r="B241" s="299">
        <v>43559</v>
      </c>
      <c r="C241" s="299"/>
      <c r="D241" s="300" t="s">
        <v>374</v>
      </c>
      <c r="E241" s="301" t="s">
        <v>658</v>
      </c>
      <c r="F241" s="301">
        <f>387-14.63</f>
        <v>372.37</v>
      </c>
      <c r="G241" s="301"/>
      <c r="H241" s="301">
        <v>490</v>
      </c>
      <c r="I241" s="303">
        <v>490</v>
      </c>
      <c r="J241" s="273" t="s">
        <v>865</v>
      </c>
      <c r="K241" s="274">
        <f t="shared" si="38"/>
        <v>117.63</v>
      </c>
      <c r="L241" s="275">
        <f t="shared" si="39"/>
        <v>0.31589548030185027</v>
      </c>
      <c r="M241" s="270" t="s">
        <v>665</v>
      </c>
      <c r="N241" s="276">
        <v>43850</v>
      </c>
      <c r="O241" s="1"/>
      <c r="P241" s="1"/>
      <c r="Q241" s="1"/>
      <c r="R241" s="6" t="s">
        <v>968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311">
        <v>142</v>
      </c>
      <c r="B242" s="312">
        <v>43578</v>
      </c>
      <c r="C242" s="312"/>
      <c r="D242" s="313" t="s">
        <v>990</v>
      </c>
      <c r="E242" s="314" t="s">
        <v>687</v>
      </c>
      <c r="F242" s="314">
        <v>220</v>
      </c>
      <c r="G242" s="314"/>
      <c r="H242" s="314">
        <v>127.5</v>
      </c>
      <c r="I242" s="315">
        <v>284</v>
      </c>
      <c r="J242" s="283" t="s">
        <v>991</v>
      </c>
      <c r="K242" s="284">
        <f t="shared" si="38"/>
        <v>-92.5</v>
      </c>
      <c r="L242" s="285">
        <f t="shared" si="39"/>
        <v>-0.42045454545454547</v>
      </c>
      <c r="M242" s="281" t="s">
        <v>692</v>
      </c>
      <c r="N242" s="278">
        <v>43896</v>
      </c>
      <c r="O242" s="1"/>
      <c r="P242" s="1"/>
      <c r="Q242" s="1"/>
      <c r="R242" s="6" t="s">
        <v>968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98">
        <v>143</v>
      </c>
      <c r="B243" s="299">
        <v>43622</v>
      </c>
      <c r="C243" s="299"/>
      <c r="D243" s="300" t="s">
        <v>507</v>
      </c>
      <c r="E243" s="301" t="s">
        <v>687</v>
      </c>
      <c r="F243" s="301">
        <v>332.8</v>
      </c>
      <c r="G243" s="301"/>
      <c r="H243" s="301">
        <v>405</v>
      </c>
      <c r="I243" s="303">
        <v>419</v>
      </c>
      <c r="J243" s="273" t="s">
        <v>992</v>
      </c>
      <c r="K243" s="274">
        <f t="shared" si="38"/>
        <v>72.199999999999989</v>
      </c>
      <c r="L243" s="275">
        <f t="shared" si="39"/>
        <v>0.21694711538461534</v>
      </c>
      <c r="M243" s="270" t="s">
        <v>665</v>
      </c>
      <c r="N243" s="276">
        <v>43860</v>
      </c>
      <c r="O243" s="1"/>
      <c r="P243" s="1"/>
      <c r="Q243" s="1"/>
      <c r="R243" s="6" t="s">
        <v>972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92">
        <v>144</v>
      </c>
      <c r="B244" s="291">
        <v>43641</v>
      </c>
      <c r="C244" s="291"/>
      <c r="D244" s="292" t="s">
        <v>174</v>
      </c>
      <c r="E244" s="293" t="s">
        <v>658</v>
      </c>
      <c r="F244" s="293">
        <v>386</v>
      </c>
      <c r="G244" s="294"/>
      <c r="H244" s="294">
        <v>395</v>
      </c>
      <c r="I244" s="294">
        <v>452</v>
      </c>
      <c r="J244" s="295" t="s">
        <v>993</v>
      </c>
      <c r="K244" s="296">
        <f t="shared" si="38"/>
        <v>9</v>
      </c>
      <c r="L244" s="297">
        <f t="shared" si="39"/>
        <v>2.3316062176165803E-2</v>
      </c>
      <c r="M244" s="293" t="s">
        <v>731</v>
      </c>
      <c r="N244" s="291">
        <v>43868</v>
      </c>
      <c r="O244" s="1"/>
      <c r="P244" s="1"/>
      <c r="Q244" s="1"/>
      <c r="R244" s="6" t="s">
        <v>972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92">
        <v>145</v>
      </c>
      <c r="B245" s="291">
        <v>43707</v>
      </c>
      <c r="C245" s="291"/>
      <c r="D245" s="292" t="s">
        <v>148</v>
      </c>
      <c r="E245" s="293" t="s">
        <v>658</v>
      </c>
      <c r="F245" s="293">
        <v>137.5</v>
      </c>
      <c r="G245" s="294"/>
      <c r="H245" s="294">
        <v>138.5</v>
      </c>
      <c r="I245" s="294">
        <v>190</v>
      </c>
      <c r="J245" s="295" t="s">
        <v>994</v>
      </c>
      <c r="K245" s="296">
        <f t="shared" si="38"/>
        <v>1</v>
      </c>
      <c r="L245" s="297">
        <f t="shared" si="39"/>
        <v>7.2727272727272727E-3</v>
      </c>
      <c r="M245" s="293" t="s">
        <v>731</v>
      </c>
      <c r="N245" s="291">
        <v>44432</v>
      </c>
      <c r="O245" s="1"/>
      <c r="P245" s="1"/>
      <c r="Q245" s="1"/>
      <c r="R245" s="6" t="s">
        <v>968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98">
        <v>146</v>
      </c>
      <c r="B246" s="299">
        <v>43731</v>
      </c>
      <c r="C246" s="299"/>
      <c r="D246" s="300" t="s">
        <v>451</v>
      </c>
      <c r="E246" s="301" t="s">
        <v>658</v>
      </c>
      <c r="F246" s="301">
        <v>235</v>
      </c>
      <c r="G246" s="301"/>
      <c r="H246" s="301">
        <v>295</v>
      </c>
      <c r="I246" s="303">
        <v>296</v>
      </c>
      <c r="J246" s="273" t="s">
        <v>995</v>
      </c>
      <c r="K246" s="274">
        <f t="shared" si="38"/>
        <v>60</v>
      </c>
      <c r="L246" s="275">
        <f t="shared" si="39"/>
        <v>0.25531914893617019</v>
      </c>
      <c r="M246" s="270" t="s">
        <v>665</v>
      </c>
      <c r="N246" s="276">
        <v>43844</v>
      </c>
      <c r="O246" s="1"/>
      <c r="P246" s="1"/>
      <c r="Q246" s="1"/>
      <c r="R246" s="6" t="s">
        <v>972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98">
        <v>147</v>
      </c>
      <c r="B247" s="299">
        <v>43752</v>
      </c>
      <c r="C247" s="299"/>
      <c r="D247" s="300" t="s">
        <v>996</v>
      </c>
      <c r="E247" s="301" t="s">
        <v>658</v>
      </c>
      <c r="F247" s="301">
        <v>277.5</v>
      </c>
      <c r="G247" s="301"/>
      <c r="H247" s="301">
        <v>333</v>
      </c>
      <c r="I247" s="303">
        <v>333</v>
      </c>
      <c r="J247" s="273" t="s">
        <v>997</v>
      </c>
      <c r="K247" s="274">
        <f t="shared" si="38"/>
        <v>55.5</v>
      </c>
      <c r="L247" s="275">
        <f t="shared" si="39"/>
        <v>0.2</v>
      </c>
      <c r="M247" s="270" t="s">
        <v>665</v>
      </c>
      <c r="N247" s="276">
        <v>43846</v>
      </c>
      <c r="O247" s="1"/>
      <c r="P247" s="1"/>
      <c r="Q247" s="1"/>
      <c r="R247" s="6" t="s">
        <v>968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98">
        <v>148</v>
      </c>
      <c r="B248" s="299">
        <v>43752</v>
      </c>
      <c r="C248" s="299"/>
      <c r="D248" s="300" t="s">
        <v>998</v>
      </c>
      <c r="E248" s="301" t="s">
        <v>658</v>
      </c>
      <c r="F248" s="301">
        <v>930</v>
      </c>
      <c r="G248" s="301"/>
      <c r="H248" s="301">
        <v>1165</v>
      </c>
      <c r="I248" s="303">
        <v>1200</v>
      </c>
      <c r="J248" s="273" t="s">
        <v>999</v>
      </c>
      <c r="K248" s="274">
        <f t="shared" si="38"/>
        <v>235</v>
      </c>
      <c r="L248" s="275">
        <f t="shared" si="39"/>
        <v>0.25268817204301075</v>
      </c>
      <c r="M248" s="270" t="s">
        <v>665</v>
      </c>
      <c r="N248" s="276">
        <v>43847</v>
      </c>
      <c r="O248" s="1"/>
      <c r="P248" s="1"/>
      <c r="Q248" s="1"/>
      <c r="R248" s="6" t="s">
        <v>972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98">
        <v>149</v>
      </c>
      <c r="B249" s="299">
        <v>43753</v>
      </c>
      <c r="C249" s="299"/>
      <c r="D249" s="300" t="s">
        <v>1000</v>
      </c>
      <c r="E249" s="301" t="s">
        <v>658</v>
      </c>
      <c r="F249" s="271">
        <v>111</v>
      </c>
      <c r="G249" s="301"/>
      <c r="H249" s="301">
        <v>141</v>
      </c>
      <c r="I249" s="303">
        <v>141</v>
      </c>
      <c r="J249" s="273" t="s">
        <v>1001</v>
      </c>
      <c r="K249" s="274">
        <f t="shared" si="38"/>
        <v>30</v>
      </c>
      <c r="L249" s="275">
        <f t="shared" si="39"/>
        <v>0.27027027027027029</v>
      </c>
      <c r="M249" s="270" t="s">
        <v>665</v>
      </c>
      <c r="N249" s="276">
        <v>44328</v>
      </c>
      <c r="O249" s="1"/>
      <c r="P249" s="1"/>
      <c r="Q249" s="1"/>
      <c r="R249" s="6" t="s">
        <v>972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98">
        <v>150</v>
      </c>
      <c r="B250" s="299">
        <v>43753</v>
      </c>
      <c r="C250" s="299"/>
      <c r="D250" s="300" t="s">
        <v>1002</v>
      </c>
      <c r="E250" s="301" t="s">
        <v>658</v>
      </c>
      <c r="F250" s="271">
        <v>296</v>
      </c>
      <c r="G250" s="301"/>
      <c r="H250" s="301">
        <v>370</v>
      </c>
      <c r="I250" s="303">
        <v>370</v>
      </c>
      <c r="J250" s="273" t="s">
        <v>865</v>
      </c>
      <c r="K250" s="274">
        <f t="shared" si="38"/>
        <v>74</v>
      </c>
      <c r="L250" s="275">
        <f t="shared" si="39"/>
        <v>0.25</v>
      </c>
      <c r="M250" s="270" t="s">
        <v>665</v>
      </c>
      <c r="N250" s="276">
        <v>43853</v>
      </c>
      <c r="O250" s="1"/>
      <c r="P250" s="1"/>
      <c r="Q250" s="1"/>
      <c r="R250" s="6" t="s">
        <v>972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98">
        <v>151</v>
      </c>
      <c r="B251" s="299">
        <v>43754</v>
      </c>
      <c r="C251" s="299"/>
      <c r="D251" s="300" t="s">
        <v>1003</v>
      </c>
      <c r="E251" s="301" t="s">
        <v>658</v>
      </c>
      <c r="F251" s="271">
        <v>300</v>
      </c>
      <c r="G251" s="301"/>
      <c r="H251" s="301">
        <v>382.5</v>
      </c>
      <c r="I251" s="303">
        <v>344</v>
      </c>
      <c r="J251" s="273" t="s">
        <v>1004</v>
      </c>
      <c r="K251" s="274">
        <f t="shared" si="38"/>
        <v>82.5</v>
      </c>
      <c r="L251" s="275">
        <f t="shared" si="39"/>
        <v>0.27500000000000002</v>
      </c>
      <c r="M251" s="270" t="s">
        <v>665</v>
      </c>
      <c r="N251" s="276">
        <v>44238</v>
      </c>
      <c r="O251" s="1"/>
      <c r="P251" s="1"/>
      <c r="Q251" s="1"/>
      <c r="R251" s="6" t="s">
        <v>972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98">
        <v>152</v>
      </c>
      <c r="B252" s="299">
        <v>43832</v>
      </c>
      <c r="C252" s="299"/>
      <c r="D252" s="300" t="s">
        <v>1005</v>
      </c>
      <c r="E252" s="301" t="s">
        <v>658</v>
      </c>
      <c r="F252" s="271">
        <v>495</v>
      </c>
      <c r="G252" s="301"/>
      <c r="H252" s="301">
        <v>595</v>
      </c>
      <c r="I252" s="303">
        <v>590</v>
      </c>
      <c r="J252" s="273" t="s">
        <v>786</v>
      </c>
      <c r="K252" s="274">
        <f t="shared" si="38"/>
        <v>100</v>
      </c>
      <c r="L252" s="275">
        <f t="shared" si="39"/>
        <v>0.20202020202020202</v>
      </c>
      <c r="M252" s="270" t="s">
        <v>665</v>
      </c>
      <c r="N252" s="276">
        <v>44589</v>
      </c>
      <c r="O252" s="1"/>
      <c r="P252" s="1"/>
      <c r="Q252" s="1"/>
      <c r="R252" s="6" t="s">
        <v>972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98">
        <v>153</v>
      </c>
      <c r="B253" s="299">
        <v>43966</v>
      </c>
      <c r="C253" s="299"/>
      <c r="D253" s="300" t="s">
        <v>77</v>
      </c>
      <c r="E253" s="301" t="s">
        <v>658</v>
      </c>
      <c r="F253" s="271">
        <v>67.5</v>
      </c>
      <c r="G253" s="301"/>
      <c r="H253" s="301">
        <v>86</v>
      </c>
      <c r="I253" s="303">
        <v>86</v>
      </c>
      <c r="J253" s="273" t="s">
        <v>1006</v>
      </c>
      <c r="K253" s="274">
        <f t="shared" si="38"/>
        <v>18.5</v>
      </c>
      <c r="L253" s="275">
        <f t="shared" si="39"/>
        <v>0.27407407407407408</v>
      </c>
      <c r="M253" s="270" t="s">
        <v>665</v>
      </c>
      <c r="N253" s="276">
        <v>44008</v>
      </c>
      <c r="O253" s="1"/>
      <c r="P253" s="1"/>
      <c r="Q253" s="1"/>
      <c r="R253" s="6" t="s">
        <v>972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98">
        <v>154</v>
      </c>
      <c r="B254" s="299">
        <v>44035</v>
      </c>
      <c r="C254" s="299"/>
      <c r="D254" s="300" t="s">
        <v>506</v>
      </c>
      <c r="E254" s="301" t="s">
        <v>658</v>
      </c>
      <c r="F254" s="271">
        <v>231</v>
      </c>
      <c r="G254" s="301"/>
      <c r="H254" s="301">
        <v>281</v>
      </c>
      <c r="I254" s="303">
        <v>281</v>
      </c>
      <c r="J254" s="273" t="s">
        <v>865</v>
      </c>
      <c r="K254" s="274">
        <f t="shared" si="38"/>
        <v>50</v>
      </c>
      <c r="L254" s="275">
        <f t="shared" si="39"/>
        <v>0.21645021645021645</v>
      </c>
      <c r="M254" s="270" t="s">
        <v>665</v>
      </c>
      <c r="N254" s="276">
        <v>44358</v>
      </c>
      <c r="O254" s="1"/>
      <c r="P254" s="1"/>
      <c r="Q254" s="1"/>
      <c r="R254" s="6" t="s">
        <v>972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98">
        <v>155</v>
      </c>
      <c r="B255" s="299">
        <v>44092</v>
      </c>
      <c r="C255" s="299"/>
      <c r="D255" s="300" t="s">
        <v>146</v>
      </c>
      <c r="E255" s="301" t="s">
        <v>658</v>
      </c>
      <c r="F255" s="301">
        <v>206</v>
      </c>
      <c r="G255" s="301"/>
      <c r="H255" s="301">
        <v>248</v>
      </c>
      <c r="I255" s="303">
        <v>248</v>
      </c>
      <c r="J255" s="273" t="s">
        <v>865</v>
      </c>
      <c r="K255" s="274">
        <f t="shared" si="38"/>
        <v>42</v>
      </c>
      <c r="L255" s="275">
        <f t="shared" si="39"/>
        <v>0.20388349514563106</v>
      </c>
      <c r="M255" s="270" t="s">
        <v>665</v>
      </c>
      <c r="N255" s="276">
        <v>44214</v>
      </c>
      <c r="O255" s="1"/>
      <c r="P255" s="1"/>
      <c r="Q255" s="1"/>
      <c r="R255" s="6" t="s">
        <v>972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98">
        <v>156</v>
      </c>
      <c r="B256" s="299">
        <v>44140</v>
      </c>
      <c r="C256" s="299"/>
      <c r="D256" s="300" t="s">
        <v>146</v>
      </c>
      <c r="E256" s="301" t="s">
        <v>658</v>
      </c>
      <c r="F256" s="301">
        <v>182.5</v>
      </c>
      <c r="G256" s="301"/>
      <c r="H256" s="301">
        <v>248</v>
      </c>
      <c r="I256" s="303">
        <v>248</v>
      </c>
      <c r="J256" s="273" t="s">
        <v>865</v>
      </c>
      <c r="K256" s="274">
        <f t="shared" si="38"/>
        <v>65.5</v>
      </c>
      <c r="L256" s="275">
        <f t="shared" si="39"/>
        <v>0.35890410958904112</v>
      </c>
      <c r="M256" s="270" t="s">
        <v>665</v>
      </c>
      <c r="N256" s="276">
        <v>44214</v>
      </c>
      <c r="O256" s="1"/>
      <c r="P256" s="1"/>
      <c r="Q256" s="1"/>
      <c r="R256" s="6" t="s">
        <v>972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98">
        <v>157</v>
      </c>
      <c r="B257" s="299">
        <v>44140</v>
      </c>
      <c r="C257" s="299"/>
      <c r="D257" s="300" t="s">
        <v>355</v>
      </c>
      <c r="E257" s="301" t="s">
        <v>658</v>
      </c>
      <c r="F257" s="301">
        <v>247.5</v>
      </c>
      <c r="G257" s="301"/>
      <c r="H257" s="301">
        <v>320</v>
      </c>
      <c r="I257" s="303">
        <v>320</v>
      </c>
      <c r="J257" s="273" t="s">
        <v>865</v>
      </c>
      <c r="K257" s="274">
        <f t="shared" si="38"/>
        <v>72.5</v>
      </c>
      <c r="L257" s="275">
        <f t="shared" si="39"/>
        <v>0.29292929292929293</v>
      </c>
      <c r="M257" s="270" t="s">
        <v>665</v>
      </c>
      <c r="N257" s="276">
        <v>44323</v>
      </c>
      <c r="O257" s="1"/>
      <c r="P257" s="1"/>
      <c r="Q257" s="1"/>
      <c r="R257" s="6" t="s">
        <v>972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98">
        <v>158</v>
      </c>
      <c r="B258" s="299">
        <v>44140</v>
      </c>
      <c r="C258" s="299"/>
      <c r="D258" s="300" t="s">
        <v>205</v>
      </c>
      <c r="E258" s="301" t="s">
        <v>658</v>
      </c>
      <c r="F258" s="271">
        <v>925</v>
      </c>
      <c r="G258" s="301"/>
      <c r="H258" s="301">
        <v>1095</v>
      </c>
      <c r="I258" s="303">
        <v>1093</v>
      </c>
      <c r="J258" s="273" t="s">
        <v>1007</v>
      </c>
      <c r="K258" s="274">
        <f t="shared" si="38"/>
        <v>170</v>
      </c>
      <c r="L258" s="275">
        <f t="shared" si="39"/>
        <v>0.18378378378378379</v>
      </c>
      <c r="M258" s="270" t="s">
        <v>665</v>
      </c>
      <c r="N258" s="276">
        <v>44201</v>
      </c>
      <c r="O258" s="1"/>
      <c r="P258" s="1"/>
      <c r="Q258" s="1"/>
      <c r="R258" s="6" t="s">
        <v>972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98">
        <v>159</v>
      </c>
      <c r="B259" s="299">
        <v>44140</v>
      </c>
      <c r="C259" s="299"/>
      <c r="D259" s="300" t="s">
        <v>374</v>
      </c>
      <c r="E259" s="301" t="s">
        <v>658</v>
      </c>
      <c r="F259" s="271">
        <v>332.5</v>
      </c>
      <c r="G259" s="301"/>
      <c r="H259" s="301">
        <v>393</v>
      </c>
      <c r="I259" s="303">
        <v>406</v>
      </c>
      <c r="J259" s="273" t="s">
        <v>1008</v>
      </c>
      <c r="K259" s="274">
        <f t="shared" si="38"/>
        <v>60.5</v>
      </c>
      <c r="L259" s="275">
        <f t="shared" si="39"/>
        <v>0.18195488721804512</v>
      </c>
      <c r="M259" s="270" t="s">
        <v>665</v>
      </c>
      <c r="N259" s="276">
        <v>44256</v>
      </c>
      <c r="O259" s="1"/>
      <c r="P259" s="1"/>
      <c r="Q259" s="1"/>
      <c r="R259" s="6" t="s">
        <v>972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98">
        <v>160</v>
      </c>
      <c r="B260" s="299">
        <v>44141</v>
      </c>
      <c r="C260" s="299"/>
      <c r="D260" s="300" t="s">
        <v>506</v>
      </c>
      <c r="E260" s="301" t="s">
        <v>658</v>
      </c>
      <c r="F260" s="271">
        <v>231</v>
      </c>
      <c r="G260" s="301"/>
      <c r="H260" s="301">
        <v>281</v>
      </c>
      <c r="I260" s="303">
        <v>281</v>
      </c>
      <c r="J260" s="273" t="s">
        <v>865</v>
      </c>
      <c r="K260" s="274">
        <f t="shared" si="38"/>
        <v>50</v>
      </c>
      <c r="L260" s="275">
        <f t="shared" si="39"/>
        <v>0.21645021645021645</v>
      </c>
      <c r="M260" s="270" t="s">
        <v>665</v>
      </c>
      <c r="N260" s="276">
        <v>44358</v>
      </c>
      <c r="O260" s="1"/>
      <c r="P260" s="1"/>
      <c r="Q260" s="1"/>
      <c r="R260" s="6" t="s">
        <v>972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98">
        <v>161</v>
      </c>
      <c r="B261" s="299">
        <v>44187</v>
      </c>
      <c r="C261" s="299"/>
      <c r="D261" s="300" t="s">
        <v>1009</v>
      </c>
      <c r="E261" s="301" t="s">
        <v>658</v>
      </c>
      <c r="F261" s="271">
        <v>190</v>
      </c>
      <c r="G261" s="301"/>
      <c r="H261" s="301">
        <v>239</v>
      </c>
      <c r="I261" s="303">
        <v>239</v>
      </c>
      <c r="J261" s="273" t="s">
        <v>1010</v>
      </c>
      <c r="K261" s="274">
        <f t="shared" si="38"/>
        <v>49</v>
      </c>
      <c r="L261" s="275">
        <f t="shared" si="39"/>
        <v>0.25789473684210529</v>
      </c>
      <c r="M261" s="270" t="s">
        <v>665</v>
      </c>
      <c r="N261" s="276">
        <v>44844</v>
      </c>
      <c r="O261" s="1"/>
      <c r="P261" s="1"/>
      <c r="Q261" s="1"/>
      <c r="R261" s="6" t="s">
        <v>972</v>
      </c>
    </row>
    <row r="262" spans="1:26" ht="12.75" customHeight="1">
      <c r="A262" s="298">
        <v>162</v>
      </c>
      <c r="B262" s="299">
        <v>44258</v>
      </c>
      <c r="C262" s="299"/>
      <c r="D262" s="300" t="s">
        <v>1005</v>
      </c>
      <c r="E262" s="301" t="s">
        <v>658</v>
      </c>
      <c r="F262" s="271">
        <v>495</v>
      </c>
      <c r="G262" s="301"/>
      <c r="H262" s="301">
        <v>595</v>
      </c>
      <c r="I262" s="303">
        <v>590</v>
      </c>
      <c r="J262" s="273" t="s">
        <v>786</v>
      </c>
      <c r="K262" s="274">
        <f t="shared" si="38"/>
        <v>100</v>
      </c>
      <c r="L262" s="275">
        <f t="shared" si="39"/>
        <v>0.20202020202020202</v>
      </c>
      <c r="M262" s="270" t="s">
        <v>665</v>
      </c>
      <c r="N262" s="276">
        <v>44589</v>
      </c>
      <c r="O262" s="1"/>
      <c r="P262" s="1"/>
      <c r="R262" s="6" t="s">
        <v>972</v>
      </c>
    </row>
    <row r="263" spans="1:26" ht="12.75" customHeight="1">
      <c r="A263" s="298">
        <v>163</v>
      </c>
      <c r="B263" s="299">
        <v>44274</v>
      </c>
      <c r="C263" s="299"/>
      <c r="D263" s="300" t="s">
        <v>374</v>
      </c>
      <c r="E263" s="301" t="s">
        <v>658</v>
      </c>
      <c r="F263" s="271">
        <v>355</v>
      </c>
      <c r="G263" s="301"/>
      <c r="H263" s="301">
        <v>422.5</v>
      </c>
      <c r="I263" s="303">
        <v>420</v>
      </c>
      <c r="J263" s="273" t="s">
        <v>1011</v>
      </c>
      <c r="K263" s="274">
        <f t="shared" si="38"/>
        <v>67.5</v>
      </c>
      <c r="L263" s="275">
        <f t="shared" si="39"/>
        <v>0.19014084507042253</v>
      </c>
      <c r="M263" s="270" t="s">
        <v>665</v>
      </c>
      <c r="N263" s="276">
        <v>44361</v>
      </c>
      <c r="O263" s="1"/>
      <c r="R263" s="316" t="s">
        <v>972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98">
        <v>164</v>
      </c>
      <c r="B264" s="299">
        <v>44295</v>
      </c>
      <c r="C264" s="299"/>
      <c r="D264" s="300" t="s">
        <v>332</v>
      </c>
      <c r="E264" s="301" t="s">
        <v>658</v>
      </c>
      <c r="F264" s="271">
        <v>555</v>
      </c>
      <c r="G264" s="301"/>
      <c r="H264" s="301">
        <v>663</v>
      </c>
      <c r="I264" s="303">
        <v>663</v>
      </c>
      <c r="J264" s="273" t="s">
        <v>1012</v>
      </c>
      <c r="K264" s="274">
        <f t="shared" si="38"/>
        <v>108</v>
      </c>
      <c r="L264" s="275">
        <f t="shared" si="39"/>
        <v>0.19459459459459461</v>
      </c>
      <c r="M264" s="270" t="s">
        <v>665</v>
      </c>
      <c r="N264" s="276">
        <v>44321</v>
      </c>
      <c r="O264" s="1"/>
      <c r="P264" s="1"/>
      <c r="Q264" s="1"/>
      <c r="R264" s="316" t="s">
        <v>972</v>
      </c>
    </row>
    <row r="265" spans="1:26" ht="12.75" customHeight="1">
      <c r="A265" s="298">
        <v>165</v>
      </c>
      <c r="B265" s="299">
        <v>44308</v>
      </c>
      <c r="C265" s="299"/>
      <c r="D265" s="300" t="s">
        <v>976</v>
      </c>
      <c r="E265" s="301" t="s">
        <v>658</v>
      </c>
      <c r="F265" s="271">
        <v>126.5</v>
      </c>
      <c r="G265" s="301"/>
      <c r="H265" s="301">
        <v>155</v>
      </c>
      <c r="I265" s="303">
        <v>155</v>
      </c>
      <c r="J265" s="273" t="s">
        <v>865</v>
      </c>
      <c r="K265" s="274">
        <f t="shared" si="38"/>
        <v>28.5</v>
      </c>
      <c r="L265" s="275">
        <f t="shared" si="39"/>
        <v>0.22529644268774704</v>
      </c>
      <c r="M265" s="270" t="s">
        <v>665</v>
      </c>
      <c r="N265" s="276">
        <v>44362</v>
      </c>
      <c r="O265" s="1"/>
      <c r="R265" s="316" t="s">
        <v>972</v>
      </c>
    </row>
    <row r="266" spans="1:26" ht="12.75" customHeight="1">
      <c r="A266" s="277">
        <v>166</v>
      </c>
      <c r="B266" s="308">
        <v>44368</v>
      </c>
      <c r="C266" s="308"/>
      <c r="D266" s="279" t="s">
        <v>1013</v>
      </c>
      <c r="E266" s="281" t="s">
        <v>658</v>
      </c>
      <c r="F266" s="309">
        <v>287.5</v>
      </c>
      <c r="G266" s="281"/>
      <c r="H266" s="281">
        <v>245</v>
      </c>
      <c r="I266" s="282">
        <v>344</v>
      </c>
      <c r="J266" s="283" t="s">
        <v>1014</v>
      </c>
      <c r="K266" s="284">
        <f t="shared" si="38"/>
        <v>-42.5</v>
      </c>
      <c r="L266" s="285">
        <f t="shared" si="39"/>
        <v>-0.14782608695652175</v>
      </c>
      <c r="M266" s="281" t="s">
        <v>692</v>
      </c>
      <c r="N266" s="278">
        <v>44508</v>
      </c>
      <c r="O266" s="1"/>
      <c r="R266" s="316" t="s">
        <v>972</v>
      </c>
    </row>
    <row r="267" spans="1:26" ht="12.75" customHeight="1">
      <c r="A267" s="298">
        <v>167</v>
      </c>
      <c r="B267" s="299">
        <v>44368</v>
      </c>
      <c r="C267" s="299"/>
      <c r="D267" s="300" t="s">
        <v>506</v>
      </c>
      <c r="E267" s="301" t="s">
        <v>658</v>
      </c>
      <c r="F267" s="271">
        <v>241</v>
      </c>
      <c r="G267" s="301"/>
      <c r="H267" s="301">
        <v>298</v>
      </c>
      <c r="I267" s="303">
        <v>320</v>
      </c>
      <c r="J267" s="273" t="s">
        <v>865</v>
      </c>
      <c r="K267" s="274">
        <f t="shared" si="38"/>
        <v>57</v>
      </c>
      <c r="L267" s="275">
        <f t="shared" si="39"/>
        <v>0.23651452282157676</v>
      </c>
      <c r="M267" s="270" t="s">
        <v>665</v>
      </c>
      <c r="N267" s="276">
        <v>44802</v>
      </c>
      <c r="O267" s="45"/>
      <c r="R267" s="316" t="s">
        <v>972</v>
      </c>
    </row>
    <row r="268" spans="1:26" ht="12.75" customHeight="1">
      <c r="A268" s="298">
        <v>168</v>
      </c>
      <c r="B268" s="299">
        <v>44406</v>
      </c>
      <c r="C268" s="299"/>
      <c r="D268" s="300" t="s">
        <v>976</v>
      </c>
      <c r="E268" s="301" t="s">
        <v>658</v>
      </c>
      <c r="F268" s="271">
        <v>162.5</v>
      </c>
      <c r="G268" s="301"/>
      <c r="H268" s="301">
        <v>200</v>
      </c>
      <c r="I268" s="303">
        <v>200</v>
      </c>
      <c r="J268" s="273" t="s">
        <v>865</v>
      </c>
      <c r="K268" s="274">
        <f t="shared" si="38"/>
        <v>37.5</v>
      </c>
      <c r="L268" s="275">
        <f t="shared" si="39"/>
        <v>0.23076923076923078</v>
      </c>
      <c r="M268" s="270" t="s">
        <v>665</v>
      </c>
      <c r="N268" s="276">
        <v>44802</v>
      </c>
      <c r="O268" s="1"/>
      <c r="R268" s="316" t="s">
        <v>972</v>
      </c>
    </row>
    <row r="269" spans="1:26" ht="12.75" customHeight="1">
      <c r="A269" s="298">
        <v>169</v>
      </c>
      <c r="B269" s="299">
        <v>44462</v>
      </c>
      <c r="C269" s="299"/>
      <c r="D269" s="300" t="s">
        <v>459</v>
      </c>
      <c r="E269" s="301" t="s">
        <v>658</v>
      </c>
      <c r="F269" s="271">
        <v>1235</v>
      </c>
      <c r="G269" s="301"/>
      <c r="H269" s="301">
        <v>1505</v>
      </c>
      <c r="I269" s="303">
        <v>1500</v>
      </c>
      <c r="J269" s="273" t="s">
        <v>865</v>
      </c>
      <c r="K269" s="274">
        <f t="shared" si="38"/>
        <v>270</v>
      </c>
      <c r="L269" s="275">
        <f t="shared" si="39"/>
        <v>0.21862348178137653</v>
      </c>
      <c r="M269" s="270" t="s">
        <v>665</v>
      </c>
      <c r="N269" s="276">
        <v>44564</v>
      </c>
      <c r="O269" s="1"/>
      <c r="R269" s="316" t="s">
        <v>972</v>
      </c>
    </row>
    <row r="270" spans="1:26" ht="12.75" customHeight="1">
      <c r="A270" s="317">
        <v>170</v>
      </c>
      <c r="B270" s="318">
        <v>44480</v>
      </c>
      <c r="C270" s="318"/>
      <c r="D270" s="319" t="s">
        <v>1015</v>
      </c>
      <c r="E270" s="320" t="s">
        <v>658</v>
      </c>
      <c r="F270" s="66">
        <v>58.75</v>
      </c>
      <c r="G270" s="320"/>
      <c r="H270" s="321"/>
      <c r="I270" s="60"/>
      <c r="J270" s="322" t="s">
        <v>661</v>
      </c>
      <c r="K270" s="317"/>
      <c r="L270" s="318"/>
      <c r="M270" s="318"/>
      <c r="N270" s="319"/>
      <c r="O270" s="45"/>
      <c r="R270" s="316" t="s">
        <v>972</v>
      </c>
    </row>
    <row r="271" spans="1:26" ht="12.75" customHeight="1">
      <c r="A271" s="323">
        <v>171</v>
      </c>
      <c r="B271" s="324">
        <v>44481</v>
      </c>
      <c r="C271" s="324"/>
      <c r="D271" s="325" t="s">
        <v>281</v>
      </c>
      <c r="E271" s="60" t="s">
        <v>658</v>
      </c>
      <c r="F271" s="326" t="s">
        <v>1016</v>
      </c>
      <c r="G271" s="60"/>
      <c r="H271" s="60"/>
      <c r="I271" s="60">
        <v>380</v>
      </c>
      <c r="J271" s="327" t="s">
        <v>661</v>
      </c>
      <c r="K271" s="323"/>
      <c r="L271" s="324"/>
      <c r="M271" s="324"/>
      <c r="N271" s="325"/>
      <c r="O271" s="45"/>
      <c r="R271" s="316" t="s">
        <v>972</v>
      </c>
    </row>
    <row r="272" spans="1:26" ht="12.75" customHeight="1">
      <c r="A272" s="298">
        <v>172</v>
      </c>
      <c r="B272" s="299">
        <v>44481</v>
      </c>
      <c r="C272" s="299"/>
      <c r="D272" s="300" t="s">
        <v>1017</v>
      </c>
      <c r="E272" s="301" t="s">
        <v>658</v>
      </c>
      <c r="F272" s="271">
        <v>45.5</v>
      </c>
      <c r="G272" s="301"/>
      <c r="H272" s="301">
        <v>56.5</v>
      </c>
      <c r="I272" s="303">
        <v>56</v>
      </c>
      <c r="J272" s="273" t="s">
        <v>1018</v>
      </c>
      <c r="K272" s="274">
        <f t="shared" ref="K272:K273" si="40">H272-F272</f>
        <v>11</v>
      </c>
      <c r="L272" s="275">
        <f t="shared" ref="L272:L273" si="41">K272/F272</f>
        <v>0.24175824175824176</v>
      </c>
      <c r="M272" s="270" t="s">
        <v>665</v>
      </c>
      <c r="N272" s="276">
        <v>44881</v>
      </c>
      <c r="O272" s="45"/>
      <c r="R272" s="316"/>
    </row>
    <row r="273" spans="1:38" ht="12.75" customHeight="1">
      <c r="A273" s="298">
        <v>173</v>
      </c>
      <c r="B273" s="299">
        <v>44551</v>
      </c>
      <c r="C273" s="299"/>
      <c r="D273" s="300" t="s">
        <v>133</v>
      </c>
      <c r="E273" s="301" t="s">
        <v>658</v>
      </c>
      <c r="F273" s="271">
        <v>2300</v>
      </c>
      <c r="G273" s="301"/>
      <c r="H273" s="301">
        <f>(2820+2200)/2</f>
        <v>2510</v>
      </c>
      <c r="I273" s="303">
        <v>3000</v>
      </c>
      <c r="J273" s="273" t="s">
        <v>1019</v>
      </c>
      <c r="K273" s="274">
        <f t="shared" si="40"/>
        <v>210</v>
      </c>
      <c r="L273" s="275">
        <f t="shared" si="41"/>
        <v>9.1304347826086957E-2</v>
      </c>
      <c r="M273" s="270" t="s">
        <v>665</v>
      </c>
      <c r="N273" s="276">
        <v>44649</v>
      </c>
      <c r="O273" s="1"/>
      <c r="R273" s="316"/>
    </row>
    <row r="274" spans="1:38" ht="12.75" customHeight="1">
      <c r="A274" s="62">
        <v>174</v>
      </c>
      <c r="B274" s="324">
        <v>44606</v>
      </c>
      <c r="C274" s="62"/>
      <c r="D274" s="62" t="s">
        <v>449</v>
      </c>
      <c r="E274" s="60" t="s">
        <v>658</v>
      </c>
      <c r="F274" s="60" t="s">
        <v>1020</v>
      </c>
      <c r="G274" s="60"/>
      <c r="H274" s="60"/>
      <c r="I274" s="60">
        <v>764</v>
      </c>
      <c r="J274" s="60" t="s">
        <v>661</v>
      </c>
      <c r="K274" s="60"/>
      <c r="L274" s="60"/>
      <c r="M274" s="60"/>
      <c r="N274" s="62"/>
      <c r="O274" s="45"/>
      <c r="R274" s="316"/>
    </row>
    <row r="275" spans="1:38" ht="12.75" customHeight="1">
      <c r="A275" s="298">
        <v>175</v>
      </c>
      <c r="B275" s="299">
        <v>44613</v>
      </c>
      <c r="C275" s="299"/>
      <c r="D275" s="300" t="s">
        <v>459</v>
      </c>
      <c r="E275" s="301" t="s">
        <v>658</v>
      </c>
      <c r="F275" s="271">
        <v>1255</v>
      </c>
      <c r="G275" s="301"/>
      <c r="H275" s="301">
        <v>1515</v>
      </c>
      <c r="I275" s="303">
        <v>1510</v>
      </c>
      <c r="J275" s="273" t="s">
        <v>865</v>
      </c>
      <c r="K275" s="274">
        <f>H275-F275</f>
        <v>260</v>
      </c>
      <c r="L275" s="275">
        <f>K275/F275</f>
        <v>0.20717131474103587</v>
      </c>
      <c r="M275" s="270" t="s">
        <v>665</v>
      </c>
      <c r="N275" s="276">
        <v>44834</v>
      </c>
      <c r="O275" s="45"/>
      <c r="R275" s="316"/>
    </row>
    <row r="276" spans="1:38" ht="12.75" customHeight="1">
      <c r="A276">
        <v>176</v>
      </c>
      <c r="B276" s="324">
        <v>44670</v>
      </c>
      <c r="C276" s="324"/>
      <c r="D276" s="62" t="s">
        <v>576</v>
      </c>
      <c r="E276" s="328" t="s">
        <v>658</v>
      </c>
      <c r="F276" s="60" t="s">
        <v>1021</v>
      </c>
      <c r="G276" s="60"/>
      <c r="H276" s="60"/>
      <c r="I276" s="60">
        <v>553</v>
      </c>
      <c r="J276" s="60" t="s">
        <v>661</v>
      </c>
      <c r="K276" s="60"/>
      <c r="L276" s="60"/>
      <c r="M276" s="60"/>
      <c r="N276" s="60"/>
      <c r="O276" s="45"/>
      <c r="R276" s="316"/>
    </row>
    <row r="277" spans="1:38" ht="12.75" customHeight="1">
      <c r="A277" s="298">
        <v>177</v>
      </c>
      <c r="B277" s="299">
        <v>44746</v>
      </c>
      <c r="C277" s="299"/>
      <c r="D277" s="300" t="s">
        <v>1022</v>
      </c>
      <c r="E277" s="301" t="s">
        <v>658</v>
      </c>
      <c r="F277" s="271">
        <v>207.5</v>
      </c>
      <c r="G277" s="301"/>
      <c r="H277" s="301">
        <v>254</v>
      </c>
      <c r="I277" s="303">
        <v>254</v>
      </c>
      <c r="J277" s="273" t="s">
        <v>865</v>
      </c>
      <c r="K277" s="274">
        <f t="shared" ref="K277:K278" si="42">H277-F277</f>
        <v>46.5</v>
      </c>
      <c r="L277" s="275">
        <f t="shared" ref="L277:L278" si="43">K277/F277</f>
        <v>0.22409638554216868</v>
      </c>
      <c r="M277" s="270" t="s">
        <v>665</v>
      </c>
      <c r="N277" s="276">
        <v>44792</v>
      </c>
      <c r="O277" s="1"/>
      <c r="R277" s="316"/>
    </row>
    <row r="278" spans="1:38" ht="12.75" customHeight="1">
      <c r="A278" s="298">
        <v>178</v>
      </c>
      <c r="B278" s="299">
        <v>44775</v>
      </c>
      <c r="C278" s="299"/>
      <c r="D278" s="300" t="s">
        <v>508</v>
      </c>
      <c r="E278" s="301" t="s">
        <v>658</v>
      </c>
      <c r="F278" s="271">
        <v>31.25</v>
      </c>
      <c r="G278" s="301"/>
      <c r="H278" s="301">
        <v>38.75</v>
      </c>
      <c r="I278" s="303">
        <v>38</v>
      </c>
      <c r="J278" s="273" t="s">
        <v>865</v>
      </c>
      <c r="K278" s="274">
        <f t="shared" si="42"/>
        <v>7.5</v>
      </c>
      <c r="L278" s="275">
        <f t="shared" si="43"/>
        <v>0.24</v>
      </c>
      <c r="M278" s="270" t="s">
        <v>665</v>
      </c>
      <c r="N278" s="276">
        <v>44844</v>
      </c>
      <c r="O278" s="45"/>
      <c r="R278" s="66"/>
    </row>
    <row r="279" spans="1:38" ht="12.75" customHeight="1">
      <c r="A279" s="323">
        <v>179</v>
      </c>
      <c r="B279" s="324">
        <v>44841</v>
      </c>
      <c r="C279" s="62"/>
      <c r="D279" s="62" t="s">
        <v>1023</v>
      </c>
      <c r="E279" s="328" t="s">
        <v>658</v>
      </c>
      <c r="F279" s="60" t="s">
        <v>1024</v>
      </c>
      <c r="G279" s="60"/>
      <c r="H279" s="60"/>
      <c r="I279" s="60">
        <v>840</v>
      </c>
      <c r="J279" s="60" t="s">
        <v>661</v>
      </c>
      <c r="K279" s="60"/>
      <c r="L279" s="60"/>
      <c r="M279" s="60"/>
      <c r="N279" s="60"/>
      <c r="O279" s="45"/>
      <c r="Q279" s="45"/>
      <c r="R279" s="66"/>
    </row>
    <row r="280" spans="1:38" ht="12.75" customHeight="1">
      <c r="A280" s="323">
        <v>180</v>
      </c>
      <c r="B280" s="324">
        <v>44844</v>
      </c>
      <c r="C280" s="62"/>
      <c r="D280" s="62" t="s">
        <v>451</v>
      </c>
      <c r="E280" s="328" t="s">
        <v>658</v>
      </c>
      <c r="F280" s="60" t="s">
        <v>1025</v>
      </c>
      <c r="G280" s="60"/>
      <c r="H280" s="60"/>
      <c r="I280" s="60">
        <v>291</v>
      </c>
      <c r="J280" s="60" t="s">
        <v>661</v>
      </c>
      <c r="K280" s="60"/>
      <c r="L280" s="60"/>
      <c r="M280" s="60"/>
      <c r="N280" s="60"/>
      <c r="O280" s="45"/>
      <c r="Q280" s="45"/>
      <c r="R280" s="66"/>
    </row>
    <row r="281" spans="1:38" ht="12.75" customHeight="1">
      <c r="A281" s="323">
        <v>181</v>
      </c>
      <c r="B281" s="324">
        <v>44845</v>
      </c>
      <c r="C281" s="62"/>
      <c r="D281" s="62" t="s">
        <v>449</v>
      </c>
      <c r="E281" s="328" t="s">
        <v>658</v>
      </c>
      <c r="F281" s="60" t="s">
        <v>1026</v>
      </c>
      <c r="G281" s="60"/>
      <c r="H281" s="60"/>
      <c r="I281" s="60">
        <v>765</v>
      </c>
      <c r="J281" s="60" t="s">
        <v>661</v>
      </c>
      <c r="K281" s="60"/>
      <c r="L281" s="60"/>
      <c r="M281" s="60"/>
      <c r="N281" s="60"/>
      <c r="O281" s="45"/>
      <c r="Q281" s="45"/>
      <c r="R281" s="66"/>
    </row>
    <row r="282" spans="1:38" ht="12.75" customHeight="1">
      <c r="A282" s="329">
        <v>182</v>
      </c>
      <c r="B282" s="324">
        <v>44981</v>
      </c>
      <c r="C282" s="324"/>
      <c r="D282" s="62" t="s">
        <v>467</v>
      </c>
      <c r="E282" s="328" t="s">
        <v>658</v>
      </c>
      <c r="F282" s="328" t="s">
        <v>1027</v>
      </c>
      <c r="G282" s="60"/>
      <c r="H282" s="60"/>
      <c r="I282" s="60">
        <v>2080</v>
      </c>
      <c r="J282" s="60" t="s">
        <v>661</v>
      </c>
      <c r="K282" s="60"/>
      <c r="L282" s="60"/>
      <c r="M282" s="60"/>
      <c r="N282" s="60"/>
      <c r="O282" s="45"/>
      <c r="R282" s="66"/>
    </row>
    <row r="283" spans="1:38" ht="12.75" customHeight="1">
      <c r="A283" s="298">
        <v>183</v>
      </c>
      <c r="B283" s="299">
        <v>44986</v>
      </c>
      <c r="C283" s="299"/>
      <c r="D283" s="300" t="s">
        <v>508</v>
      </c>
      <c r="E283" s="301" t="s">
        <v>658</v>
      </c>
      <c r="F283" s="271">
        <v>57.5</v>
      </c>
      <c r="G283" s="301"/>
      <c r="H283" s="301">
        <v>120</v>
      </c>
      <c r="I283" s="303">
        <v>120</v>
      </c>
      <c r="J283" s="273" t="s">
        <v>865</v>
      </c>
      <c r="K283" s="274">
        <f>H283-F283</f>
        <v>62.5</v>
      </c>
      <c r="L283" s="275">
        <f>K283/F283</f>
        <v>1.0869565217391304</v>
      </c>
      <c r="M283" s="270" t="s">
        <v>665</v>
      </c>
      <c r="N283" s="276">
        <v>45415</v>
      </c>
      <c r="O283" s="45"/>
      <c r="R283" s="66"/>
    </row>
    <row r="284" spans="1:38" ht="12.75" customHeight="1">
      <c r="A284" s="329">
        <v>184</v>
      </c>
      <c r="B284" s="324">
        <v>45008</v>
      </c>
      <c r="C284" s="324"/>
      <c r="D284" s="62" t="s">
        <v>526</v>
      </c>
      <c r="E284" s="328" t="s">
        <v>658</v>
      </c>
      <c r="F284" s="328" t="s">
        <v>1028</v>
      </c>
      <c r="G284" s="60"/>
      <c r="H284" s="60"/>
      <c r="I284" s="60">
        <v>3523</v>
      </c>
      <c r="J284" s="60" t="s">
        <v>661</v>
      </c>
      <c r="K284" s="60"/>
      <c r="L284" s="60"/>
      <c r="M284" s="60"/>
      <c r="N284" s="60"/>
      <c r="O284" s="45"/>
      <c r="R284" s="66"/>
    </row>
    <row r="285" spans="1:38" ht="12.75" customHeight="1">
      <c r="A285" s="323">
        <v>185</v>
      </c>
      <c r="B285" s="324">
        <v>45027</v>
      </c>
      <c r="C285" s="62"/>
      <c r="D285" s="62" t="s">
        <v>1029</v>
      </c>
      <c r="E285" s="328" t="s">
        <v>658</v>
      </c>
      <c r="F285" s="60" t="s">
        <v>1030</v>
      </c>
      <c r="G285" s="60"/>
      <c r="H285" s="60"/>
      <c r="I285" s="60">
        <v>810</v>
      </c>
      <c r="J285" s="60" t="s">
        <v>661</v>
      </c>
      <c r="K285" s="60"/>
      <c r="L285" s="60"/>
      <c r="M285" s="60"/>
      <c r="N285" s="60"/>
      <c r="O285" s="45"/>
      <c r="R285" s="66"/>
    </row>
    <row r="286" spans="1:38" ht="12.75" customHeight="1">
      <c r="A286" s="323">
        <v>186</v>
      </c>
      <c r="B286" s="324">
        <v>45050</v>
      </c>
      <c r="C286" s="62"/>
      <c r="D286" s="62" t="s">
        <v>43</v>
      </c>
      <c r="E286" s="328" t="s">
        <v>658</v>
      </c>
      <c r="F286" s="60" t="s">
        <v>1031</v>
      </c>
      <c r="G286" s="60"/>
      <c r="H286" s="60"/>
      <c r="I286" s="60">
        <v>5040</v>
      </c>
      <c r="J286" s="60" t="s">
        <v>661</v>
      </c>
      <c r="K286" s="60"/>
      <c r="L286" s="60"/>
      <c r="M286" s="60"/>
      <c r="N286" s="60"/>
      <c r="O286" s="45"/>
      <c r="R286" s="66"/>
    </row>
    <row r="287" spans="1:38" ht="12.75" customHeight="1">
      <c r="A287" s="317">
        <v>187</v>
      </c>
      <c r="B287" s="318">
        <v>45075</v>
      </c>
      <c r="C287" s="330"/>
      <c r="D287" s="330" t="s">
        <v>1032</v>
      </c>
      <c r="E287" s="331" t="s">
        <v>658</v>
      </c>
      <c r="F287" s="320" t="s">
        <v>1033</v>
      </c>
      <c r="G287" s="320"/>
      <c r="H287" s="320"/>
      <c r="I287" s="320">
        <v>732</v>
      </c>
      <c r="J287" s="320" t="s">
        <v>661</v>
      </c>
      <c r="K287" s="320"/>
      <c r="L287" s="320"/>
      <c r="M287" s="320"/>
      <c r="N287" s="320"/>
      <c r="O287" s="45"/>
      <c r="Q287" s="45"/>
      <c r="R287" s="66"/>
      <c r="T287" s="45"/>
      <c r="V287" s="45"/>
      <c r="W287" s="66"/>
      <c r="Y287" s="45"/>
      <c r="AA287" s="45"/>
      <c r="AB287" s="66"/>
      <c r="AD287" s="45"/>
      <c r="AF287" s="45"/>
      <c r="AG287" s="66"/>
      <c r="AI287" s="45"/>
      <c r="AK287" s="45"/>
      <c r="AL287" s="66"/>
    </row>
    <row r="288" spans="1:38" ht="12.75" customHeight="1">
      <c r="A288" s="323">
        <v>188</v>
      </c>
      <c r="B288" s="324">
        <v>45078</v>
      </c>
      <c r="C288" s="62"/>
      <c r="D288" s="62" t="s">
        <v>564</v>
      </c>
      <c r="E288" s="328" t="s">
        <v>658</v>
      </c>
      <c r="F288" s="60" t="s">
        <v>1034</v>
      </c>
      <c r="G288" s="60"/>
      <c r="H288" s="60"/>
      <c r="I288" s="60">
        <v>4300</v>
      </c>
      <c r="J288" s="60" t="s">
        <v>661</v>
      </c>
      <c r="K288" s="60"/>
      <c r="L288" s="60"/>
      <c r="M288" s="60"/>
      <c r="N288" s="60"/>
      <c r="O288" s="45"/>
      <c r="Q288" s="45"/>
      <c r="R288" s="66"/>
      <c r="T288" s="45"/>
      <c r="V288" s="45"/>
      <c r="W288" s="66"/>
      <c r="Y288" s="45"/>
      <c r="AA288" s="45"/>
      <c r="AB288" s="66"/>
      <c r="AD288" s="45"/>
      <c r="AF288" s="45"/>
      <c r="AG288" s="66"/>
      <c r="AI288" s="45"/>
      <c r="AK288" s="45"/>
      <c r="AL288" s="66"/>
    </row>
    <row r="289" spans="1:38" ht="12.75" customHeight="1">
      <c r="A289" s="323"/>
      <c r="B289" s="324"/>
      <c r="C289" s="62"/>
      <c r="D289" s="62"/>
      <c r="E289" s="328"/>
      <c r="F289" s="60"/>
      <c r="G289" s="60"/>
      <c r="H289" s="60"/>
      <c r="I289" s="60"/>
      <c r="J289" s="60"/>
      <c r="K289" s="60"/>
      <c r="L289" s="60"/>
      <c r="M289" s="60"/>
      <c r="N289" s="60"/>
      <c r="O289" s="45"/>
      <c r="R289" s="66"/>
      <c r="T289" s="45"/>
      <c r="W289" s="66"/>
      <c r="Y289" s="45"/>
      <c r="AB289" s="66"/>
      <c r="AD289" s="45"/>
      <c r="AG289" s="66"/>
      <c r="AI289" s="45"/>
      <c r="AL289" s="66"/>
    </row>
    <row r="290" spans="1:38" ht="12.75" customHeight="1">
      <c r="A290" s="62"/>
      <c r="B290" s="62"/>
      <c r="C290" s="62"/>
      <c r="D290" s="62"/>
      <c r="E290" s="62"/>
      <c r="F290" s="60"/>
      <c r="G290" s="60"/>
      <c r="H290" s="60"/>
      <c r="I290" s="60"/>
      <c r="J290" s="31"/>
      <c r="K290" s="60"/>
      <c r="L290" s="60"/>
      <c r="M290" s="60"/>
      <c r="N290" s="62"/>
      <c r="O290" s="45"/>
      <c r="R290" s="66"/>
      <c r="T290" s="45"/>
      <c r="W290" s="66"/>
      <c r="Y290" s="45"/>
      <c r="AB290" s="66"/>
      <c r="AD290" s="45"/>
      <c r="AG290" s="66"/>
      <c r="AI290" s="45"/>
      <c r="AL290" s="66"/>
    </row>
    <row r="291" spans="1:38" ht="12.75" customHeight="1">
      <c r="B291" s="332" t="s">
        <v>1035</v>
      </c>
      <c r="F291" s="66"/>
      <c r="G291" s="66"/>
      <c r="H291" s="66"/>
      <c r="I291" s="66"/>
      <c r="J291" s="45"/>
      <c r="K291" s="66"/>
      <c r="L291" s="66"/>
      <c r="M291" s="66"/>
      <c r="O291" s="45"/>
      <c r="R291" s="66"/>
      <c r="T291" s="45"/>
      <c r="W291" s="66"/>
      <c r="Y291" s="45"/>
      <c r="AB291" s="66"/>
      <c r="AD291" s="45"/>
      <c r="AG291" s="66"/>
      <c r="AI291" s="45"/>
      <c r="AL291" s="66"/>
    </row>
    <row r="292" spans="1:38" ht="12.75" customHeight="1">
      <c r="A292" s="333"/>
      <c r="F292" s="66"/>
      <c r="G292" s="66"/>
      <c r="H292" s="66"/>
      <c r="I292" s="66"/>
      <c r="J292" s="45"/>
      <c r="K292" s="66"/>
      <c r="L292" s="66"/>
      <c r="M292" s="66"/>
      <c r="O292" s="45"/>
      <c r="R292" s="66"/>
      <c r="T292" s="45"/>
      <c r="W292" s="66"/>
      <c r="Y292" s="45"/>
      <c r="AB292" s="66"/>
      <c r="AD292" s="45"/>
      <c r="AG292" s="66"/>
      <c r="AI292" s="45"/>
      <c r="AL292" s="66"/>
    </row>
    <row r="293" spans="1:38" ht="12.75" customHeight="1">
      <c r="A293" s="333"/>
      <c r="F293" s="66"/>
      <c r="G293" s="66"/>
      <c r="H293" s="66"/>
      <c r="I293" s="66"/>
      <c r="J293" s="45"/>
      <c r="K293" s="66"/>
      <c r="L293" s="66"/>
      <c r="M293" s="66"/>
      <c r="O293" s="45"/>
      <c r="R293" s="66"/>
    </row>
    <row r="294" spans="1:38" ht="12.75" customHeight="1">
      <c r="A294" s="60"/>
      <c r="F294" s="66"/>
      <c r="G294" s="66"/>
      <c r="H294" s="66"/>
      <c r="I294" s="66"/>
      <c r="J294" s="45"/>
      <c r="K294" s="66"/>
      <c r="L294" s="66"/>
      <c r="M294" s="66"/>
      <c r="O294" s="45"/>
      <c r="R294" s="66"/>
    </row>
    <row r="295" spans="1:38" ht="12.75" customHeight="1">
      <c r="F295" s="66"/>
      <c r="G295" s="66"/>
      <c r="H295" s="66"/>
      <c r="I295" s="66"/>
      <c r="J295" s="45"/>
      <c r="K295" s="66"/>
      <c r="L295" s="66"/>
      <c r="M295" s="66"/>
      <c r="O295" s="45"/>
      <c r="R295" s="66"/>
    </row>
    <row r="296" spans="1:38" ht="12.75" customHeight="1">
      <c r="F296" s="66"/>
      <c r="G296" s="66"/>
      <c r="H296" s="66"/>
      <c r="I296" s="66"/>
      <c r="J296" s="45"/>
      <c r="K296" s="66"/>
      <c r="L296" s="66"/>
      <c r="M296" s="66"/>
      <c r="O296" s="45"/>
      <c r="R296" s="66"/>
    </row>
    <row r="297" spans="1:38" ht="12.75" customHeight="1">
      <c r="F297" s="66"/>
      <c r="G297" s="66"/>
      <c r="H297" s="66"/>
      <c r="I297" s="66"/>
      <c r="J297" s="45"/>
      <c r="K297" s="66"/>
      <c r="L297" s="66"/>
      <c r="M297" s="66"/>
      <c r="O297" s="45"/>
      <c r="R297" s="66"/>
    </row>
    <row r="298" spans="1:38" ht="12.75" customHeight="1">
      <c r="F298" s="66"/>
      <c r="G298" s="66"/>
      <c r="H298" s="66"/>
      <c r="I298" s="66"/>
      <c r="J298" s="45"/>
      <c r="K298" s="66"/>
      <c r="L298" s="66"/>
      <c r="M298" s="66"/>
      <c r="O298" s="45"/>
      <c r="R298" s="66"/>
    </row>
    <row r="299" spans="1:38" ht="12.75" customHeight="1">
      <c r="F299" s="66"/>
      <c r="G299" s="66"/>
      <c r="H299" s="66"/>
      <c r="I299" s="66"/>
      <c r="J299" s="45"/>
      <c r="K299" s="66"/>
      <c r="L299" s="66"/>
      <c r="M299" s="66"/>
      <c r="O299" s="45"/>
      <c r="R299" s="66"/>
    </row>
    <row r="300" spans="1:38" ht="12.75" customHeight="1">
      <c r="F300" s="66"/>
      <c r="G300" s="66"/>
      <c r="H300" s="66"/>
      <c r="I300" s="66"/>
      <c r="J300" s="45"/>
      <c r="K300" s="66"/>
      <c r="L300" s="66"/>
      <c r="M300" s="66"/>
      <c r="O300" s="45"/>
      <c r="R300" s="66"/>
    </row>
    <row r="301" spans="1:38" ht="12.75" customHeight="1">
      <c r="F301" s="66"/>
      <c r="G301" s="66"/>
      <c r="H301" s="66"/>
      <c r="I301" s="66"/>
      <c r="J301" s="45"/>
      <c r="K301" s="66"/>
      <c r="L301" s="66"/>
      <c r="M301" s="66"/>
      <c r="O301" s="45"/>
      <c r="R301" s="66"/>
    </row>
    <row r="302" spans="1:38" ht="12.75" customHeight="1">
      <c r="F302" s="66"/>
      <c r="G302" s="66"/>
      <c r="H302" s="66"/>
      <c r="I302" s="66"/>
      <c r="J302" s="45"/>
      <c r="K302" s="66"/>
      <c r="L302" s="66"/>
      <c r="M302" s="66"/>
      <c r="O302" s="45"/>
      <c r="R302" s="66"/>
    </row>
    <row r="303" spans="1:38" ht="12.75" customHeight="1">
      <c r="F303" s="66"/>
      <c r="G303" s="66"/>
      <c r="H303" s="66"/>
      <c r="I303" s="66"/>
      <c r="J303" s="45"/>
      <c r="K303" s="66"/>
      <c r="L303" s="66"/>
      <c r="M303" s="66"/>
      <c r="O303" s="45"/>
      <c r="R303" s="66"/>
    </row>
    <row r="304" spans="1:38" ht="12.75" customHeight="1">
      <c r="F304" s="66"/>
      <c r="G304" s="66"/>
      <c r="H304" s="66"/>
      <c r="I304" s="66"/>
      <c r="J304" s="45"/>
      <c r="K304" s="66"/>
      <c r="L304" s="66"/>
      <c r="M304" s="66"/>
      <c r="O304" s="45"/>
      <c r="R304" s="66"/>
    </row>
    <row r="305" spans="6:18" ht="12.75" customHeight="1">
      <c r="F305" s="66"/>
      <c r="G305" s="66"/>
      <c r="H305" s="66"/>
      <c r="I305" s="66"/>
      <c r="J305" s="45"/>
      <c r="K305" s="66"/>
      <c r="L305" s="66"/>
      <c r="M305" s="66"/>
      <c r="O305" s="45"/>
      <c r="R305" s="66"/>
    </row>
    <row r="306" spans="6:18" ht="12.75" customHeight="1">
      <c r="F306" s="66"/>
      <c r="G306" s="66"/>
      <c r="H306" s="66"/>
      <c r="I306" s="66"/>
      <c r="J306" s="45"/>
      <c r="K306" s="66"/>
      <c r="L306" s="66"/>
      <c r="M306" s="66"/>
      <c r="O306" s="45"/>
      <c r="R306" s="66"/>
    </row>
    <row r="307" spans="6:18" ht="12.75" customHeight="1">
      <c r="F307" s="66"/>
      <c r="G307" s="66"/>
      <c r="H307" s="66"/>
      <c r="I307" s="66"/>
      <c r="J307" s="45"/>
      <c r="K307" s="66"/>
      <c r="L307" s="66"/>
      <c r="M307" s="66"/>
      <c r="O307" s="45"/>
      <c r="R307" s="66"/>
    </row>
    <row r="308" spans="6:18" ht="12.75" customHeight="1">
      <c r="F308" s="66"/>
      <c r="G308" s="66"/>
      <c r="H308" s="66"/>
      <c r="I308" s="66"/>
      <c r="J308" s="45"/>
      <c r="K308" s="66"/>
      <c r="L308" s="66"/>
      <c r="M308" s="66"/>
      <c r="O308" s="45"/>
      <c r="R308" s="66"/>
    </row>
    <row r="309" spans="6:18" ht="12.75" customHeight="1">
      <c r="F309" s="66"/>
      <c r="G309" s="66"/>
      <c r="H309" s="66"/>
      <c r="I309" s="66"/>
      <c r="J309" s="45"/>
      <c r="K309" s="66"/>
      <c r="L309" s="66"/>
      <c r="M309" s="66"/>
      <c r="O309" s="45"/>
      <c r="R309" s="66"/>
    </row>
    <row r="310" spans="6:18" ht="12.75" customHeight="1">
      <c r="F310" s="66"/>
      <c r="G310" s="66"/>
      <c r="H310" s="66"/>
      <c r="I310" s="66"/>
      <c r="J310" s="45"/>
      <c r="K310" s="66"/>
      <c r="L310" s="66"/>
      <c r="M310" s="66"/>
      <c r="O310" s="45"/>
      <c r="R310" s="66"/>
    </row>
    <row r="311" spans="6:18" ht="12.75" customHeight="1">
      <c r="F311" s="66"/>
      <c r="G311" s="66"/>
      <c r="H311" s="66"/>
      <c r="I311" s="66"/>
      <c r="J311" s="45"/>
      <c r="K311" s="66"/>
      <c r="L311" s="66"/>
      <c r="M311" s="66"/>
      <c r="O311" s="45"/>
      <c r="R311" s="66"/>
    </row>
    <row r="312" spans="6:18" ht="12.75" customHeight="1">
      <c r="F312" s="66"/>
      <c r="G312" s="66"/>
      <c r="H312" s="66"/>
      <c r="I312" s="66"/>
      <c r="J312" s="45"/>
      <c r="K312" s="66"/>
      <c r="L312" s="66"/>
      <c r="M312" s="66"/>
      <c r="O312" s="45"/>
      <c r="R312" s="66"/>
    </row>
    <row r="313" spans="6:18" ht="12.75" customHeight="1">
      <c r="F313" s="66"/>
      <c r="G313" s="66"/>
      <c r="H313" s="66"/>
      <c r="I313" s="66"/>
      <c r="J313" s="45"/>
      <c r="K313" s="66"/>
      <c r="L313" s="66"/>
      <c r="M313" s="66"/>
      <c r="O313" s="45"/>
      <c r="R313" s="66"/>
    </row>
    <row r="314" spans="6:18" ht="12.75" customHeight="1">
      <c r="F314" s="66"/>
      <c r="G314" s="66"/>
      <c r="H314" s="66"/>
      <c r="I314" s="66"/>
      <c r="J314" s="45"/>
      <c r="K314" s="66"/>
      <c r="L314" s="66"/>
      <c r="M314" s="66"/>
      <c r="O314" s="45"/>
      <c r="R314" s="66"/>
    </row>
    <row r="315" spans="6:18" ht="12.75" customHeight="1">
      <c r="F315" s="66"/>
      <c r="G315" s="66"/>
      <c r="H315" s="66"/>
      <c r="I315" s="66"/>
      <c r="J315" s="45"/>
      <c r="K315" s="66"/>
      <c r="L315" s="66"/>
      <c r="M315" s="66"/>
      <c r="O315" s="45"/>
      <c r="R315" s="66"/>
    </row>
    <row r="316" spans="6:18" ht="12.75" customHeight="1">
      <c r="F316" s="66"/>
      <c r="G316" s="66"/>
      <c r="H316" s="66"/>
      <c r="I316" s="66"/>
      <c r="J316" s="45"/>
      <c r="K316" s="66"/>
      <c r="L316" s="66"/>
      <c r="M316" s="66"/>
      <c r="O316" s="45"/>
      <c r="R316" s="66"/>
    </row>
    <row r="317" spans="6:18" ht="12.75" customHeight="1">
      <c r="F317" s="66"/>
      <c r="G317" s="66"/>
      <c r="H317" s="66"/>
      <c r="I317" s="66"/>
      <c r="J317" s="45"/>
      <c r="K317" s="66"/>
      <c r="L317" s="66"/>
      <c r="M317" s="66"/>
      <c r="O317" s="45"/>
      <c r="R317" s="66"/>
    </row>
    <row r="318" spans="6:18" ht="12.75" customHeight="1">
      <c r="F318" s="66"/>
      <c r="G318" s="66"/>
      <c r="H318" s="66"/>
      <c r="I318" s="66"/>
      <c r="J318" s="45"/>
      <c r="K318" s="66"/>
      <c r="L318" s="66"/>
      <c r="M318" s="66"/>
      <c r="O318" s="45"/>
      <c r="R318" s="66"/>
    </row>
    <row r="319" spans="6:18" ht="12.75" customHeight="1">
      <c r="F319" s="66"/>
      <c r="G319" s="66"/>
      <c r="H319" s="66"/>
      <c r="I319" s="66"/>
      <c r="J319" s="45"/>
      <c r="K319" s="66"/>
      <c r="L319" s="66"/>
      <c r="M319" s="66"/>
      <c r="O319" s="45"/>
      <c r="R319" s="66"/>
    </row>
    <row r="320" spans="6:18" ht="12.75" customHeight="1">
      <c r="F320" s="66"/>
      <c r="G320" s="66"/>
      <c r="H320" s="66"/>
      <c r="I320" s="66"/>
      <c r="J320" s="45"/>
      <c r="K320" s="66"/>
      <c r="L320" s="66"/>
      <c r="M320" s="66"/>
      <c r="O320" s="45"/>
      <c r="R320" s="66"/>
    </row>
    <row r="321" spans="6:18" ht="12.75" customHeight="1">
      <c r="F321" s="66"/>
      <c r="G321" s="66"/>
      <c r="H321" s="66"/>
      <c r="I321" s="66"/>
      <c r="J321" s="45"/>
      <c r="K321" s="66"/>
      <c r="L321" s="66"/>
      <c r="M321" s="66"/>
      <c r="O321" s="45"/>
      <c r="R321" s="66"/>
    </row>
    <row r="322" spans="6:18" ht="12.75" customHeight="1">
      <c r="F322" s="66"/>
      <c r="G322" s="66"/>
      <c r="H322" s="66"/>
      <c r="I322" s="66"/>
      <c r="J322" s="45"/>
      <c r="K322" s="66"/>
      <c r="L322" s="66"/>
      <c r="M322" s="66"/>
      <c r="O322" s="45"/>
      <c r="R322" s="66"/>
    </row>
    <row r="323" spans="6:18" ht="12.75" customHeight="1">
      <c r="F323" s="66"/>
      <c r="G323" s="66"/>
      <c r="H323" s="66"/>
      <c r="I323" s="66"/>
      <c r="J323" s="45"/>
      <c r="K323" s="66"/>
      <c r="L323" s="66"/>
      <c r="M323" s="66"/>
      <c r="O323" s="45"/>
      <c r="R323" s="66"/>
    </row>
    <row r="324" spans="6:18" ht="12.75" customHeight="1">
      <c r="F324" s="66"/>
      <c r="G324" s="66"/>
      <c r="H324" s="66"/>
      <c r="I324" s="66"/>
      <c r="J324" s="45"/>
      <c r="K324" s="66"/>
      <c r="L324" s="66"/>
      <c r="M324" s="66"/>
      <c r="O324" s="45"/>
      <c r="R324" s="66"/>
    </row>
    <row r="325" spans="6:18" ht="12.75" customHeight="1">
      <c r="F325" s="66"/>
      <c r="G325" s="66"/>
      <c r="H325" s="66"/>
      <c r="I325" s="66"/>
      <c r="J325" s="45"/>
      <c r="K325" s="66"/>
      <c r="L325" s="66"/>
      <c r="M325" s="66"/>
      <c r="O325" s="45"/>
      <c r="R325" s="66"/>
    </row>
    <row r="326" spans="6:18" ht="12.75" customHeight="1">
      <c r="F326" s="66"/>
      <c r="G326" s="66"/>
      <c r="H326" s="66"/>
      <c r="I326" s="66"/>
      <c r="J326" s="45"/>
      <c r="K326" s="66"/>
      <c r="L326" s="66"/>
      <c r="M326" s="66"/>
      <c r="O326" s="45"/>
      <c r="R326" s="66"/>
    </row>
    <row r="327" spans="6:18" ht="12.75" customHeight="1">
      <c r="F327" s="66"/>
      <c r="G327" s="66"/>
      <c r="H327" s="66"/>
      <c r="I327" s="66"/>
      <c r="J327" s="45"/>
      <c r="K327" s="66"/>
      <c r="L327" s="66"/>
      <c r="M327" s="66"/>
      <c r="O327" s="45"/>
      <c r="R327" s="66"/>
    </row>
    <row r="328" spans="6:18" ht="12.75" customHeight="1">
      <c r="F328" s="66"/>
      <c r="G328" s="66"/>
      <c r="H328" s="66"/>
      <c r="I328" s="66"/>
      <c r="J328" s="45"/>
      <c r="K328" s="66"/>
      <c r="L328" s="66"/>
      <c r="M328" s="66"/>
      <c r="O328" s="45"/>
      <c r="R328" s="66"/>
    </row>
    <row r="329" spans="6:18" ht="12.75" customHeight="1">
      <c r="F329" s="66"/>
      <c r="G329" s="66"/>
      <c r="H329" s="66"/>
      <c r="I329" s="66"/>
      <c r="J329" s="45"/>
      <c r="K329" s="66"/>
      <c r="L329" s="66"/>
      <c r="M329" s="66"/>
      <c r="O329" s="45"/>
      <c r="R329" s="66"/>
    </row>
    <row r="330" spans="6:18" ht="12.75" customHeight="1">
      <c r="F330" s="66"/>
      <c r="G330" s="66"/>
      <c r="H330" s="66"/>
      <c r="I330" s="66"/>
      <c r="J330" s="45"/>
      <c r="K330" s="66"/>
      <c r="L330" s="66"/>
      <c r="M330" s="66"/>
      <c r="O330" s="45"/>
      <c r="R330" s="66"/>
    </row>
    <row r="331" spans="6:18" ht="12.75" customHeight="1">
      <c r="F331" s="66"/>
      <c r="G331" s="66"/>
      <c r="H331" s="66"/>
      <c r="I331" s="66"/>
      <c r="J331" s="45"/>
      <c r="K331" s="66"/>
      <c r="L331" s="66"/>
      <c r="M331" s="66"/>
      <c r="O331" s="45"/>
      <c r="R331" s="66"/>
    </row>
    <row r="332" spans="6:18" ht="12.75" customHeight="1">
      <c r="F332" s="66"/>
      <c r="G332" s="66"/>
      <c r="H332" s="66"/>
      <c r="I332" s="66"/>
      <c r="J332" s="45"/>
      <c r="K332" s="66"/>
      <c r="L332" s="66"/>
      <c r="M332" s="66"/>
      <c r="O332" s="45"/>
      <c r="R332" s="66"/>
    </row>
    <row r="333" spans="6:18" ht="12.75" customHeight="1">
      <c r="F333" s="66"/>
      <c r="G333" s="66"/>
      <c r="H333" s="66"/>
      <c r="I333" s="66"/>
      <c r="J333" s="45"/>
      <c r="K333" s="66"/>
      <c r="L333" s="66"/>
      <c r="M333" s="66"/>
      <c r="O333" s="45"/>
      <c r="R333" s="66"/>
    </row>
    <row r="334" spans="6:18" ht="12.75" customHeight="1">
      <c r="F334" s="66"/>
      <c r="G334" s="66"/>
      <c r="H334" s="66"/>
      <c r="I334" s="66"/>
      <c r="J334" s="45"/>
      <c r="K334" s="66"/>
      <c r="L334" s="66"/>
      <c r="M334" s="66"/>
      <c r="O334" s="45"/>
      <c r="R334" s="66"/>
    </row>
    <row r="335" spans="6:18" ht="12.75" customHeight="1">
      <c r="F335" s="66"/>
      <c r="G335" s="66"/>
      <c r="H335" s="66"/>
      <c r="I335" s="66"/>
      <c r="J335" s="45"/>
      <c r="K335" s="66"/>
      <c r="L335" s="66"/>
      <c r="M335" s="66"/>
      <c r="O335" s="45"/>
      <c r="R335" s="66"/>
    </row>
    <row r="336" spans="6:18" ht="12.75" customHeight="1">
      <c r="F336" s="66"/>
      <c r="G336" s="66"/>
      <c r="H336" s="66"/>
      <c r="I336" s="66"/>
      <c r="J336" s="45"/>
      <c r="K336" s="66"/>
      <c r="L336" s="66"/>
      <c r="M336" s="66"/>
      <c r="O336" s="45"/>
      <c r="R336" s="66"/>
    </row>
    <row r="337" spans="6:18" ht="12.75" customHeight="1">
      <c r="F337" s="66"/>
      <c r="G337" s="66"/>
      <c r="H337" s="66"/>
      <c r="I337" s="66"/>
      <c r="J337" s="45"/>
      <c r="K337" s="66"/>
      <c r="L337" s="66"/>
      <c r="M337" s="66"/>
      <c r="O337" s="45"/>
      <c r="R337" s="66"/>
    </row>
    <row r="338" spans="6:18" ht="12.75" customHeight="1">
      <c r="F338" s="66"/>
      <c r="G338" s="66"/>
      <c r="H338" s="66"/>
      <c r="I338" s="66"/>
      <c r="J338" s="45"/>
      <c r="K338" s="66"/>
      <c r="L338" s="66"/>
      <c r="M338" s="66"/>
      <c r="O338" s="45"/>
      <c r="R338" s="66"/>
    </row>
    <row r="339" spans="6:18" ht="12.75" customHeight="1">
      <c r="F339" s="66"/>
      <c r="G339" s="66"/>
      <c r="H339" s="66"/>
      <c r="I339" s="66"/>
      <c r="J339" s="45"/>
      <c r="K339" s="66"/>
      <c r="L339" s="66"/>
      <c r="M339" s="66"/>
      <c r="O339" s="45"/>
      <c r="R339" s="66"/>
    </row>
    <row r="340" spans="6:18" ht="12.75" customHeight="1">
      <c r="F340" s="66"/>
      <c r="G340" s="66"/>
      <c r="H340" s="66"/>
      <c r="I340" s="66"/>
      <c r="J340" s="45"/>
      <c r="K340" s="66"/>
      <c r="L340" s="66"/>
      <c r="M340" s="66"/>
      <c r="O340" s="45"/>
      <c r="R340" s="66"/>
    </row>
    <row r="341" spans="6:18" ht="12.75" customHeight="1">
      <c r="F341" s="66"/>
      <c r="G341" s="66"/>
      <c r="H341" s="66"/>
      <c r="I341" s="66"/>
      <c r="J341" s="45"/>
      <c r="K341" s="66"/>
      <c r="L341" s="66"/>
      <c r="M341" s="66"/>
      <c r="O341" s="45"/>
      <c r="R341" s="66"/>
    </row>
    <row r="342" spans="6:18" ht="12.75" customHeight="1">
      <c r="F342" s="66"/>
      <c r="G342" s="66"/>
      <c r="H342" s="66"/>
      <c r="I342" s="66"/>
      <c r="J342" s="45"/>
      <c r="K342" s="66"/>
      <c r="L342" s="66"/>
      <c r="M342" s="66"/>
      <c r="O342" s="45"/>
      <c r="R342" s="66"/>
    </row>
    <row r="343" spans="6:18" ht="12.75" customHeight="1">
      <c r="F343" s="66"/>
      <c r="G343" s="66"/>
      <c r="H343" s="66"/>
      <c r="I343" s="66"/>
      <c r="J343" s="45"/>
      <c r="K343" s="66"/>
      <c r="L343" s="66"/>
      <c r="M343" s="66"/>
      <c r="O343" s="45"/>
      <c r="R343" s="66"/>
    </row>
    <row r="344" spans="6:18" ht="12.75" customHeight="1">
      <c r="F344" s="66"/>
      <c r="G344" s="66"/>
      <c r="H344" s="66"/>
      <c r="I344" s="66"/>
      <c r="J344" s="45"/>
      <c r="K344" s="66"/>
      <c r="L344" s="66"/>
      <c r="M344" s="66"/>
      <c r="O344" s="45"/>
      <c r="R344" s="66"/>
    </row>
    <row r="345" spans="6:18" ht="12.75" customHeight="1">
      <c r="F345" s="66"/>
      <c r="G345" s="66"/>
      <c r="H345" s="66"/>
      <c r="I345" s="66"/>
      <c r="J345" s="45"/>
      <c r="K345" s="66"/>
      <c r="L345" s="66"/>
      <c r="M345" s="66"/>
      <c r="O345" s="45"/>
      <c r="R345" s="66"/>
    </row>
    <row r="346" spans="6:18" ht="12.75" customHeight="1">
      <c r="F346" s="66"/>
      <c r="G346" s="66"/>
      <c r="H346" s="66"/>
      <c r="I346" s="66"/>
      <c r="J346" s="45"/>
      <c r="K346" s="66"/>
      <c r="L346" s="66"/>
      <c r="M346" s="66"/>
      <c r="O346" s="45"/>
      <c r="R346" s="66"/>
    </row>
    <row r="347" spans="6:18" ht="12.75" customHeight="1">
      <c r="F347" s="66"/>
      <c r="G347" s="66"/>
      <c r="H347" s="66"/>
      <c r="I347" s="66"/>
      <c r="J347" s="45"/>
      <c r="K347" s="66"/>
      <c r="L347" s="66"/>
      <c r="M347" s="66"/>
      <c r="O347" s="45"/>
      <c r="R347" s="66"/>
    </row>
    <row r="348" spans="6:18" ht="12.75" customHeight="1">
      <c r="F348" s="66"/>
      <c r="G348" s="66"/>
      <c r="H348" s="66"/>
      <c r="I348" s="66"/>
      <c r="J348" s="45"/>
      <c r="K348" s="66"/>
      <c r="L348" s="66"/>
      <c r="M348" s="66"/>
      <c r="O348" s="45"/>
      <c r="R348" s="66"/>
    </row>
    <row r="349" spans="6:18" ht="12.75" customHeight="1">
      <c r="F349" s="66"/>
      <c r="G349" s="66"/>
      <c r="H349" s="66"/>
      <c r="I349" s="66"/>
      <c r="J349" s="45"/>
      <c r="K349" s="66"/>
      <c r="L349" s="66"/>
      <c r="M349" s="66"/>
      <c r="O349" s="45"/>
      <c r="R349" s="66"/>
    </row>
    <row r="350" spans="6:18" ht="12.75" customHeight="1">
      <c r="F350" s="66"/>
      <c r="G350" s="66"/>
      <c r="H350" s="66"/>
      <c r="I350" s="66"/>
      <c r="J350" s="45"/>
      <c r="K350" s="66"/>
      <c r="L350" s="66"/>
      <c r="M350" s="66"/>
      <c r="O350" s="45"/>
      <c r="R350" s="66"/>
    </row>
    <row r="351" spans="6:18" ht="12.75" customHeight="1">
      <c r="F351" s="66"/>
      <c r="G351" s="66"/>
      <c r="H351" s="66"/>
      <c r="I351" s="66"/>
      <c r="J351" s="45"/>
      <c r="K351" s="66"/>
      <c r="L351" s="66"/>
      <c r="M351" s="66"/>
      <c r="O351" s="45"/>
      <c r="R351" s="66"/>
    </row>
    <row r="352" spans="6:18" ht="12.75" customHeight="1">
      <c r="F352" s="66"/>
      <c r="G352" s="66"/>
      <c r="H352" s="66"/>
      <c r="I352" s="66"/>
      <c r="J352" s="45"/>
      <c r="K352" s="66"/>
      <c r="L352" s="66"/>
      <c r="M352" s="66"/>
      <c r="O352" s="45"/>
      <c r="R352" s="66"/>
    </row>
    <row r="353" spans="6:18" ht="12.75" customHeight="1">
      <c r="F353" s="66"/>
      <c r="G353" s="66"/>
      <c r="H353" s="66"/>
      <c r="I353" s="66"/>
      <c r="J353" s="45"/>
      <c r="K353" s="66"/>
      <c r="L353" s="66"/>
      <c r="M353" s="66"/>
      <c r="O353" s="45"/>
      <c r="R353" s="66"/>
    </row>
    <row r="354" spans="6:18" ht="12.75" customHeight="1">
      <c r="F354" s="66"/>
      <c r="G354" s="66"/>
      <c r="H354" s="66"/>
      <c r="I354" s="66"/>
      <c r="J354" s="45"/>
      <c r="K354" s="66"/>
      <c r="L354" s="66"/>
      <c r="M354" s="66"/>
      <c r="O354" s="45"/>
      <c r="R354" s="66"/>
    </row>
    <row r="355" spans="6:18" ht="12.75" customHeight="1">
      <c r="F355" s="66"/>
      <c r="G355" s="66"/>
      <c r="H355" s="66"/>
      <c r="I355" s="66"/>
      <c r="J355" s="45"/>
      <c r="K355" s="66"/>
      <c r="L355" s="66"/>
      <c r="M355" s="66"/>
      <c r="O355" s="45"/>
      <c r="R355" s="66"/>
    </row>
    <row r="356" spans="6:18" ht="12.75" customHeight="1">
      <c r="F356" s="66"/>
      <c r="G356" s="66"/>
      <c r="H356" s="66"/>
      <c r="I356" s="66"/>
      <c r="J356" s="45"/>
      <c r="K356" s="66"/>
      <c r="L356" s="66"/>
      <c r="M356" s="66"/>
      <c r="O356" s="45"/>
      <c r="R356" s="66"/>
    </row>
    <row r="357" spans="6:18" ht="12.75" customHeight="1">
      <c r="F357" s="66"/>
      <c r="G357" s="66"/>
      <c r="H357" s="66"/>
      <c r="I357" s="66"/>
      <c r="J357" s="45"/>
      <c r="K357" s="66"/>
      <c r="L357" s="66"/>
      <c r="M357" s="66"/>
      <c r="O357" s="45"/>
      <c r="R357" s="66"/>
    </row>
    <row r="358" spans="6:18" ht="12.75" customHeight="1">
      <c r="F358" s="66"/>
      <c r="G358" s="66"/>
      <c r="H358" s="66"/>
      <c r="I358" s="66"/>
      <c r="J358" s="45"/>
      <c r="K358" s="66"/>
      <c r="L358" s="66"/>
      <c r="M358" s="66"/>
      <c r="O358" s="45"/>
      <c r="R358" s="66"/>
    </row>
    <row r="359" spans="6:18" ht="12.75" customHeight="1">
      <c r="F359" s="66"/>
      <c r="G359" s="66"/>
      <c r="H359" s="66"/>
      <c r="I359" s="66"/>
      <c r="J359" s="45"/>
      <c r="K359" s="66"/>
      <c r="L359" s="66"/>
      <c r="M359" s="66"/>
      <c r="O359" s="45"/>
      <c r="R359" s="66"/>
    </row>
    <row r="360" spans="6:18" ht="12.75" customHeight="1">
      <c r="F360" s="66"/>
      <c r="G360" s="66"/>
      <c r="H360" s="66"/>
      <c r="I360" s="66"/>
      <c r="J360" s="45"/>
      <c r="K360" s="66"/>
      <c r="L360" s="66"/>
      <c r="M360" s="66"/>
      <c r="O360" s="45"/>
      <c r="R360" s="66"/>
    </row>
    <row r="361" spans="6:18" ht="12.75" customHeight="1">
      <c r="F361" s="66"/>
      <c r="G361" s="66"/>
      <c r="H361" s="66"/>
      <c r="I361" s="66"/>
      <c r="J361" s="45"/>
      <c r="K361" s="66"/>
      <c r="L361" s="66"/>
      <c r="M361" s="66"/>
      <c r="O361" s="45"/>
      <c r="R361" s="66"/>
    </row>
    <row r="362" spans="6:18" ht="12.75" customHeight="1">
      <c r="F362" s="66"/>
      <c r="G362" s="66"/>
      <c r="H362" s="66"/>
      <c r="I362" s="66"/>
      <c r="J362" s="45"/>
      <c r="K362" s="66"/>
      <c r="L362" s="66"/>
      <c r="M362" s="66"/>
      <c r="O362" s="45"/>
      <c r="R362" s="66"/>
    </row>
    <row r="363" spans="6:18" ht="12.75" customHeight="1">
      <c r="F363" s="66"/>
      <c r="G363" s="66"/>
      <c r="H363" s="66"/>
      <c r="I363" s="66"/>
      <c r="J363" s="45"/>
      <c r="K363" s="66"/>
      <c r="L363" s="66"/>
      <c r="M363" s="66"/>
      <c r="O363" s="45"/>
      <c r="R363" s="66"/>
    </row>
    <row r="364" spans="6:18" ht="12.75" customHeight="1">
      <c r="F364" s="66"/>
      <c r="G364" s="66"/>
      <c r="H364" s="66"/>
      <c r="I364" s="66"/>
      <c r="J364" s="45"/>
      <c r="K364" s="66"/>
      <c r="L364" s="66"/>
      <c r="M364" s="66"/>
      <c r="O364" s="45"/>
      <c r="R364" s="66"/>
    </row>
    <row r="365" spans="6:18" ht="12.75" customHeight="1">
      <c r="F365" s="66"/>
      <c r="G365" s="66"/>
      <c r="H365" s="66"/>
      <c r="I365" s="66"/>
      <c r="J365" s="45"/>
      <c r="K365" s="66"/>
      <c r="L365" s="66"/>
      <c r="M365" s="66"/>
      <c r="O365" s="45"/>
      <c r="R365" s="66"/>
    </row>
    <row r="366" spans="6:18" ht="12.75" customHeight="1">
      <c r="F366" s="66"/>
      <c r="G366" s="66"/>
      <c r="H366" s="66"/>
      <c r="I366" s="66"/>
      <c r="J366" s="45"/>
      <c r="K366" s="66"/>
      <c r="L366" s="66"/>
      <c r="M366" s="66"/>
      <c r="O366" s="45"/>
      <c r="R366" s="66"/>
    </row>
    <row r="367" spans="6:18" ht="12.75" customHeight="1">
      <c r="F367" s="66"/>
      <c r="G367" s="66"/>
      <c r="H367" s="66"/>
      <c r="I367" s="66"/>
      <c r="J367" s="45"/>
      <c r="K367" s="66"/>
      <c r="L367" s="66"/>
      <c r="M367" s="66"/>
      <c r="O367" s="45"/>
      <c r="R367" s="66"/>
    </row>
    <row r="368" spans="6:18" ht="12.75" customHeight="1">
      <c r="F368" s="66"/>
      <c r="G368" s="66"/>
      <c r="H368" s="66"/>
      <c r="I368" s="66"/>
      <c r="J368" s="45"/>
      <c r="K368" s="66"/>
      <c r="L368" s="66"/>
      <c r="M368" s="66"/>
      <c r="O368" s="45"/>
      <c r="R368" s="66"/>
    </row>
    <row r="369" spans="6:18" ht="12.75" customHeight="1">
      <c r="F369" s="66"/>
      <c r="G369" s="66"/>
      <c r="H369" s="66"/>
      <c r="I369" s="66"/>
      <c r="J369" s="45"/>
      <c r="K369" s="66"/>
      <c r="L369" s="66"/>
      <c r="M369" s="66"/>
      <c r="O369" s="45"/>
      <c r="R369" s="66"/>
    </row>
    <row r="370" spans="6:18" ht="12.75" customHeight="1">
      <c r="F370" s="66"/>
      <c r="G370" s="66"/>
      <c r="H370" s="66"/>
      <c r="I370" s="66"/>
      <c r="J370" s="45"/>
      <c r="K370" s="66"/>
      <c r="L370" s="66"/>
      <c r="M370" s="66"/>
      <c r="O370" s="45"/>
      <c r="R370" s="66"/>
    </row>
    <row r="371" spans="6:18" ht="12.75" customHeight="1">
      <c r="F371" s="66"/>
      <c r="G371" s="66"/>
      <c r="H371" s="66"/>
      <c r="I371" s="66"/>
      <c r="J371" s="45"/>
      <c r="K371" s="66"/>
      <c r="L371" s="66"/>
      <c r="M371" s="66"/>
      <c r="O371" s="45"/>
      <c r="R371" s="66"/>
    </row>
    <row r="372" spans="6:18" ht="12.75" customHeight="1">
      <c r="F372" s="66"/>
      <c r="G372" s="66"/>
      <c r="H372" s="66"/>
      <c r="I372" s="66"/>
      <c r="J372" s="45"/>
      <c r="K372" s="66"/>
      <c r="L372" s="66"/>
      <c r="M372" s="66"/>
      <c r="O372" s="45"/>
      <c r="R372" s="66"/>
    </row>
    <row r="373" spans="6:18" ht="12.75" customHeight="1">
      <c r="F373" s="66"/>
      <c r="G373" s="66"/>
      <c r="H373" s="66"/>
      <c r="I373" s="66"/>
      <c r="J373" s="45"/>
      <c r="K373" s="66"/>
      <c r="L373" s="66"/>
      <c r="M373" s="66"/>
      <c r="O373" s="45"/>
      <c r="R373" s="66"/>
    </row>
    <row r="374" spans="6:18" ht="12.75" customHeight="1">
      <c r="F374" s="66"/>
      <c r="G374" s="66"/>
      <c r="H374" s="66"/>
      <c r="I374" s="66"/>
      <c r="J374" s="45"/>
      <c r="K374" s="66"/>
      <c r="L374" s="66"/>
      <c r="M374" s="66"/>
      <c r="O374" s="45"/>
      <c r="R374" s="66"/>
    </row>
    <row r="375" spans="6:18" ht="12.75" customHeight="1">
      <c r="F375" s="66"/>
      <c r="G375" s="66"/>
      <c r="H375" s="66"/>
      <c r="I375" s="66"/>
      <c r="J375" s="45"/>
      <c r="K375" s="66"/>
      <c r="L375" s="66"/>
      <c r="M375" s="66"/>
      <c r="O375" s="45"/>
      <c r="R375" s="66"/>
    </row>
    <row r="376" spans="6:18" ht="12.75" customHeight="1">
      <c r="F376" s="66"/>
      <c r="G376" s="66"/>
      <c r="H376" s="66"/>
      <c r="I376" s="66"/>
      <c r="J376" s="45"/>
      <c r="K376" s="66"/>
      <c r="L376" s="66"/>
      <c r="M376" s="66"/>
      <c r="O376" s="45"/>
      <c r="R376" s="66"/>
    </row>
    <row r="377" spans="6:18" ht="12.75" customHeight="1">
      <c r="F377" s="66"/>
      <c r="G377" s="66"/>
      <c r="H377" s="66"/>
      <c r="I377" s="66"/>
      <c r="J377" s="45"/>
      <c r="K377" s="66"/>
      <c r="L377" s="66"/>
      <c r="M377" s="66"/>
      <c r="O377" s="45"/>
      <c r="R377" s="66"/>
    </row>
    <row r="378" spans="6:18" ht="12.75" customHeight="1">
      <c r="F378" s="66"/>
      <c r="G378" s="66"/>
      <c r="H378" s="66"/>
      <c r="I378" s="66"/>
      <c r="J378" s="45"/>
      <c r="K378" s="66"/>
      <c r="L378" s="66"/>
      <c r="M378" s="66"/>
      <c r="O378" s="45"/>
      <c r="R378" s="66"/>
    </row>
    <row r="379" spans="6:18" ht="12.75" customHeight="1">
      <c r="F379" s="66"/>
      <c r="G379" s="66"/>
      <c r="H379" s="66"/>
      <c r="I379" s="66"/>
      <c r="J379" s="45"/>
      <c r="K379" s="66"/>
      <c r="L379" s="66"/>
      <c r="M379" s="66"/>
      <c r="O379" s="45"/>
      <c r="R379" s="66"/>
    </row>
    <row r="380" spans="6:18" ht="12.75" customHeight="1">
      <c r="F380" s="66"/>
      <c r="G380" s="66"/>
      <c r="H380" s="66"/>
      <c r="I380" s="66"/>
      <c r="J380" s="45"/>
      <c r="K380" s="66"/>
      <c r="L380" s="66"/>
      <c r="M380" s="66"/>
      <c r="O380" s="45"/>
      <c r="R380" s="66"/>
    </row>
    <row r="381" spans="6:18" ht="12.75" customHeight="1">
      <c r="F381" s="66"/>
      <c r="G381" s="66"/>
      <c r="H381" s="66"/>
      <c r="I381" s="66"/>
      <c r="J381" s="45"/>
      <c r="K381" s="66"/>
      <c r="L381" s="66"/>
      <c r="M381" s="66"/>
      <c r="O381" s="45"/>
      <c r="R381" s="66"/>
    </row>
    <row r="382" spans="6:18" ht="12.75" customHeight="1">
      <c r="F382" s="66"/>
      <c r="G382" s="66"/>
      <c r="H382" s="66"/>
      <c r="I382" s="66"/>
      <c r="J382" s="45"/>
      <c r="K382" s="66"/>
      <c r="L382" s="66"/>
      <c r="M382" s="66"/>
      <c r="O382" s="45"/>
      <c r="R382" s="66"/>
    </row>
    <row r="383" spans="6:18" ht="12.75" customHeight="1">
      <c r="F383" s="66"/>
      <c r="G383" s="66"/>
      <c r="H383" s="66"/>
      <c r="I383" s="66"/>
      <c r="J383" s="45"/>
      <c r="K383" s="66"/>
      <c r="L383" s="66"/>
      <c r="M383" s="66"/>
      <c r="O383" s="45"/>
      <c r="R383" s="66"/>
    </row>
    <row r="384" spans="6:18" ht="12.75" customHeight="1">
      <c r="F384" s="66"/>
      <c r="G384" s="66"/>
      <c r="H384" s="66"/>
      <c r="I384" s="66"/>
      <c r="J384" s="45"/>
      <c r="K384" s="66"/>
      <c r="L384" s="66"/>
      <c r="M384" s="66"/>
      <c r="O384" s="45"/>
      <c r="R384" s="66"/>
    </row>
    <row r="385" spans="6:18" ht="12.75" customHeight="1">
      <c r="F385" s="66"/>
      <c r="G385" s="66"/>
      <c r="H385" s="66"/>
      <c r="I385" s="66"/>
      <c r="J385" s="45"/>
      <c r="K385" s="66"/>
      <c r="L385" s="66"/>
      <c r="M385" s="66"/>
      <c r="O385" s="45"/>
      <c r="R385" s="66"/>
    </row>
    <row r="386" spans="6:18" ht="12.75" customHeight="1">
      <c r="F386" s="66"/>
      <c r="G386" s="66"/>
      <c r="H386" s="66"/>
      <c r="I386" s="66"/>
      <c r="J386" s="45"/>
      <c r="K386" s="66"/>
      <c r="L386" s="66"/>
      <c r="M386" s="66"/>
      <c r="O386" s="45"/>
      <c r="R386" s="66"/>
    </row>
    <row r="387" spans="6:18" ht="12.75" customHeight="1">
      <c r="F387" s="66"/>
      <c r="G387" s="66"/>
      <c r="H387" s="66"/>
      <c r="I387" s="66"/>
      <c r="J387" s="45"/>
      <c r="K387" s="66"/>
      <c r="L387" s="66"/>
      <c r="M387" s="66"/>
      <c r="O387" s="45"/>
      <c r="R387" s="66"/>
    </row>
    <row r="388" spans="6:18" ht="12.75" customHeight="1">
      <c r="F388" s="66"/>
      <c r="G388" s="66"/>
      <c r="H388" s="66"/>
      <c r="I388" s="66"/>
      <c r="J388" s="45"/>
      <c r="K388" s="66"/>
      <c r="L388" s="66"/>
      <c r="M388" s="66"/>
      <c r="O388" s="45"/>
      <c r="R388" s="66"/>
    </row>
    <row r="389" spans="6:18" ht="12.75" customHeight="1">
      <c r="F389" s="66"/>
      <c r="G389" s="66"/>
      <c r="H389" s="66"/>
      <c r="I389" s="66"/>
      <c r="J389" s="45"/>
      <c r="K389" s="66"/>
      <c r="L389" s="66"/>
      <c r="M389" s="66"/>
      <c r="O389" s="45"/>
      <c r="R389" s="66"/>
    </row>
    <row r="390" spans="6:18" ht="12.75" customHeight="1">
      <c r="F390" s="66"/>
      <c r="G390" s="66"/>
      <c r="H390" s="66"/>
      <c r="I390" s="66"/>
      <c r="J390" s="45"/>
      <c r="K390" s="66"/>
      <c r="L390" s="66"/>
      <c r="M390" s="66"/>
      <c r="O390" s="45"/>
      <c r="R390" s="66"/>
    </row>
    <row r="391" spans="6:18" ht="12.75" customHeight="1">
      <c r="F391" s="66"/>
      <c r="G391" s="66"/>
      <c r="H391" s="66"/>
      <c r="I391" s="66"/>
      <c r="J391" s="45"/>
      <c r="K391" s="66"/>
      <c r="L391" s="66"/>
      <c r="M391" s="66"/>
      <c r="O391" s="45"/>
      <c r="R391" s="66"/>
    </row>
    <row r="392" spans="6:18" ht="12.75" customHeight="1">
      <c r="F392" s="66"/>
      <c r="G392" s="66"/>
      <c r="H392" s="66"/>
      <c r="I392" s="66"/>
      <c r="J392" s="45"/>
      <c r="K392" s="66"/>
      <c r="L392" s="66"/>
      <c r="M392" s="66"/>
      <c r="O392" s="45"/>
      <c r="R392" s="66"/>
    </row>
    <row r="393" spans="6:18" ht="12.75" customHeight="1">
      <c r="F393" s="66"/>
      <c r="G393" s="66"/>
      <c r="H393" s="66"/>
      <c r="I393" s="66"/>
      <c r="J393" s="45"/>
      <c r="K393" s="66"/>
      <c r="L393" s="66"/>
      <c r="M393" s="66"/>
      <c r="O393" s="45"/>
      <c r="R393" s="66"/>
    </row>
    <row r="394" spans="6:18" ht="12.75" customHeight="1">
      <c r="F394" s="66"/>
      <c r="G394" s="66"/>
      <c r="H394" s="66"/>
      <c r="I394" s="66"/>
      <c r="J394" s="45"/>
      <c r="K394" s="66"/>
      <c r="L394" s="66"/>
      <c r="M394" s="66"/>
      <c r="O394" s="45"/>
      <c r="R394" s="66"/>
    </row>
    <row r="395" spans="6:18" ht="12.75" customHeight="1">
      <c r="F395" s="66"/>
      <c r="G395" s="66"/>
      <c r="H395" s="66"/>
      <c r="I395" s="66"/>
      <c r="J395" s="45"/>
      <c r="K395" s="66"/>
      <c r="L395" s="66"/>
      <c r="M395" s="66"/>
      <c r="O395" s="45"/>
      <c r="R395" s="66"/>
    </row>
    <row r="396" spans="6:18" ht="12.75" customHeight="1">
      <c r="F396" s="66"/>
      <c r="G396" s="66"/>
      <c r="H396" s="66"/>
      <c r="I396" s="66"/>
      <c r="J396" s="45"/>
      <c r="K396" s="66"/>
      <c r="L396" s="66"/>
      <c r="M396" s="66"/>
      <c r="O396" s="45"/>
      <c r="R396" s="66"/>
    </row>
    <row r="397" spans="6:18" ht="12.75" customHeight="1">
      <c r="F397" s="66"/>
      <c r="G397" s="66"/>
      <c r="H397" s="66"/>
      <c r="I397" s="66"/>
      <c r="J397" s="45"/>
      <c r="K397" s="66"/>
      <c r="L397" s="66"/>
      <c r="M397" s="66"/>
      <c r="O397" s="45"/>
      <c r="R397" s="66"/>
    </row>
    <row r="398" spans="6:18" ht="12.75" customHeight="1">
      <c r="F398" s="66"/>
      <c r="G398" s="66"/>
      <c r="H398" s="66"/>
      <c r="I398" s="66"/>
      <c r="J398" s="45"/>
      <c r="K398" s="66"/>
      <c r="L398" s="66"/>
      <c r="M398" s="66"/>
      <c r="O398" s="45"/>
      <c r="R398" s="66"/>
    </row>
    <row r="399" spans="6:18" ht="12.75" customHeight="1">
      <c r="F399" s="66"/>
      <c r="G399" s="66"/>
      <c r="H399" s="66"/>
      <c r="I399" s="66"/>
      <c r="J399" s="45"/>
      <c r="K399" s="66"/>
      <c r="L399" s="66"/>
      <c r="M399" s="66"/>
      <c r="O399" s="45"/>
      <c r="R399" s="66"/>
    </row>
    <row r="400" spans="6:18" ht="12.75" customHeight="1">
      <c r="F400" s="66"/>
      <c r="G400" s="66"/>
      <c r="H400" s="66"/>
      <c r="I400" s="66"/>
      <c r="J400" s="45"/>
      <c r="K400" s="66"/>
      <c r="L400" s="66"/>
      <c r="M400" s="66"/>
      <c r="O400" s="45"/>
      <c r="R400" s="66"/>
    </row>
    <row r="401" spans="6:18" ht="12.75" customHeight="1">
      <c r="F401" s="66"/>
      <c r="G401" s="66"/>
      <c r="H401" s="66"/>
      <c r="I401" s="66"/>
      <c r="J401" s="45"/>
      <c r="K401" s="66"/>
      <c r="L401" s="66"/>
      <c r="M401" s="66"/>
      <c r="O401" s="45"/>
      <c r="R401" s="66"/>
    </row>
    <row r="402" spans="6:18" ht="12.75" customHeight="1">
      <c r="F402" s="66"/>
      <c r="G402" s="66"/>
      <c r="H402" s="66"/>
      <c r="I402" s="66"/>
      <c r="J402" s="45"/>
      <c r="K402" s="66"/>
      <c r="L402" s="66"/>
      <c r="M402" s="66"/>
      <c r="O402" s="45"/>
      <c r="R402" s="66"/>
    </row>
    <row r="403" spans="6:18" ht="12.75" customHeight="1">
      <c r="F403" s="66"/>
      <c r="G403" s="66"/>
      <c r="H403" s="66"/>
      <c r="I403" s="66"/>
      <c r="J403" s="45"/>
      <c r="K403" s="66"/>
      <c r="L403" s="66"/>
      <c r="M403" s="66"/>
      <c r="O403" s="45"/>
      <c r="R403" s="66"/>
    </row>
    <row r="404" spans="6:18" ht="12.75" customHeight="1">
      <c r="F404" s="66"/>
      <c r="G404" s="66"/>
      <c r="H404" s="66"/>
      <c r="I404" s="66"/>
      <c r="J404" s="45"/>
      <c r="K404" s="66"/>
      <c r="L404" s="66"/>
      <c r="M404" s="66"/>
      <c r="O404" s="45"/>
      <c r="R404" s="66"/>
    </row>
    <row r="405" spans="6:18" ht="12.75" customHeight="1">
      <c r="F405" s="66"/>
      <c r="G405" s="66"/>
      <c r="H405" s="66"/>
      <c r="I405" s="66"/>
      <c r="J405" s="45"/>
      <c r="K405" s="66"/>
      <c r="L405" s="66"/>
      <c r="M405" s="66"/>
      <c r="O405" s="45"/>
      <c r="R405" s="66"/>
    </row>
    <row r="406" spans="6:18" ht="12.75" customHeight="1">
      <c r="F406" s="66"/>
      <c r="G406" s="66"/>
      <c r="H406" s="66"/>
      <c r="I406" s="66"/>
      <c r="J406" s="45"/>
      <c r="K406" s="66"/>
      <c r="L406" s="66"/>
      <c r="M406" s="66"/>
      <c r="O406" s="45"/>
      <c r="R406" s="66"/>
    </row>
    <row r="407" spans="6:18" ht="12.75" customHeight="1">
      <c r="F407" s="66"/>
      <c r="G407" s="66"/>
      <c r="H407" s="66"/>
      <c r="I407" s="66"/>
      <c r="J407" s="45"/>
      <c r="K407" s="66"/>
      <c r="L407" s="66"/>
      <c r="M407" s="66"/>
      <c r="O407" s="45"/>
      <c r="R407" s="66"/>
    </row>
    <row r="408" spans="6:18" ht="12.75" customHeight="1">
      <c r="F408" s="66"/>
      <c r="G408" s="66"/>
      <c r="H408" s="66"/>
      <c r="I408" s="66"/>
      <c r="J408" s="45"/>
      <c r="K408" s="66"/>
      <c r="L408" s="66"/>
      <c r="M408" s="66"/>
      <c r="O408" s="45"/>
      <c r="R408" s="66"/>
    </row>
    <row r="409" spans="6:18" ht="12.75" customHeight="1">
      <c r="F409" s="66"/>
      <c r="G409" s="66"/>
      <c r="H409" s="66"/>
      <c r="I409" s="66"/>
      <c r="J409" s="45"/>
      <c r="K409" s="66"/>
      <c r="L409" s="66"/>
      <c r="M409" s="66"/>
      <c r="O409" s="45"/>
      <c r="R409" s="66"/>
    </row>
    <row r="410" spans="6:18" ht="12.75" customHeight="1">
      <c r="F410" s="66"/>
      <c r="G410" s="66"/>
      <c r="H410" s="66"/>
      <c r="I410" s="66"/>
      <c r="J410" s="45"/>
      <c r="K410" s="66"/>
      <c r="L410" s="66"/>
      <c r="M410" s="66"/>
      <c r="O410" s="45"/>
      <c r="R410" s="66"/>
    </row>
    <row r="411" spans="6:18" ht="12.75" customHeight="1">
      <c r="F411" s="66"/>
      <c r="G411" s="66"/>
      <c r="H411" s="66"/>
      <c r="I411" s="66"/>
      <c r="J411" s="45"/>
      <c r="K411" s="66"/>
      <c r="L411" s="66"/>
      <c r="M411" s="66"/>
      <c r="O411" s="45"/>
      <c r="R411" s="66"/>
    </row>
    <row r="412" spans="6:18" ht="12.75" customHeight="1">
      <c r="F412" s="66"/>
      <c r="G412" s="66"/>
      <c r="H412" s="66"/>
      <c r="I412" s="66"/>
      <c r="J412" s="45"/>
      <c r="K412" s="66"/>
      <c r="L412" s="66"/>
      <c r="M412" s="66"/>
      <c r="O412" s="45"/>
      <c r="R412" s="66"/>
    </row>
    <row r="413" spans="6:18" ht="12.75" customHeight="1">
      <c r="F413" s="66"/>
      <c r="G413" s="66"/>
      <c r="H413" s="66"/>
      <c r="I413" s="66"/>
      <c r="J413" s="45"/>
      <c r="K413" s="66"/>
      <c r="L413" s="66"/>
      <c r="M413" s="66"/>
      <c r="O413" s="45"/>
      <c r="R413" s="66"/>
    </row>
    <row r="414" spans="6:18" ht="12.75" customHeight="1">
      <c r="F414" s="66"/>
      <c r="G414" s="66"/>
      <c r="H414" s="66"/>
      <c r="I414" s="66"/>
      <c r="J414" s="45"/>
      <c r="K414" s="66"/>
      <c r="L414" s="66"/>
      <c r="M414" s="66"/>
      <c r="O414" s="45"/>
      <c r="R414" s="66"/>
    </row>
    <row r="415" spans="6:18" ht="12.75" customHeight="1">
      <c r="F415" s="66"/>
      <c r="G415" s="66"/>
      <c r="H415" s="66"/>
      <c r="I415" s="66"/>
      <c r="J415" s="45"/>
      <c r="K415" s="66"/>
      <c r="L415" s="66"/>
      <c r="M415" s="66"/>
      <c r="O415" s="45"/>
      <c r="R415" s="66"/>
    </row>
    <row r="416" spans="6:18" ht="12.75" customHeight="1">
      <c r="F416" s="66"/>
      <c r="G416" s="66"/>
      <c r="H416" s="66"/>
      <c r="I416" s="66"/>
      <c r="J416" s="45"/>
      <c r="K416" s="66"/>
      <c r="L416" s="66"/>
      <c r="M416" s="66"/>
      <c r="O416" s="45"/>
      <c r="R416" s="66"/>
    </row>
    <row r="417" spans="6:18" ht="12.75" customHeight="1">
      <c r="F417" s="66"/>
      <c r="G417" s="66"/>
      <c r="H417" s="66"/>
      <c r="I417" s="66"/>
      <c r="J417" s="45"/>
      <c r="K417" s="66"/>
      <c r="L417" s="66"/>
      <c r="M417" s="66"/>
      <c r="O417" s="45"/>
      <c r="R417" s="66"/>
    </row>
    <row r="418" spans="6:18" ht="12.75" customHeight="1">
      <c r="F418" s="66"/>
      <c r="G418" s="66"/>
      <c r="H418" s="66"/>
      <c r="I418" s="66"/>
      <c r="J418" s="45"/>
      <c r="K418" s="66"/>
      <c r="L418" s="66"/>
      <c r="M418" s="66"/>
      <c r="O418" s="45"/>
      <c r="R418" s="66"/>
    </row>
    <row r="419" spans="6:18" ht="12.75" customHeight="1">
      <c r="F419" s="66"/>
      <c r="G419" s="66"/>
      <c r="H419" s="66"/>
      <c r="I419" s="66"/>
      <c r="J419" s="45"/>
      <c r="K419" s="66"/>
      <c r="L419" s="66"/>
      <c r="M419" s="66"/>
      <c r="O419" s="45"/>
      <c r="R419" s="66"/>
    </row>
    <row r="420" spans="6:18" ht="12.75" customHeight="1">
      <c r="F420" s="66"/>
      <c r="G420" s="66"/>
      <c r="H420" s="66"/>
      <c r="I420" s="66"/>
      <c r="J420" s="45"/>
      <c r="K420" s="66"/>
      <c r="L420" s="66"/>
      <c r="M420" s="66"/>
      <c r="O420" s="45"/>
      <c r="R420" s="66"/>
    </row>
    <row r="421" spans="6:18" ht="12.75" customHeight="1">
      <c r="F421" s="66"/>
      <c r="G421" s="66"/>
      <c r="H421" s="66"/>
      <c r="I421" s="66"/>
      <c r="J421" s="45"/>
      <c r="K421" s="66"/>
      <c r="L421" s="66"/>
      <c r="M421" s="66"/>
      <c r="O421" s="45"/>
      <c r="R421" s="66"/>
    </row>
    <row r="422" spans="6:18" ht="12.75" customHeight="1">
      <c r="F422" s="66"/>
      <c r="G422" s="66"/>
      <c r="H422" s="66"/>
      <c r="I422" s="66"/>
      <c r="J422" s="45"/>
      <c r="K422" s="66"/>
      <c r="L422" s="66"/>
      <c r="M422" s="66"/>
      <c r="O422" s="45"/>
      <c r="R422" s="66"/>
    </row>
    <row r="423" spans="6:18" ht="12.75" customHeight="1">
      <c r="F423" s="66"/>
      <c r="G423" s="66"/>
      <c r="H423" s="66"/>
      <c r="I423" s="66"/>
      <c r="J423" s="45"/>
      <c r="K423" s="66"/>
      <c r="L423" s="66"/>
      <c r="M423" s="66"/>
      <c r="O423" s="45"/>
      <c r="R423" s="66"/>
    </row>
    <row r="424" spans="6:18" ht="12.75" customHeight="1">
      <c r="F424" s="66"/>
      <c r="G424" s="66"/>
      <c r="H424" s="66"/>
      <c r="I424" s="66"/>
      <c r="J424" s="45"/>
      <c r="K424" s="66"/>
      <c r="L424" s="66"/>
      <c r="M424" s="66"/>
      <c r="O424" s="45"/>
      <c r="R424" s="66"/>
    </row>
    <row r="425" spans="6:18" ht="12.75" customHeight="1">
      <c r="F425" s="66"/>
      <c r="G425" s="66"/>
      <c r="H425" s="66"/>
      <c r="I425" s="66"/>
      <c r="J425" s="45"/>
      <c r="K425" s="66"/>
      <c r="L425" s="66"/>
      <c r="M425" s="66"/>
      <c r="O425" s="45"/>
      <c r="R425" s="66"/>
    </row>
    <row r="426" spans="6:18" ht="12.75" customHeight="1">
      <c r="F426" s="66"/>
      <c r="G426" s="66"/>
      <c r="H426" s="66"/>
      <c r="I426" s="66"/>
      <c r="J426" s="45"/>
      <c r="K426" s="66"/>
      <c r="L426" s="66"/>
      <c r="M426" s="66"/>
      <c r="O426" s="45"/>
      <c r="R426" s="66"/>
    </row>
    <row r="427" spans="6:18" ht="12.75" customHeight="1">
      <c r="F427" s="66"/>
      <c r="G427" s="66"/>
      <c r="H427" s="66"/>
      <c r="I427" s="66"/>
      <c r="J427" s="45"/>
      <c r="K427" s="66"/>
      <c r="L427" s="66"/>
      <c r="M427" s="66"/>
      <c r="O427" s="45"/>
      <c r="R427" s="66"/>
    </row>
    <row r="428" spans="6:18" ht="12.75" customHeight="1">
      <c r="F428" s="66"/>
      <c r="G428" s="66"/>
      <c r="H428" s="66"/>
      <c r="I428" s="66"/>
      <c r="J428" s="45"/>
      <c r="K428" s="66"/>
      <c r="L428" s="66"/>
      <c r="M428" s="66"/>
      <c r="O428" s="45"/>
      <c r="R428" s="66"/>
    </row>
    <row r="429" spans="6:18" ht="12.75" customHeight="1">
      <c r="F429" s="66"/>
      <c r="G429" s="66"/>
      <c r="H429" s="66"/>
      <c r="I429" s="66"/>
      <c r="J429" s="45"/>
      <c r="K429" s="66"/>
      <c r="L429" s="66"/>
      <c r="M429" s="66"/>
      <c r="O429" s="45"/>
      <c r="R429" s="66"/>
    </row>
    <row r="430" spans="6:18" ht="12.75" customHeight="1">
      <c r="F430" s="66"/>
      <c r="G430" s="66"/>
      <c r="H430" s="66"/>
      <c r="I430" s="66"/>
      <c r="J430" s="45"/>
      <c r="K430" s="66"/>
      <c r="L430" s="66"/>
      <c r="M430" s="66"/>
      <c r="O430" s="45"/>
      <c r="R430" s="66"/>
    </row>
    <row r="431" spans="6:18" ht="12.75" customHeight="1">
      <c r="F431" s="66"/>
      <c r="G431" s="66"/>
      <c r="H431" s="66"/>
      <c r="I431" s="66"/>
      <c r="J431" s="45"/>
      <c r="K431" s="66"/>
      <c r="L431" s="66"/>
      <c r="M431" s="66"/>
      <c r="O431" s="45"/>
      <c r="R431" s="66"/>
    </row>
    <row r="432" spans="6:18" ht="12.75" customHeight="1">
      <c r="F432" s="66"/>
      <c r="G432" s="66"/>
      <c r="H432" s="66"/>
      <c r="I432" s="66"/>
      <c r="J432" s="45"/>
      <c r="K432" s="66"/>
      <c r="L432" s="66"/>
      <c r="M432" s="66"/>
      <c r="O432" s="45"/>
      <c r="R432" s="66"/>
    </row>
    <row r="433" spans="6:18" ht="12.75" customHeight="1">
      <c r="F433" s="66"/>
      <c r="G433" s="66"/>
      <c r="H433" s="66"/>
      <c r="I433" s="66"/>
      <c r="J433" s="45"/>
      <c r="K433" s="66"/>
      <c r="L433" s="66"/>
      <c r="M433" s="66"/>
      <c r="O433" s="45"/>
      <c r="R433" s="66"/>
    </row>
    <row r="434" spans="6:18" ht="12.75" customHeight="1">
      <c r="F434" s="66"/>
      <c r="G434" s="66"/>
      <c r="H434" s="66"/>
      <c r="I434" s="66"/>
      <c r="J434" s="45"/>
      <c r="K434" s="66"/>
      <c r="L434" s="66"/>
      <c r="M434" s="66"/>
      <c r="O434" s="45"/>
      <c r="R434" s="66"/>
    </row>
    <row r="435" spans="6:18" ht="12.75" customHeight="1">
      <c r="F435" s="66"/>
      <c r="G435" s="66"/>
      <c r="H435" s="66"/>
      <c r="I435" s="66"/>
      <c r="J435" s="45"/>
      <c r="K435" s="66"/>
      <c r="L435" s="66"/>
      <c r="M435" s="66"/>
      <c r="O435" s="45"/>
      <c r="R435" s="66"/>
    </row>
    <row r="436" spans="6:18" ht="12.75" customHeight="1">
      <c r="F436" s="66"/>
      <c r="G436" s="66"/>
      <c r="H436" s="66"/>
      <c r="I436" s="66"/>
      <c r="J436" s="45"/>
      <c r="K436" s="66"/>
      <c r="L436" s="66"/>
      <c r="M436" s="66"/>
      <c r="O436" s="45"/>
      <c r="R436" s="66"/>
    </row>
    <row r="437" spans="6:18" ht="12.75" customHeight="1">
      <c r="F437" s="66"/>
      <c r="G437" s="66"/>
      <c r="H437" s="66"/>
      <c r="I437" s="66"/>
      <c r="J437" s="45"/>
      <c r="K437" s="66"/>
      <c r="L437" s="66"/>
      <c r="M437" s="66"/>
      <c r="O437" s="45"/>
      <c r="R437" s="66"/>
    </row>
    <row r="438" spans="6:18" ht="12.75" customHeight="1">
      <c r="F438" s="66"/>
      <c r="G438" s="66"/>
      <c r="H438" s="66"/>
      <c r="I438" s="66"/>
      <c r="J438" s="45"/>
      <c r="K438" s="66"/>
      <c r="L438" s="66"/>
      <c r="M438" s="66"/>
      <c r="O438" s="45"/>
      <c r="R438" s="66"/>
    </row>
    <row r="439" spans="6:18" ht="12.75" customHeight="1">
      <c r="F439" s="66"/>
      <c r="G439" s="66"/>
      <c r="H439" s="66"/>
      <c r="I439" s="66"/>
      <c r="J439" s="45"/>
      <c r="K439" s="66"/>
      <c r="L439" s="66"/>
      <c r="M439" s="66"/>
      <c r="O439" s="45"/>
      <c r="R439" s="66"/>
    </row>
    <row r="440" spans="6:18" ht="12.75" customHeight="1">
      <c r="F440" s="66"/>
      <c r="G440" s="66"/>
      <c r="H440" s="66"/>
      <c r="I440" s="66"/>
      <c r="J440" s="45"/>
      <c r="K440" s="66"/>
      <c r="L440" s="66"/>
      <c r="M440" s="66"/>
      <c r="O440" s="45"/>
      <c r="R440" s="66"/>
    </row>
    <row r="441" spans="6:18" ht="12.75" customHeight="1">
      <c r="F441" s="66"/>
      <c r="G441" s="66"/>
      <c r="H441" s="66"/>
      <c r="I441" s="66"/>
      <c r="J441" s="45"/>
      <c r="K441" s="66"/>
      <c r="L441" s="66"/>
      <c r="M441" s="66"/>
      <c r="O441" s="45"/>
      <c r="R441" s="66"/>
    </row>
    <row r="442" spans="6:18" ht="12.75" customHeight="1">
      <c r="F442" s="66"/>
      <c r="G442" s="66"/>
      <c r="H442" s="66"/>
      <c r="I442" s="66"/>
      <c r="J442" s="45"/>
      <c r="K442" s="66"/>
      <c r="L442" s="66"/>
      <c r="M442" s="66"/>
      <c r="O442" s="45"/>
      <c r="R442" s="66"/>
    </row>
    <row r="443" spans="6:18" ht="12.75" customHeight="1">
      <c r="F443" s="66"/>
      <c r="G443" s="66"/>
      <c r="H443" s="66"/>
      <c r="I443" s="66"/>
      <c r="J443" s="45"/>
      <c r="K443" s="66"/>
      <c r="L443" s="66"/>
      <c r="M443" s="66"/>
      <c r="O443" s="45"/>
      <c r="R443" s="66"/>
    </row>
    <row r="444" spans="6:18" ht="12.75" customHeight="1">
      <c r="F444" s="66"/>
      <c r="G444" s="66"/>
      <c r="H444" s="66"/>
      <c r="I444" s="66"/>
      <c r="J444" s="45"/>
      <c r="K444" s="66"/>
      <c r="L444" s="66"/>
      <c r="M444" s="66"/>
      <c r="O444" s="45"/>
      <c r="R444" s="66"/>
    </row>
    <row r="445" spans="6:18" ht="12.75" customHeight="1">
      <c r="F445" s="66"/>
      <c r="G445" s="66"/>
      <c r="H445" s="66"/>
      <c r="I445" s="66"/>
      <c r="J445" s="45"/>
      <c r="K445" s="66"/>
      <c r="L445" s="66"/>
      <c r="M445" s="66"/>
      <c r="O445" s="45"/>
      <c r="R445" s="66"/>
    </row>
    <row r="446" spans="6:18" ht="12.75" customHeight="1">
      <c r="F446" s="66"/>
      <c r="G446" s="66"/>
      <c r="H446" s="66"/>
      <c r="I446" s="66"/>
      <c r="J446" s="45"/>
      <c r="K446" s="66"/>
      <c r="L446" s="66"/>
      <c r="M446" s="66"/>
      <c r="O446" s="45"/>
      <c r="R446" s="66"/>
    </row>
    <row r="447" spans="6:18" ht="12.75" customHeight="1">
      <c r="F447" s="66"/>
      <c r="G447" s="66"/>
      <c r="H447" s="66"/>
      <c r="I447" s="66"/>
      <c r="J447" s="45"/>
      <c r="K447" s="66"/>
      <c r="L447" s="66"/>
      <c r="M447" s="66"/>
      <c r="O447" s="45"/>
      <c r="R447" s="66"/>
    </row>
    <row r="448" spans="6:18" ht="12.75" customHeight="1">
      <c r="F448" s="66"/>
      <c r="G448" s="66"/>
      <c r="H448" s="66"/>
      <c r="I448" s="66"/>
      <c r="J448" s="45"/>
      <c r="K448" s="66"/>
      <c r="L448" s="66"/>
      <c r="M448" s="66"/>
      <c r="O448" s="45"/>
      <c r="R448" s="66"/>
    </row>
    <row r="449" spans="6:18" ht="12.75" customHeight="1">
      <c r="F449" s="66"/>
      <c r="G449" s="66"/>
      <c r="H449" s="66"/>
      <c r="I449" s="66"/>
      <c r="J449" s="45"/>
      <c r="K449" s="66"/>
      <c r="L449" s="66"/>
      <c r="M449" s="66"/>
      <c r="O449" s="45"/>
      <c r="R449" s="66"/>
    </row>
    <row r="450" spans="6:18" ht="12.75" customHeight="1">
      <c r="F450" s="66"/>
      <c r="G450" s="66"/>
      <c r="H450" s="66"/>
      <c r="I450" s="66"/>
      <c r="J450" s="45"/>
      <c r="K450" s="66"/>
      <c r="L450" s="66"/>
      <c r="M450" s="66"/>
      <c r="O450" s="45"/>
      <c r="R450" s="66"/>
    </row>
    <row r="451" spans="6:18" ht="12.75" customHeight="1">
      <c r="F451" s="66"/>
      <c r="G451" s="66"/>
      <c r="H451" s="66"/>
      <c r="I451" s="66"/>
      <c r="J451" s="45"/>
      <c r="K451" s="66"/>
      <c r="L451" s="66"/>
      <c r="M451" s="66"/>
      <c r="O451" s="45"/>
      <c r="R451" s="66"/>
    </row>
    <row r="452" spans="6:18" ht="12.75" customHeight="1">
      <c r="F452" s="66"/>
      <c r="G452" s="66"/>
      <c r="H452" s="66"/>
      <c r="I452" s="66"/>
      <c r="J452" s="45"/>
      <c r="K452" s="66"/>
      <c r="L452" s="66"/>
      <c r="M452" s="66"/>
      <c r="O452" s="45"/>
      <c r="R452" s="66"/>
    </row>
    <row r="453" spans="6:18" ht="12.75" customHeight="1">
      <c r="F453" s="66"/>
      <c r="G453" s="66"/>
      <c r="H453" s="66"/>
      <c r="I453" s="66"/>
      <c r="J453" s="45"/>
      <c r="K453" s="66"/>
      <c r="L453" s="66"/>
      <c r="M453" s="66"/>
      <c r="O453" s="45"/>
      <c r="R453" s="66"/>
    </row>
    <row r="454" spans="6:18" ht="12.75" customHeight="1">
      <c r="F454" s="66"/>
      <c r="G454" s="66"/>
      <c r="H454" s="66"/>
      <c r="I454" s="66"/>
      <c r="J454" s="45"/>
      <c r="K454" s="66"/>
      <c r="L454" s="66"/>
      <c r="M454" s="66"/>
      <c r="O454" s="45"/>
      <c r="R454" s="66"/>
    </row>
    <row r="455" spans="6:18" ht="12.75" customHeight="1">
      <c r="F455" s="66"/>
      <c r="G455" s="66"/>
      <c r="H455" s="66"/>
      <c r="I455" s="66"/>
      <c r="J455" s="45"/>
      <c r="K455" s="66"/>
      <c r="L455" s="66"/>
      <c r="M455" s="66"/>
      <c r="O455" s="45"/>
      <c r="R455" s="66"/>
    </row>
    <row r="456" spans="6:18" ht="12.75" customHeight="1">
      <c r="F456" s="66"/>
      <c r="G456" s="66"/>
      <c r="H456" s="66"/>
      <c r="I456" s="66"/>
      <c r="J456" s="45"/>
      <c r="K456" s="66"/>
      <c r="L456" s="66"/>
      <c r="M456" s="66"/>
      <c r="O456" s="45"/>
      <c r="R456" s="66"/>
    </row>
    <row r="457" spans="6:18" ht="12.75" customHeight="1">
      <c r="F457" s="66"/>
      <c r="G457" s="66"/>
      <c r="H457" s="66"/>
      <c r="I457" s="66"/>
      <c r="J457" s="45"/>
      <c r="K457" s="66"/>
      <c r="L457" s="66"/>
      <c r="M457" s="66"/>
      <c r="O457" s="45"/>
      <c r="R457" s="66"/>
    </row>
    <row r="458" spans="6:18" ht="12.75" customHeight="1">
      <c r="F458" s="66"/>
      <c r="G458" s="66"/>
      <c r="H458" s="66"/>
      <c r="I458" s="66"/>
      <c r="J458" s="45"/>
      <c r="K458" s="66"/>
      <c r="L458" s="66"/>
      <c r="M458" s="66"/>
      <c r="O458" s="45"/>
      <c r="R458" s="66"/>
    </row>
    <row r="459" spans="6:18" ht="12.75" customHeight="1">
      <c r="F459" s="66"/>
      <c r="G459" s="66"/>
      <c r="H459" s="66"/>
      <c r="I459" s="66"/>
      <c r="J459" s="45"/>
      <c r="K459" s="66"/>
      <c r="L459" s="66"/>
      <c r="M459" s="66"/>
      <c r="O459" s="45"/>
      <c r="R459" s="66"/>
    </row>
    <row r="460" spans="6:18" ht="12.75" customHeight="1">
      <c r="F460" s="66"/>
      <c r="G460" s="66"/>
      <c r="H460" s="66"/>
      <c r="I460" s="66"/>
      <c r="J460" s="45"/>
      <c r="K460" s="66"/>
      <c r="L460" s="66"/>
      <c r="M460" s="66"/>
      <c r="O460" s="45"/>
      <c r="R460" s="66"/>
    </row>
    <row r="461" spans="6:18" ht="12.75" customHeight="1">
      <c r="F461" s="66"/>
      <c r="G461" s="66"/>
      <c r="H461" s="66"/>
      <c r="I461" s="66"/>
      <c r="J461" s="45"/>
      <c r="K461" s="66"/>
      <c r="L461" s="66"/>
      <c r="M461" s="66"/>
      <c r="O461" s="45"/>
      <c r="R461" s="66"/>
    </row>
    <row r="462" spans="6:18" ht="12.75" customHeight="1">
      <c r="F462" s="66"/>
      <c r="G462" s="66"/>
      <c r="H462" s="66"/>
      <c r="I462" s="66"/>
      <c r="J462" s="45"/>
      <c r="K462" s="66"/>
      <c r="L462" s="66"/>
      <c r="M462" s="66"/>
      <c r="O462" s="45"/>
      <c r="R462" s="66"/>
    </row>
    <row r="463" spans="6:18" ht="12.75" customHeight="1">
      <c r="F463" s="66"/>
      <c r="G463" s="66"/>
      <c r="H463" s="66"/>
      <c r="I463" s="66"/>
      <c r="J463" s="45"/>
      <c r="K463" s="66"/>
      <c r="L463" s="66"/>
      <c r="M463" s="66"/>
      <c r="O463" s="45"/>
      <c r="R463" s="66"/>
    </row>
    <row r="464" spans="6:18" ht="12.75" customHeight="1">
      <c r="F464" s="66"/>
      <c r="G464" s="66"/>
      <c r="H464" s="66"/>
      <c r="I464" s="66"/>
      <c r="J464" s="45"/>
      <c r="K464" s="66"/>
      <c r="L464" s="66"/>
      <c r="M464" s="66"/>
      <c r="O464" s="45"/>
      <c r="R464" s="66"/>
    </row>
    <row r="465" spans="6:18" ht="12.75" customHeight="1">
      <c r="F465" s="66"/>
      <c r="G465" s="66"/>
      <c r="H465" s="66"/>
      <c r="I465" s="66"/>
      <c r="J465" s="45"/>
      <c r="K465" s="66"/>
      <c r="L465" s="66"/>
      <c r="M465" s="66"/>
      <c r="O465" s="45"/>
      <c r="R465" s="66"/>
    </row>
    <row r="466" spans="6:18" ht="12.75" customHeight="1">
      <c r="F466" s="66"/>
      <c r="G466" s="66"/>
      <c r="H466" s="66"/>
      <c r="I466" s="66"/>
      <c r="J466" s="45"/>
      <c r="K466" s="66"/>
      <c r="L466" s="66"/>
      <c r="M466" s="66"/>
      <c r="O466" s="45"/>
      <c r="R466" s="66"/>
    </row>
    <row r="467" spans="6:18" ht="15" customHeight="1">
      <c r="F467" s="66"/>
      <c r="G467" s="66"/>
      <c r="H467" s="66"/>
      <c r="I467" s="66"/>
      <c r="J467" s="45"/>
      <c r="K467" s="66"/>
      <c r="L467" s="66"/>
      <c r="M467" s="66"/>
      <c r="O467" s="45"/>
      <c r="R467" s="66"/>
    </row>
  </sheetData>
  <autoFilter ref="R1:R290"/>
  <mergeCells count="2">
    <mergeCell ref="A74:A75"/>
    <mergeCell ref="B74:B75"/>
  </mergeCells>
  <hyperlinks>
    <hyperlink ref="M5" location="Main!A1" display="Back To Main Page"/>
  </hyperlink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2023-06-15T02:44:09Z</dcterms:modified>
</cp:coreProperties>
</file>