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/>
  <mc:AlternateContent xmlns:mc="http://schemas.openxmlformats.org/markup-compatibility/2006">
    <mc:Choice Requires="x15">
      <x15ac:absPath xmlns:x15ac="http://schemas.microsoft.com/office/spreadsheetml/2010/11/ac" url="C:\Users\TECH\Downloads\"/>
    </mc:Choice>
  </mc:AlternateContent>
  <xr:revisionPtr revIDLastSave="0" documentId="13_ncr:1_{E3EECFAC-C5D3-4150-B37B-CBC0D0DA1B9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F&amp;O)'!$R$1:$R$303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0" i="6" l="1"/>
  <c r="M100" i="6" s="1"/>
  <c r="K97" i="6"/>
  <c r="M97" i="6" s="1"/>
  <c r="K96" i="6"/>
  <c r="M96" i="6" s="1"/>
  <c r="M94" i="6"/>
  <c r="K95" i="6"/>
  <c r="K94" i="6"/>
  <c r="K86" i="6"/>
  <c r="M86" i="6" s="1"/>
  <c r="L16" i="6"/>
  <c r="K16" i="6"/>
  <c r="M16" i="6" l="1"/>
  <c r="K87" i="6"/>
  <c r="M87" i="6" s="1"/>
  <c r="K93" i="6"/>
  <c r="M93" i="6" s="1"/>
  <c r="K90" i="6"/>
  <c r="M90" i="6" s="1"/>
  <c r="L33" i="6"/>
  <c r="K33" i="6"/>
  <c r="M33" i="6" s="1"/>
  <c r="L36" i="6" l="1"/>
  <c r="K36" i="6"/>
  <c r="M36" i="6" s="1"/>
  <c r="K92" i="6"/>
  <c r="M92" i="6" s="1"/>
  <c r="L34" i="6"/>
  <c r="K34" i="6"/>
  <c r="K84" i="6"/>
  <c r="M84" i="6" s="1"/>
  <c r="M34" i="6" l="1"/>
  <c r="L12" i="6"/>
  <c r="K12" i="6"/>
  <c r="M12" i="6" s="1"/>
  <c r="K91" i="6"/>
  <c r="M91" i="6" s="1"/>
  <c r="P21" i="6"/>
  <c r="P20" i="6"/>
  <c r="K85" i="6"/>
  <c r="M85" i="6" s="1"/>
  <c r="K75" i="6"/>
  <c r="M75" i="6" s="1"/>
  <c r="L17" i="6" l="1"/>
  <c r="K17" i="6"/>
  <c r="L13" i="6"/>
  <c r="K13" i="6"/>
  <c r="M13" i="6" s="1"/>
  <c r="L10" i="6"/>
  <c r="K10" i="6"/>
  <c r="K83" i="6"/>
  <c r="M83" i="6" s="1"/>
  <c r="L52" i="6"/>
  <c r="K52" i="6"/>
  <c r="L51" i="6"/>
  <c r="K51" i="6"/>
  <c r="M51" i="6" s="1"/>
  <c r="M17" i="6" l="1"/>
  <c r="M10" i="6"/>
  <c r="M52" i="6"/>
  <c r="P105" i="6"/>
  <c r="P107" i="6"/>
  <c r="P19" i="6"/>
  <c r="K82" i="6"/>
  <c r="M82" i="6" s="1"/>
  <c r="K81" i="6"/>
  <c r="M81" i="6" s="1"/>
  <c r="L49" i="6"/>
  <c r="K49" i="6"/>
  <c r="M49" i="6" l="1"/>
  <c r="K77" i="6"/>
  <c r="M77" i="6" s="1"/>
  <c r="K79" i="6"/>
  <c r="M79" i="6" s="1"/>
  <c r="K78" i="6"/>
  <c r="M78" i="6" s="1"/>
  <c r="L48" i="6"/>
  <c r="K48" i="6"/>
  <c r="L50" i="6"/>
  <c r="K50" i="6"/>
  <c r="L32" i="6"/>
  <c r="K32" i="6"/>
  <c r="L18" i="6"/>
  <c r="K18" i="6"/>
  <c r="L30" i="6"/>
  <c r="K30" i="6"/>
  <c r="M30" i="6" l="1"/>
  <c r="M32" i="6"/>
  <c r="M48" i="6"/>
  <c r="M18" i="6"/>
  <c r="M50" i="6"/>
  <c r="K72" i="6"/>
  <c r="M72" i="6" s="1"/>
  <c r="K76" i="6"/>
  <c r="M76" i="6" s="1"/>
  <c r="K74" i="6"/>
  <c r="M74" i="6" s="1"/>
  <c r="K73" i="6"/>
  <c r="M73" i="6" s="1"/>
  <c r="K70" i="6"/>
  <c r="M70" i="6" s="1"/>
  <c r="K71" i="6"/>
  <c r="M71" i="6" s="1"/>
  <c r="K68" i="6"/>
  <c r="M68" i="6" s="1"/>
  <c r="K66" i="6"/>
  <c r="M66" i="6" s="1"/>
  <c r="K69" i="6" l="1"/>
  <c r="M69" i="6" s="1"/>
  <c r="L47" i="6" l="1"/>
  <c r="K67" i="6" l="1"/>
  <c r="M67" i="6" s="1"/>
  <c r="K65" i="6"/>
  <c r="M65" i="6" s="1"/>
  <c r="K64" i="6"/>
  <c r="M64" i="6" s="1"/>
  <c r="K63" i="6"/>
  <c r="M63" i="6" s="1"/>
  <c r="K47" i="6"/>
  <c r="M47" i="6" s="1"/>
  <c r="L31" i="6"/>
  <c r="K31" i="6"/>
  <c r="L14" i="6"/>
  <c r="K14" i="6"/>
  <c r="M31" i="6" l="1"/>
  <c r="M14" i="6"/>
  <c r="K59" i="6"/>
  <c r="M59" i="6" s="1"/>
  <c r="K60" i="6"/>
  <c r="M60" i="6" s="1"/>
  <c r="K62" i="6"/>
  <c r="M62" i="6" s="1"/>
  <c r="K61" i="6"/>
  <c r="M61" i="6" s="1"/>
  <c r="P15" i="6" l="1"/>
  <c r="K298" i="6" l="1"/>
  <c r="L298" i="6" s="1"/>
  <c r="L106" i="6" l="1"/>
  <c r="K106" i="6"/>
  <c r="M106" i="6" l="1"/>
  <c r="P11" i="6" l="1"/>
  <c r="K287" i="6" l="1"/>
  <c r="L287" i="6" s="1"/>
  <c r="K293" i="6" l="1"/>
  <c r="L293" i="6" s="1"/>
  <c r="K276" i="6" l="1"/>
  <c r="L276" i="6" s="1"/>
  <c r="K290" i="6" l="1"/>
  <c r="L290" i="6" s="1"/>
  <c r="K282" i="6" l="1"/>
  <c r="L282" i="6" s="1"/>
  <c r="K292" i="6" l="1"/>
  <c r="L292" i="6" s="1"/>
  <c r="H288" i="6" l="1"/>
  <c r="K288" i="6" l="1"/>
  <c r="L288" i="6" s="1"/>
  <c r="K277" i="6"/>
  <c r="L277" i="6" s="1"/>
  <c r="K267" i="6"/>
  <c r="L267" i="6" s="1"/>
  <c r="K283" i="6" l="1"/>
  <c r="L283" i="6" s="1"/>
  <c r="K284" i="6" l="1"/>
  <c r="L284" i="6" s="1"/>
  <c r="K281" i="6" l="1"/>
  <c r="L281" i="6" s="1"/>
  <c r="K260" i="6"/>
  <c r="L260" i="6" s="1"/>
  <c r="K280" i="6"/>
  <c r="L280" i="6" s="1"/>
  <c r="K279" i="6"/>
  <c r="L279" i="6" s="1"/>
  <c r="K278" i="6"/>
  <c r="L278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59" i="6"/>
  <c r="L259" i="6" s="1"/>
  <c r="K258" i="6"/>
  <c r="L258" i="6" s="1"/>
  <c r="K257" i="6"/>
  <c r="L257" i="6" s="1"/>
  <c r="F256" i="6"/>
  <c r="K256" i="6" s="1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F250" i="6"/>
  <c r="K250" i="6" s="1"/>
  <c r="L250" i="6" s="1"/>
  <c r="F249" i="6"/>
  <c r="K249" i="6" s="1"/>
  <c r="L249" i="6" s="1"/>
  <c r="K248" i="6"/>
  <c r="L248" i="6" s="1"/>
  <c r="F247" i="6"/>
  <c r="K247" i="6" s="1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1" i="6"/>
  <c r="L231" i="6" s="1"/>
  <c r="K229" i="6"/>
  <c r="L229" i="6" s="1"/>
  <c r="K228" i="6"/>
  <c r="L228" i="6" s="1"/>
  <c r="F227" i="6"/>
  <c r="K227" i="6" s="1"/>
  <c r="L227" i="6" s="1"/>
  <c r="K226" i="6"/>
  <c r="L226" i="6" s="1"/>
  <c r="K223" i="6"/>
  <c r="L223" i="6" s="1"/>
  <c r="K222" i="6"/>
  <c r="L222" i="6" s="1"/>
  <c r="K221" i="6"/>
  <c r="L221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1" i="6"/>
  <c r="L201" i="6" s="1"/>
  <c r="K199" i="6"/>
  <c r="L199" i="6" s="1"/>
  <c r="K197" i="6"/>
  <c r="L197" i="6" s="1"/>
  <c r="K195" i="6"/>
  <c r="L195" i="6" s="1"/>
  <c r="K194" i="6"/>
  <c r="L194" i="6" s="1"/>
  <c r="K193" i="6"/>
  <c r="L193" i="6" s="1"/>
  <c r="K191" i="6"/>
  <c r="L191" i="6" s="1"/>
  <c r="K190" i="6"/>
  <c r="L190" i="6" s="1"/>
  <c r="K189" i="6"/>
  <c r="L189" i="6" s="1"/>
  <c r="K188" i="6"/>
  <c r="K187" i="6"/>
  <c r="L187" i="6" s="1"/>
  <c r="K186" i="6"/>
  <c r="L186" i="6" s="1"/>
  <c r="K184" i="6"/>
  <c r="L184" i="6" s="1"/>
  <c r="K183" i="6"/>
  <c r="L183" i="6" s="1"/>
  <c r="K182" i="6"/>
  <c r="L182" i="6" s="1"/>
  <c r="K181" i="6"/>
  <c r="L181" i="6" s="1"/>
  <c r="K180" i="6"/>
  <c r="L180" i="6" s="1"/>
  <c r="F179" i="6"/>
  <c r="K179" i="6" s="1"/>
  <c r="L179" i="6" s="1"/>
  <c r="H178" i="6"/>
  <c r="K178" i="6" s="1"/>
  <c r="L178" i="6" s="1"/>
  <c r="K175" i="6"/>
  <c r="L175" i="6" s="1"/>
  <c r="K174" i="6"/>
  <c r="L174" i="6" s="1"/>
  <c r="K173" i="6"/>
  <c r="L173" i="6" s="1"/>
  <c r="K172" i="6"/>
  <c r="L172" i="6" s="1"/>
  <c r="K171" i="6"/>
  <c r="L171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H144" i="6"/>
  <c r="K144" i="6" s="1"/>
  <c r="L144" i="6" s="1"/>
  <c r="F143" i="6"/>
  <c r="K143" i="6" s="1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<sst xmlns="http://schemas.openxmlformats.org/spreadsheetml/2006/main" count="2881" uniqueCount="1116">
  <si>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</si>
  <si>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</si>
  <si>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</si>
  <si>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</si>
  <si>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</si>
  <si>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</si>
  <si>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</si>
  <si>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</si>
  <si>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</si>
  <si>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</si>
  <si>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</si>
  <si>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</si>
  <si>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</si>
  <si>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</si>
  <si>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</si>
  <si>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</si>
  <si>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</si>
  <si>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</si>
  <si>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</si>
  <si>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</si>
  <si>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</si>
  <si>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</si>
  <si>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</si>
  <si>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</si>
  <si>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</si>
  <si>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</si>
  <si>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</si>
  <si>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</si>
  <si>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</si>
  <si>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</si>
  <si>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</si>
  <si>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</si>
  <si>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</si>
  <si>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</si>
  <si>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</si>
  <si>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</si>
  <si>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</si>
  <si>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</si>
  <si>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</si>
  <si>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</si>
  <si>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</si>
  <si>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</si>
  <si>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</si>
  <si>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</si>
  <si>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</si>
  <si>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</si>
  <si>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</si>
  <si>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</si>
  <si>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</si>
  <si>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</si>
  <si>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</si>
  <si>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</si>
  <si>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</si>
  <si>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</si>
  <si>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</si>
  <si>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</si>
  <si>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</si>
  <si>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</si>
  <si>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</si>
  <si>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</si>
  <si>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</si>
  <si>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</si>
  <si>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</si>
  <si>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</si>
  <si>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</si>
  <si>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</si>
  <si>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</si>
  <si>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</si>
  <si>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</si>
  <si>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</si>
  <si>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</si>
  <si>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</si>
  <si>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</si>
  <si>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</si>
  <si>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</si>
  <si>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</si>
  <si>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</si>
  <si>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</si>
  <si>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</si>
  <si>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</si>
  <si>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</si>
  <si>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</si>
  <si>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</si>
  <si>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</si>
  <si>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</si>
  <si>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</si>
  <si>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</si>
  <si>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</si>
  <si>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</si>
  <si>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</si>
  <si>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</si>
  <si>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</si>
  <si>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</si>
  <si>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</si>
  <si>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</si>
  <si>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</si>
  <si>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</si>
  <si>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</si>
  <si>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</si>
  <si>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</si>
  <si>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</si>
  <si>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</si>
  <si>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</si>
  <si>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</si>
  <si>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</si>
  <si>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</si>
  <si>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</si>
  <si>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</si>
  <si>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</si>
  <si>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</si>
  <si>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</si>
  <si>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</si>
  <si>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</si>
  <si>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</si>
  <si>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</si>
  <si>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</si>
  <si>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</si>
  <si>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</si>
  <si>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</si>
  <si>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</si>
  <si>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</si>
  <si>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</si>
  <si>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</si>
  <si>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</si>
  <si>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</si>
  <si>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</si>
  <si>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</si>
  <si>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</si>
  <si>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</si>
  <si>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</si>
  <si>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</si>
  <si>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</si>
  <si>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</si>
  <si>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</si>
  <si>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</si>
  <si>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</si>
  <si>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</si>
  <si>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</si>
  <si>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</si>
  <si>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</si>
  <si>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</si>
  <si>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</si>
  <si>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</si>
  <si>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</si>
  <si>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</si>
  <si>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</si>
  <si>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</si>
  <si>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</si>
  <si>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</si>
  <si>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</si>
  <si>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</si>
  <si>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</si>
  <si>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</si>
  <si>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</si>
  <si>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</si>
  <si>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</si>
  <si>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</si>
  <si>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</si>
  <si>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</si>
  <si>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</si>
  <si>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</si>
  <si>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</si>
  <si>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</si>
  <si>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</si>
  <si>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</si>
  <si>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</si>
  <si>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</si>
  <si>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</si>
  <si>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</si>
  <si>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</si>
  <si>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</si>
  <si>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</si>
  <si>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</si>
  <si>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</si>
  <si>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</si>
  <si>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</si>
  <si>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</si>
  <si>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</si>
  <si>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</si>
  <si>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</si>
  <si>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</si>
  <si>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</si>
  <si>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</si>
  <si>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</si>
  <si>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</si>
  <si>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</si>
  <si>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</si>
  <si>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</si>
  <si>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</si>
  <si>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</si>
  <si>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</si>
  <si>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</si>
  <si>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</si>
  <si>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</si>
  <si>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</si>
  <si>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</si>
  <si>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</si>
  <si>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</si>
  <si>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</si>
  <si>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</si>
  <si>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</si>
  <si>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</si>
  <si>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</si>
  <si>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</si>
  <si>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</si>
  <si>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</si>
  <si>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</si>
  <si>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</si>
  <si>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</si>
  <si>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</si>
  <si>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</si>
  <si>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</si>
  <si>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</si>
  <si>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</si>
  <si>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</si>
  <si>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</si>
  <si>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</si>
  <si>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</si>
  <si>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</si>
  <si>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</si>
  <si>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</si>
  <si>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</si>
  <si>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</si>
  <si>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</si>
  <si>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</si>
  <si>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</si>
  <si>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</si>
  <si>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</si>
  <si>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</si>
  <si>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</si>
  <si>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</si>
  <si>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</si>
  <si>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</si>
  <si>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</si>
  <si>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</si>
  <si>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</si>
  <si>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</si>
  <si>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</si>
  <si>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</si>
  <si>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</si>
  <si>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</si>
  <si>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</si>
  <si>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</si>
  <si>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</si>
  <si>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</si>
  <si>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</si>
  <si>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</si>
  <si>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</si>
  <si>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</si>
  <si>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</si>
  <si>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</si>
  <si>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</si>
  <si>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</si>
  <si>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</si>
  <si>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</si>
  <si>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</si>
  <si>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</si>
  <si>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</si>
  <si>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</si>
  <si>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</si>
  <si>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</si>
  <si>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</si>
  <si>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</si>
  <si>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</si>
  <si>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</si>
  <si>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</si>
  <si>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</si>
  <si>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</si>
  <si>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</si>
  <si>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</si>
  <si>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</si>
  <si>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</si>
  <si>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</si>
  <si>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</si>
  <si>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</si>
  <si>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</si>
  <si>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</si>
  <si>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</si>
  <si>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</si>
  <si>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</si>
  <si>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</si>
  <si>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</si>
  <si>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</si>
  <si>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</si>
  <si>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</si>
  <si>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</si>
  <si>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</si>
  <si>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</si>
  <si>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</si>
  <si>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</si>
  <si>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</si>
  <si>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</si>
  <si>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</si>
  <si>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</si>
  <si>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</si>
  <si>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</si>
  <si>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</si>
  <si>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</si>
  <si>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</si>
  <si>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</si>
  <si>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</si>
  <si>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</si>
  <si>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</si>
  <si>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</si>
  <si>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</si>
  <si>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</si>
  <si>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</si>
  <si>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</si>
  <si>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</si>
  <si>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</si>
  <si>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</si>
  <si>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</si>
  <si>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</si>
  <si>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</si>
  <si>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</si>
  <si>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</si>
  <si>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</si>
  <si>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</si>
  <si>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</si>
  <si>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</si>
  <si>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</si>
  <si>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</si>
  <si>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</si>
  <si>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</si>
  <si>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</si>
  <si>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</si>
  <si>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</si>
  <si>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</si>
  <si>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</si>
  <si>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</si>
  <si>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</si>
  <si>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</si>
  <si>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</si>
  <si>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</si>
  <si>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</si>
  <si>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</si>
  <si>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</si>
  <si>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</si>
  <si>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</si>
  <si>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</si>
  <si>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</si>
  <si>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</si>
  <si>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</si>
  <si>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</si>
  <si>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</si>
  <si>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</si>
  <si>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</si>
  <si>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</si>
  <si>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</si>
  <si>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</si>
  <si>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</si>
  <si>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</si>
  <si>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</si>
  <si>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</si>
  <si>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</si>
  <si>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</si>
  <si>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</si>
  <si>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</si>
  <si>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</si>
  <si>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</si>
  <si>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</si>
  <si>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</si>
  <si>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</si>
  <si>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</si>
  <si>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</si>
  <si>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</si>
  <si>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</si>
  <si>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</si>
  <si>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</si>
  <si>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</si>
  <si>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</si>
  <si>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</si>
  <si>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</si>
  <si>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</si>
  <si>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</si>
  <si>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</si>
  <si>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</si>
  <si>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</si>
  <si>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</si>
  <si>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</si>
  <si>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</si>
  <si>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</si>
  <si>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</si>
  <si>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</si>
  <si>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</si>
  <si>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</si>
  <si>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</si>
  <si>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</si>
  <si>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</si>
  <si>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</si>
  <si>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</si>
  <si>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</si>
  <si>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</si>
  <si>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</si>
  <si>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</si>
  <si>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</si>
  <si>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</si>
  <si>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</si>
  <si>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</si>
  <si>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</si>
  <si>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</si>
  <si>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</si>
  <si>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</si>
  <si>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</si>
  <si>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</si>
  <si>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</si>
  <si>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</si>
  <si>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</si>
  <si>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</si>
  <si>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</si>
  <si>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</si>
  <si>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</si>
  <si>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</si>
  <si>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</si>
  <si>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</si>
  <si>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</si>
  <si>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</si>
  <si>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</si>
  <si>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</si>
  <si>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</si>
  <si>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</si>
  <si>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</si>
  <si>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</si>
  <si>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</si>
  <si>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</si>
  <si>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</si>
  <si>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</si>
  <si>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</si>
  <si>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</si>
  <si>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</si>
  <si>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</si>
  <si>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</si>
  <si>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</si>
  <si>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</si>
  <si>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</si>
  <si>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</si>
  <si>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</si>
  <si>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</si>
  <si>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</si>
  <si>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</si>
  <si>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</si>
  <si>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</si>
  <si>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</si>
  <si>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</si>
  <si>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</si>
  <si>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</si>
  <si>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</si>
  <si>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</si>
  <si>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</si>
  <si>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</si>
  <si>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</si>
  <si>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</si>
  <si>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</si>
  <si>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</si>
  <si>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</si>
  <si>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</si>
  <si>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</si>
  <si>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</si>
  <si>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</si>
  <si>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</si>
  <si>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</si>
  <si>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</si>
  <si>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</si>
  <si>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</si>
  <si>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</si>
  <si>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</si>
  <si>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</si>
  <si>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</si>
  <si>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</si>
  <si>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</si>
  <si>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</si>
  <si>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</si>
  <si>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</si>
  <si>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</si>
  <si>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</si>
  <si>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</si>
  <si>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</si>
  <si>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</si>
  <si>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</si>
  <si>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</si>
  <si>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</si>
  <si>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</si>
  <si>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</si>
  <si>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</si>
  <si>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</si>
  <si>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</si>
  <si>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</si>
  <si>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</si>
  <si>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</si>
  <si>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</si>
  <si>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</si>
  <si>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</si>
  <si>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</si>
  <si>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</si>
  <si>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</si>
  <si>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</si>
  <si>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</si>
  <si>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</si>
  <si>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</si>
  <si>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</si>
  <si>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</si>
  <si>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</si>
  <si>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</si>
  <si>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</si>
  <si>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</si>
  <si>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</si>
  <si>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</si>
  <si>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</si>
  <si>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</si>
  <si>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</si>
  <si>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</si>
  <si>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</si>
  <si>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</si>
  <si>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</si>
  <si>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</si>
  <si>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</si>
  <si>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</si>
  <si>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</si>
  <si>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</si>
  <si>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</si>
  <si>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</si>
  <si>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</si>
  <si>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</si>
  <si>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</si>
  <si>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</si>
  <si>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</si>
  <si>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</si>
  <si>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</si>
  <si>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</si>
  <si>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</si>
  <si>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</si>
  <si>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</si>
  <si>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</si>
  <si>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</si>
  <si>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</si>
  <si>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</si>
  <si>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</si>
  <si>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</si>
  <si>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</si>
  <si>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</si>
  <si>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</si>
  <si>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</si>
  <si>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</si>
  <si>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</si>
  <si>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</si>
  <si>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</si>
  <si>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</si>
  <si>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</si>
  <si>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</si>
  <si>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</si>
  <si>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</si>
  <si>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</si>
  <si>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</si>
  <si>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</si>
  <si>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</si>
  <si>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</si>
  <si>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</si>
  <si>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</si>
  <si>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</si>
  <si>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</si>
  <si>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</si>
  <si>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</si>
  <si>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</si>
  <si>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</si>
  <si>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</si>
  <si>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</si>
  <si>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</si>
  <si>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</si>
  <si>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</si>
  <si>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</si>
  <si>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</si>
  <si>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</si>
  <si>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</si>
  <si>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</si>
  <si>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</si>
  <si>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</si>
  <si>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</si>
  <si>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</si>
  <si>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</si>
  <si>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</si>
  <si>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</si>
  <si>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</si>
  <si>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</si>
  <si>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</si>
  <si>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</si>
  <si>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</si>
  <si>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</si>
  <si>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</si>
  <si>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</si>
  <si>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</si>
  <si>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</si>
  <si>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</si>
  <si>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</si>
  <si>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</si>
  <si>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</si>
  <si>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</si>
  <si>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</si>
  <si>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</si>
  <si>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</si>
  <si>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</si>
  <si>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</si>
  <si>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</si>
  <si>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</si>
  <si>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</si>
  <si>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</si>
  <si>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</si>
  <si>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</si>
  <si>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</si>
  <si>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</si>
  <si>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</si>
  <si>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</si>
  <si>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</si>
  <si>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</si>
  <si>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</si>
  <si>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</si>
  <si>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</si>
  <si>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</si>
  <si>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</si>
  <si>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</si>
  <si>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</si>
  <si>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</si>
  <si>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</si>
  <si>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</si>
  <si>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</si>
  <si>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</si>
  <si>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</si>
  <si>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</si>
  <si>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</si>
  <si>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</si>
  <si>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</si>
  <si>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</si>
  <si>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</si>
  <si>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</si>
  <si>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</si>
  <si>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</si>
  <si>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</si>
  <si>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</si>
  <si>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</si>
  <si>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</si>
  <si>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</si>
  <si>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</si>
  <si>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</si>
  <si>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</si>
  <si>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</si>
  <si>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</si>
  <si>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</si>
  <si>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</si>
  <si>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</si>
  <si>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</si>
  <si>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</si>
  <si>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</si>
  <si>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</si>
  <si>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</si>
  <si>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</si>
  <si>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</si>
  <si>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</si>
  <si>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</si>
  <si>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</si>
  <si>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</si>
  <si>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</si>
  <si>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</si>
  <si>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</si>
  <si>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</si>
  <si>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</si>
  <si>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</si>
  <si>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</si>
  <si>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</si>
  <si>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</si>
  <si>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</si>
  <si>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</si>
  <si>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</si>
  <si>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</si>
  <si>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</si>
  <si>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</si>
  <si>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</si>
  <si>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</si>
  <si>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</si>
  <si>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</si>
  <si>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</si>
  <si>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</si>
  <si>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</si>
  <si>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</si>
  <si>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</si>
  <si>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</si>
  <si>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</si>
  <si>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</si>
  <si>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</si>
  <si>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</si>
  <si>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</si>
  <si>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</si>
  <si>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</si>
  <si>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</si>
  <si>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</si>
  <si>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</si>
  <si>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</si>
  <si>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</si>
  <si>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</si>
  <si>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</si>
  <si>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</si>
  <si>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</si>
  <si>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</si>
  <si>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</si>
  <si>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</si>
  <si>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</si>
  <si>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</si>
  <si>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</si>
  <si>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</si>
  <si>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</si>
  <si>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</si>
  <si>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</si>
  <si>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</si>
  <si>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</si>
  <si>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</si>
  <si>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</si>
  <si>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</si>
  <si>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</si>
  <si>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</si>
  <si>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</si>
  <si>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</si>
  <si>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</si>
  <si>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</si>
  <si>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</si>
  <si>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</si>
  <si>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</si>
  <si>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</si>
  <si>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</si>
  <si>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</si>
  <si>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</si>
  <si>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</si>
  <si>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</si>
  <si>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</si>
  <si>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</si>
  <si>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</si>
  <si>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</si>
  <si>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</si>
  <si>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</si>
  <si>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</si>
  <si>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</si>
  <si>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</si>
  <si>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</si>
  <si>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</si>
  <si>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</si>
  <si>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</si>
  <si>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</si>
  <si>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</si>
  <si>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</si>
  <si>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</si>
  <si>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</si>
  <si>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</si>
  <si>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</si>
  <si>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</si>
  <si>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</si>
  <si>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</si>
  <si>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</si>
  <si>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</si>
  <si>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</si>
  <si>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</si>
  <si>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</si>
  <si>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</si>
  <si>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</si>
  <si>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</si>
  <si>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</si>
  <si>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</si>
  <si>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</si>
  <si>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</si>
  <si>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</si>
  <si>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</si>
  <si>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</si>
  <si>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</si>
  <si>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</si>
  <si>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</si>
  <si>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</si>
  <si>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</si>
  <si>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</si>
  <si>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</si>
  <si>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</si>
  <si>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</si>
  <si>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</si>
  <si>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</si>
  <si>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</si>
  <si>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</si>
  <si>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</si>
  <si>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</si>
  <si>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</si>
  <si>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</si>
  <si>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</si>
  <si>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</si>
  <si>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</si>
  <si>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</si>
  <si>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</si>
  <si>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</si>
  <si>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</si>
  <si>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</si>
  <si>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</si>
  <si>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</si>
  <si>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</si>
  <si>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</si>
  <si>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</si>
  <si>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</si>
  <si>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</si>
  <si>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</si>
  <si>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</si>
  <si>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</si>
  <si>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</si>
  <si>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</si>
  <si>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</si>
  <si>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</si>
  <si>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</si>
  <si>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</si>
  <si>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</si>
  <si>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</si>
  <si>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</si>
  <si>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</si>
  <si>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</si>
  <si>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</si>
  <si>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</si>
  <si>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</si>
  <si>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</si>
  <si>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</si>
  <si>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</si>
  <si>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</si>
  <si>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</si>
  <si>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</si>
  <si>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</si>
  <si>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</si>
  <si>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</si>
  <si>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</si>
  <si>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</si>
  <si>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</si>
  <si>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</si>
  <si>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</si>
  <si>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</si>
  <si>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</si>
  <si>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</si>
  <si>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</si>
  <si>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</si>
  <si>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</si>
  <si>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</si>
  <si>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</si>
  <si>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</si>
  <si>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</si>
  <si>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</si>
  <si>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</si>
  <si>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</si>
  <si>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</si>
  <si>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</si>
  <si>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</si>
  <si>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</si>
  <si>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</si>
  <si>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</si>
  <si>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</si>
  <si>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</si>
  <si>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</si>
  <si>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</si>
  <si>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</si>
  <si>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</si>
  <si>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</si>
  <si>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</si>
  <si>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</si>
  <si>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</si>
  <si>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</si>
  <si>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</si>
  <si>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</si>
  <si>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</si>
  <si>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</si>
  <si>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</si>
  <si>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360ONE</t>
  </si>
  <si>
    <t>1650-1700</t>
  </si>
  <si>
    <t>180-220</t>
  </si>
  <si>
    <t>BEML</t>
  </si>
  <si>
    <t>LEMONTREE</t>
  </si>
  <si>
    <t>PPLPHARMA</t>
  </si>
  <si>
    <t>RAINBOW</t>
  </si>
  <si>
    <t>UCOBANK</t>
  </si>
  <si>
    <t>Profit of Rs.8/-</t>
  </si>
  <si>
    <t>2750-2780</t>
  </si>
  <si>
    <t>105-110</t>
  </si>
  <si>
    <t>Sell</t>
  </si>
  <si>
    <t>500-530</t>
  </si>
  <si>
    <t>GRSE</t>
  </si>
  <si>
    <t>450-470</t>
  </si>
  <si>
    <t>390-410</t>
  </si>
  <si>
    <t>440-460</t>
  </si>
  <si>
    <t>Profit of Rs.20/-</t>
  </si>
  <si>
    <t>180-190</t>
  </si>
  <si>
    <t>1150-1200</t>
  </si>
  <si>
    <t>280-290</t>
  </si>
  <si>
    <t>KOLTEPATIL</t>
  </si>
  <si>
    <t>248-252</t>
  </si>
  <si>
    <t>Profit of Rs.7/-</t>
  </si>
  <si>
    <t>1900-2000</t>
  </si>
  <si>
    <t>390-400</t>
  </si>
  <si>
    <t>755-790</t>
  </si>
  <si>
    <t>850-900</t>
  </si>
  <si>
    <t>70-100</t>
  </si>
  <si>
    <t>HDFC 2800 CE MAY</t>
  </si>
  <si>
    <t>60-70</t>
  </si>
  <si>
    <t>PIDILITIND MAY FUT</t>
  </si>
  <si>
    <t>2470-2500</t>
  </si>
  <si>
    <t>Profit of Rs.6.5/-</t>
  </si>
  <si>
    <t>MARUTI 8700 CE MAY</t>
  </si>
  <si>
    <t>PVR 1460 PE MAY</t>
  </si>
  <si>
    <t>60-75</t>
  </si>
  <si>
    <t>FINNIFTY 19150 PE 2-MAY</t>
  </si>
  <si>
    <t>640-680</t>
  </si>
  <si>
    <t>NIFTY 18500 CE 25-MAY</t>
  </si>
  <si>
    <t>20.0-5</t>
  </si>
  <si>
    <t>BANKNIFTY 43200 PE 4-MAY</t>
  </si>
  <si>
    <t>250-300</t>
  </si>
  <si>
    <t>Loss of Rs.27/-</t>
  </si>
  <si>
    <t>NIFTY 18100 PE 4-MAY</t>
  </si>
  <si>
    <t>80-120</t>
  </si>
  <si>
    <t>Retail Research Technical Calls &amp; Fundamental Performance Report for the month of May-2023</t>
  </si>
  <si>
    <t>Profit of Rs.17/-</t>
  </si>
  <si>
    <t>Profit of Rs.12/-</t>
  </si>
  <si>
    <t>Profit of Rs.38.5/-</t>
  </si>
  <si>
    <t>Profit of Rs.23.5/-</t>
  </si>
  <si>
    <t>Profit of Rs.22/-</t>
  </si>
  <si>
    <t>BHARTIARTL MAY FUT</t>
  </si>
  <si>
    <t>810-820</t>
  </si>
  <si>
    <t>90-120</t>
  </si>
  <si>
    <t>Profit of Rs.16.5/-</t>
  </si>
  <si>
    <t>7000-7300</t>
  </si>
  <si>
    <t>1000-1020</t>
  </si>
  <si>
    <t>80-84</t>
  </si>
  <si>
    <t>BANKNIFTY 43400 PE 4-MAY</t>
  </si>
  <si>
    <t>200-250</t>
  </si>
  <si>
    <t>Loss of Rs.45/-</t>
  </si>
  <si>
    <t>3600-3660</t>
  </si>
  <si>
    <t>RELIANCE 2440 CE MAY</t>
  </si>
  <si>
    <t>65-75</t>
  </si>
  <si>
    <t>HDFCBANK 1720 CE MAY</t>
  </si>
  <si>
    <t>33-37</t>
  </si>
  <si>
    <t>Profit of Rs.6/-</t>
  </si>
  <si>
    <t>Profit of Rs.26/-</t>
  </si>
  <si>
    <t>Loss of Rs.17/-</t>
  </si>
  <si>
    <t>Profit of Rs.8.5/-</t>
  </si>
  <si>
    <t>BHARTIARTL 800 CE MAY</t>
  </si>
  <si>
    <t>12.0-15.0</t>
  </si>
  <si>
    <t>MARUTI 9000 CE MAY</t>
  </si>
  <si>
    <t>70-90</t>
  </si>
  <si>
    <t>FINNIFTY 19250 PE 9-MAY</t>
  </si>
  <si>
    <t>Profit of Rs.2.5/-</t>
  </si>
  <si>
    <t>COLPAL MAY FUT</t>
  </si>
  <si>
    <t>1600-1630</t>
  </si>
  <si>
    <t>GUJGASLTD MAY FUT</t>
  </si>
  <si>
    <t>472-482</t>
  </si>
  <si>
    <t>Profit of Rs.395/-</t>
  </si>
  <si>
    <t>Loss of Rs.10/-</t>
  </si>
  <si>
    <t>NIFTY 18250 PE 11-MAY</t>
  </si>
  <si>
    <t>400-410</t>
  </si>
  <si>
    <t>ICICIBANK 930 PE MAY</t>
  </si>
  <si>
    <t>8.5-9.5</t>
  </si>
  <si>
    <t>15-20</t>
  </si>
  <si>
    <t>90-130</t>
  </si>
  <si>
    <t>Loss of Rs.34.5/-</t>
  </si>
  <si>
    <t>Profit of Rs.23/-</t>
  </si>
  <si>
    <t>SBIN MAY FUT</t>
  </si>
  <si>
    <t>580-590</t>
  </si>
  <si>
    <t>Profit of Rs.18.5/-</t>
  </si>
  <si>
    <t>230-260</t>
  </si>
  <si>
    <t>Loss of Rs.38/-</t>
  </si>
  <si>
    <t xml:space="preserve">BHARTIARTL 800 CE MAY </t>
  </si>
  <si>
    <t>12.0-15</t>
  </si>
  <si>
    <t>Profit of Rs.29/-</t>
  </si>
  <si>
    <t xml:space="preserve">PVR 1460 PE MAY </t>
  </si>
  <si>
    <t>TCS 3300 CE MAY</t>
  </si>
  <si>
    <t>60-80</t>
  </si>
  <si>
    <t>3400-3450</t>
  </si>
  <si>
    <t>MULTIPLIER SHARE &amp; STOCK ADVISORS PRIVATE LIMITED</t>
  </si>
  <si>
    <t>KSHITIJPOL</t>
  </si>
  <si>
    <t>Kshitij Polyline Limited</t>
  </si>
  <si>
    <t>Profit of Rs.24/-</t>
  </si>
  <si>
    <t>MARUTI 9300 CE MAY</t>
  </si>
  <si>
    <t>175-200</t>
  </si>
  <si>
    <t>BANKNIFTY 43100 PE 25-MAY</t>
  </si>
  <si>
    <t>BANKNIFTY 43000 PE 18-MAY</t>
  </si>
  <si>
    <t>260-270</t>
  </si>
  <si>
    <t>120-130</t>
  </si>
  <si>
    <t>10.0-5</t>
  </si>
  <si>
    <t>BANKNIFTY 44000 CE 18-MAY</t>
  </si>
  <si>
    <t>126-130.5</t>
  </si>
  <si>
    <t>140-150</t>
  </si>
  <si>
    <t>562-574</t>
  </si>
  <si>
    <t>600-630</t>
  </si>
  <si>
    <t>Profit of Rs.7.5/-</t>
  </si>
  <si>
    <t>7050-7100</t>
  </si>
  <si>
    <t>7400-7500</t>
  </si>
  <si>
    <t>Loss of Rs.65/-</t>
  </si>
  <si>
    <t>Profit of Rs.10/-</t>
  </si>
  <si>
    <t>PVRINOX</t>
  </si>
  <si>
    <t>GRAVITON RESEARCH CAPITAL LLP</t>
  </si>
  <si>
    <t>GICL</t>
  </si>
  <si>
    <t>Globe Intl Carriers Ltd</t>
  </si>
  <si>
    <t>NAVRATRI SHARE TRADING PRIVATE LIMITED .</t>
  </si>
  <si>
    <t>Profit of Rs.75/-</t>
  </si>
  <si>
    <t>LT 2260 CE MAY</t>
  </si>
  <si>
    <t>45-60</t>
  </si>
  <si>
    <t>FINNIFTY 19500 PE 16-MAY</t>
  </si>
  <si>
    <t>80-100</t>
  </si>
  <si>
    <t>NIFTY 18350 PE 25-MAY</t>
  </si>
  <si>
    <t>NIFTY 18200 PE 25-MAY</t>
  </si>
  <si>
    <t>GISOLUTION</t>
  </si>
  <si>
    <t>DENEERS</t>
  </si>
  <si>
    <t>De Neers Tools Limited</t>
  </si>
  <si>
    <t>SHARE INDIA SECURITIES LIMITED</t>
  </si>
  <si>
    <t>RAJASTHAN GLOBAL SECURITIES PVT LTD</t>
  </si>
  <si>
    <t>Loss of Rs.25/-</t>
  </si>
  <si>
    <t>Profit of Rs.13/-</t>
  </si>
  <si>
    <t>No profit no loss/-</t>
  </si>
  <si>
    <t>Loss of Rs.49/-</t>
  </si>
  <si>
    <t>SRF 2560 CE MAY</t>
  </si>
  <si>
    <t>50-70</t>
  </si>
  <si>
    <t>AMBUJACEM MAY FUT</t>
  </si>
  <si>
    <t>404.5-405.5</t>
  </si>
  <si>
    <t>415-420</t>
  </si>
  <si>
    <t>DDIL</t>
  </si>
  <si>
    <t>ZENAB AIYUB YACOOBALI</t>
  </si>
  <si>
    <t>SHERWOOD SECURITIES PVT LTD</t>
  </si>
  <si>
    <t>IFL</t>
  </si>
  <si>
    <t>KATYAYANI TRADELINK PRIVATE LIMITED</t>
  </si>
  <si>
    <t>SRUSTEELS</t>
  </si>
  <si>
    <t>SHAIBAL GHOSH</t>
  </si>
  <si>
    <t>SHAKTIPUMP</t>
  </si>
  <si>
    <t>Shakti Pumps (I) Ltd</t>
  </si>
  <si>
    <t>Profit of Rs.102.5/-</t>
  </si>
  <si>
    <t>Loss of Rs.22/-</t>
  </si>
  <si>
    <t>Profit of Rs.32/-</t>
  </si>
  <si>
    <t xml:space="preserve">PVR 1440 PE MAY </t>
  </si>
  <si>
    <t>50-60</t>
  </si>
  <si>
    <t>Profit of Rs.5/-</t>
  </si>
  <si>
    <t>SBIN 600 CE MAY</t>
  </si>
  <si>
    <t>6.0-7</t>
  </si>
  <si>
    <t>10.0-12</t>
  </si>
  <si>
    <t>7.0-8</t>
  </si>
  <si>
    <t>15-19</t>
  </si>
  <si>
    <t>NIFTY 18150 CE 18 MAY</t>
  </si>
  <si>
    <t>46-50</t>
  </si>
  <si>
    <t>CORNE</t>
  </si>
  <si>
    <t>JAYESH PRAVINCHANDRA SHETH</t>
  </si>
  <si>
    <t>ENBETRD</t>
  </si>
  <si>
    <t>PALLIATH CHALIL SHAJI</t>
  </si>
  <si>
    <t>RUCHIRA GOYAL</t>
  </si>
  <si>
    <t>EXHICON</t>
  </si>
  <si>
    <t>YUGA STOCKS AND COMMODITIES PRIVATE LIMITED .</t>
  </si>
  <si>
    <t>MANSI SHARE &amp; STOCK ADVISORS PRIVATE LIMITED</t>
  </si>
  <si>
    <t>EPITOME TRADING AND INVESTMENTS</t>
  </si>
  <si>
    <t>GALACTICO</t>
  </si>
  <si>
    <t>VIPUL DILEEP LATHI</t>
  </si>
  <si>
    <t>NEXPACT LIMITED</t>
  </si>
  <si>
    <t>JUST RIGHT LIFE LIMITED</t>
  </si>
  <si>
    <t>LABELKRAFT</t>
  </si>
  <si>
    <t>SANJAY POPATLAL JAIN</t>
  </si>
  <si>
    <t>MAIDEN</t>
  </si>
  <si>
    <t>NAVODAYENT</t>
  </si>
  <si>
    <t>KINCHIT SUNILKUMAR MEHTA HUF</t>
  </si>
  <si>
    <t>NIYOGIN</t>
  </si>
  <si>
    <t>CARMIGNAC PORTFOLIO</t>
  </si>
  <si>
    <t>OSIAJEE</t>
  </si>
  <si>
    <t>SANDEEP ARORA</t>
  </si>
  <si>
    <t>REGENTRP</t>
  </si>
  <si>
    <t>MOHIT NIDHI AGRO OIL PRIVATE LIMITED</t>
  </si>
  <si>
    <t>JMD ENTERPRISES</t>
  </si>
  <si>
    <t>RETINA</t>
  </si>
  <si>
    <t>RAJESH KUMAR</t>
  </si>
  <si>
    <t>SHETH BROTHER</t>
  </si>
  <si>
    <t>SPICEISL</t>
  </si>
  <si>
    <t>ASHOK GULABRAI DARYANANI</t>
  </si>
  <si>
    <t>TITANIN</t>
  </si>
  <si>
    <t>TRANSVOY</t>
  </si>
  <si>
    <t>AHL</t>
  </si>
  <si>
    <t>Abans Holdings Limited</t>
  </si>
  <si>
    <t>JYOTIKA DEEPAK SHENOY</t>
  </si>
  <si>
    <t>CSLFINANCE</t>
  </si>
  <si>
    <t>CSL Finance Limited</t>
  </si>
  <si>
    <t>HOMEDGE INFRACON PRIVATE LIMITED</t>
  </si>
  <si>
    <t>CYBERMEDIA</t>
  </si>
  <si>
    <t>Cyber Media (India) Limit</t>
  </si>
  <si>
    <t>MITTAL RIMPY</t>
  </si>
  <si>
    <t>PARTH RAJANIKANT PANDYA</t>
  </si>
  <si>
    <t>MANISH JETHABHAI BHASKAR</t>
  </si>
  <si>
    <t>WILSON HOLDINGS PRIVATE LIMITED</t>
  </si>
  <si>
    <t>PRAVINBHAI LAKHABHAI PARMAR</t>
  </si>
  <si>
    <t>NARMADABEN PRAVINBHAI PARMAR</t>
  </si>
  <si>
    <t>GOODLUCK</t>
  </si>
  <si>
    <t>Goodluck India Limited</t>
  </si>
  <si>
    <t>NIVL ADVISORS PRIVATE LIMITED</t>
  </si>
  <si>
    <t>PIGL</t>
  </si>
  <si>
    <t>Power Instrument (G) Ltd</t>
  </si>
  <si>
    <t>ISH TRAVEL &amp; TOURS PRIVATE LIMITED</t>
  </si>
  <si>
    <t>QFIL</t>
  </si>
  <si>
    <t>Quality Foils (India) Ltd</t>
  </si>
  <si>
    <t>SANDEEP RATHI</t>
  </si>
  <si>
    <t>ELIXIR WEALTH MANAGEMENT PRIVATE LIMITED</t>
  </si>
  <si>
    <t>SURYODAY</t>
  </si>
  <si>
    <t>Suryoday Small Fin Bk Ltd</t>
  </si>
  <si>
    <t>MUDUPULAVEMULA SURENDRANADHA REDDY</t>
  </si>
  <si>
    <t>ZENTEC</t>
  </si>
  <si>
    <t>Zen Technologies Limited</t>
  </si>
  <si>
    <t>SANJAY GUPTA</t>
  </si>
  <si>
    <t>FOODSIN</t>
  </si>
  <si>
    <t>Foods &amp; Inns Limited</t>
  </si>
  <si>
    <t>DHUPELIA PALLAVI UTSAV</t>
  </si>
  <si>
    <t>MAKS</t>
  </si>
  <si>
    <t>Maks Energy Sol India Ltd</t>
  </si>
  <si>
    <t>VINOD SOMANI</t>
  </si>
  <si>
    <t>MALLCOM</t>
  </si>
  <si>
    <t>Mallcom (India) Limited</t>
  </si>
  <si>
    <t>JAY KUMAR DAGA</t>
  </si>
  <si>
    <t>GUPTA RAMESH SUMIT KUMAR</t>
  </si>
  <si>
    <t>PRITIKA</t>
  </si>
  <si>
    <t>Pritika Eng Compo Ltd</t>
  </si>
  <si>
    <t>RAJESH KUMAR SINGLA</t>
  </si>
  <si>
    <t>TEMBO</t>
  </si>
  <si>
    <t>Tembo Global Ind Ltd</t>
  </si>
  <si>
    <t>KAUSHIK MAHESHBHAI WAGHELA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</si>
</sst>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407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0" fillId="11" borderId="20" xfId="0" applyFill="1" applyBorder="1"/>
    <xf numFmtId="16" fontId="37" fillId="19" borderId="20" xfId="0" applyNumberFormat="1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0" fontId="31" fillId="22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3" fontId="24" fillId="2" borderId="0" xfId="0" applyNumberFormat="1" applyFont="1" applyFill="1"/>
    <xf numFmtId="0" fontId="31" fillId="11" borderId="20" xfId="0" applyFont="1" applyFill="1" applyBorder="1" applyAlignment="1">
      <alignment horizontal="center" vertical="center"/>
    </xf>
    <xf numFmtId="16" fontId="37" fillId="11" borderId="20" xfId="0" applyNumberFormat="1" applyFont="1" applyFill="1" applyBorder="1" applyAlignment="1">
      <alignment horizontal="center" vertical="center"/>
    </xf>
    <xf numFmtId="0" fontId="31" fillId="10" borderId="20" xfId="0" applyFont="1" applyFill="1" applyBorder="1"/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/>
    <xf numFmtId="0" fontId="31" fillId="18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0" fontId="32" fillId="19" borderId="20" xfId="0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5" fontId="31" fillId="20" borderId="20" xfId="0" applyNumberFormat="1" applyFont="1" applyFill="1" applyBorder="1" applyAlignment="1">
      <alignment horizontal="center" vertical="center"/>
    </xf>
    <xf numFmtId="0" fontId="32" fillId="20" borderId="20" xfId="0" applyFont="1" applyFill="1" applyBorder="1"/>
    <xf numFmtId="43" fontId="31" fillId="20" borderId="20" xfId="0" applyNumberFormat="1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0" fontId="32" fillId="21" borderId="21" xfId="0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16" fontId="32" fillId="17" borderId="20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165" fontId="1" fillId="2" borderId="20" xfId="0" applyNumberFormat="1" applyFont="1" applyFill="1" applyBorder="1" applyAlignment="1">
      <alignment horizontal="center" vertical="center"/>
    </xf>
    <xf numFmtId="15" fontId="1" fillId="2" borderId="20" xfId="0" applyNumberFormat="1" applyFont="1" applyFill="1" applyBorder="1" applyAlignment="1">
      <alignment horizontal="center" vertical="center"/>
    </xf>
    <xf numFmtId="43" fontId="31" fillId="2" borderId="20" xfId="0" applyNumberFormat="1" applyFont="1" applyFill="1" applyBorder="1" applyAlignment="1">
      <alignment horizontal="left" vertical="center"/>
    </xf>
    <xf numFmtId="43" fontId="1" fillId="2" borderId="20" xfId="0" applyNumberFormat="1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top"/>
    </xf>
    <xf numFmtId="43" fontId="0" fillId="2" borderId="20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16" fontId="0" fillId="2" borderId="20" xfId="0" applyNumberForma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right" vertical="center"/>
    </xf>
    <xf numFmtId="43" fontId="1" fillId="0" borderId="20" xfId="0" applyNumberFormat="1" applyFont="1" applyBorder="1"/>
    <xf numFmtId="0" fontId="31" fillId="23" borderId="20" xfId="0" applyFont="1" applyFill="1" applyBorder="1" applyAlignment="1">
      <alignment horizontal="center" vertical="center"/>
    </xf>
    <xf numFmtId="16" fontId="37" fillId="23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/>
    <xf numFmtId="0" fontId="31" fillId="23" borderId="20" xfId="0" applyFont="1" applyFill="1" applyBorder="1"/>
    <xf numFmtId="0" fontId="31" fillId="24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0" fontId="37" fillId="24" borderId="20" xfId="0" applyFont="1" applyFill="1" applyBorder="1" applyAlignment="1">
      <alignment horizontal="center" vertical="center"/>
    </xf>
    <xf numFmtId="2" fontId="37" fillId="24" borderId="20" xfId="0" applyNumberFormat="1" applyFont="1" applyFill="1" applyBorder="1" applyAlignment="1">
      <alignment horizontal="center" vertical="center"/>
    </xf>
    <xf numFmtId="166" fontId="37" fillId="24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16" fontId="31" fillId="10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166" fontId="37" fillId="18" borderId="22" xfId="0" applyNumberFormat="1" applyFont="1" applyFill="1" applyBorder="1" applyAlignment="1">
      <alignment horizontal="center" vertical="center"/>
    </xf>
    <xf numFmtId="166" fontId="37" fillId="18" borderId="21" xfId="0" applyNumberFormat="1" applyFont="1" applyFill="1" applyBorder="1" applyAlignment="1">
      <alignment horizontal="center" vertical="center"/>
    </xf>
    <xf numFmtId="0" fontId="32" fillId="17" borderId="22" xfId="0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8" borderId="22" xfId="0" applyNumberFormat="1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6" fontId="37" fillId="11" borderId="22" xfId="0" applyNumberFormat="1" applyFont="1" applyFill="1" applyBorder="1" applyAlignment="1">
      <alignment horizontal="center" vertical="center"/>
    </xf>
    <xf numFmtId="16" fontId="37" fillId="11" borderId="21" xfId="0" applyNumberFormat="1" applyFont="1" applyFill="1" applyBorder="1" applyAlignment="1">
      <alignment horizontal="center" vertical="center"/>
    </xf>
    <xf numFmtId="0" fontId="32" fillId="12" borderId="22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16" fontId="37" fillId="19" borderId="22" xfId="0" applyNumberFormat="1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0" fontId="31" fillId="19" borderId="22" xfId="0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 xr:uid="{00000000-0005-0000-0000-000002000000}"/>
    <cellStyle name="Normal 7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206</xdr:row>
      <xdr:rowOff>0</xdr:rowOff>
    </xdr:from>
    <xdr:to>
      <xdr:col>11</xdr:col>
      <xdr:colOff>123825</xdr:colOff>
      <xdr:row>220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0"/>
  <sheetViews>
    <sheetView tabSelected="1" workbookViewId="0">
      <selection activeCell="C22" sqref="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45064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J25" sqref="J25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45064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1" t="s">
        <v>16</v>
      </c>
      <c r="B9" s="383" t="s">
        <v>17</v>
      </c>
      <c r="C9" s="383" t="s">
        <v>18</v>
      </c>
      <c r="D9" s="383" t="s">
        <v>19</v>
      </c>
      <c r="E9" s="23" t="s">
        <v>20</v>
      </c>
      <c r="F9" s="23" t="s">
        <v>21</v>
      </c>
      <c r="G9" s="378" t="s">
        <v>22</v>
      </c>
      <c r="H9" s="379"/>
      <c r="I9" s="380"/>
      <c r="J9" s="378" t="s">
        <v>23</v>
      </c>
      <c r="K9" s="379"/>
      <c r="L9" s="380"/>
      <c r="M9" s="23"/>
      <c r="N9" s="24"/>
      <c r="O9" s="24"/>
      <c r="P9" s="24"/>
    </row>
    <row r="10" spans="1:16" ht="59.25" customHeight="1">
      <c r="A10" s="382"/>
      <c r="B10" s="384"/>
      <c r="C10" s="384"/>
      <c r="D10" s="384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45071</v>
      </c>
      <c r="E11" s="32">
        <v>18224.5</v>
      </c>
      <c r="F11" s="32">
        <v>18236.816666666666</v>
      </c>
      <c r="G11" s="33">
        <v>18145.283333333333</v>
      </c>
      <c r="H11" s="33">
        <v>18066.066666666666</v>
      </c>
      <c r="I11" s="33">
        <v>17974.533333333333</v>
      </c>
      <c r="J11" s="33">
        <v>18316.033333333333</v>
      </c>
      <c r="K11" s="33">
        <v>18407.566666666666</v>
      </c>
      <c r="L11" s="33">
        <v>18486.783333333333</v>
      </c>
      <c r="M11" s="34">
        <v>18328.349999999999</v>
      </c>
      <c r="N11" s="34">
        <v>18157.599999999999</v>
      </c>
      <c r="O11" s="35">
        <v>12575250</v>
      </c>
      <c r="P11" s="36">
        <v>-5.387358648138256E-2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45071</v>
      </c>
      <c r="E12" s="37">
        <v>43721.15</v>
      </c>
      <c r="F12" s="37">
        <v>43713.716666666667</v>
      </c>
      <c r="G12" s="38">
        <v>43472.433333333334</v>
      </c>
      <c r="H12" s="38">
        <v>43223.716666666667</v>
      </c>
      <c r="I12" s="38">
        <v>42982.433333333334</v>
      </c>
      <c r="J12" s="38">
        <v>43962.433333333334</v>
      </c>
      <c r="K12" s="38">
        <v>44203.716666666674</v>
      </c>
      <c r="L12" s="38">
        <v>44452.433333333334</v>
      </c>
      <c r="M12" s="28">
        <v>43955</v>
      </c>
      <c r="N12" s="28">
        <v>43465</v>
      </c>
      <c r="O12" s="39">
        <v>3033950</v>
      </c>
      <c r="P12" s="40">
        <v>-1.4112654270840781E-2</v>
      </c>
    </row>
    <row r="13" spans="1:16" ht="12.75" customHeight="1">
      <c r="A13" s="28">
        <v>3</v>
      </c>
      <c r="B13" s="29" t="s">
        <v>35</v>
      </c>
      <c r="C13" s="30" t="s">
        <v>766</v>
      </c>
      <c r="D13" s="31">
        <v>45076</v>
      </c>
      <c r="E13" s="37">
        <v>19332.25</v>
      </c>
      <c r="F13" s="37">
        <v>19344.466666666667</v>
      </c>
      <c r="G13" s="38">
        <v>19228.933333333334</v>
      </c>
      <c r="H13" s="38">
        <v>19125.616666666669</v>
      </c>
      <c r="I13" s="38">
        <v>19010.083333333336</v>
      </c>
      <c r="J13" s="38">
        <v>19447.783333333333</v>
      </c>
      <c r="K13" s="38">
        <v>19563.316666666666</v>
      </c>
      <c r="L13" s="38">
        <v>19666.633333333331</v>
      </c>
      <c r="M13" s="28">
        <v>19460</v>
      </c>
      <c r="N13" s="28">
        <v>19241.150000000001</v>
      </c>
      <c r="O13" s="39">
        <v>41480</v>
      </c>
      <c r="P13" s="40">
        <v>-0.22554144884241972</v>
      </c>
    </row>
    <row r="14" spans="1:16" ht="12.75" customHeight="1">
      <c r="A14" s="28">
        <v>4</v>
      </c>
      <c r="B14" s="29" t="s">
        <v>35</v>
      </c>
      <c r="C14" s="30" t="s">
        <v>791</v>
      </c>
      <c r="D14" s="31">
        <v>45077</v>
      </c>
      <c r="E14" s="37">
        <v>7370</v>
      </c>
      <c r="F14" s="37">
        <v>2456.6666666666665</v>
      </c>
      <c r="G14" s="38">
        <v>4913.333333333333</v>
      </c>
      <c r="H14" s="38">
        <v>2456.6666666666665</v>
      </c>
      <c r="I14" s="38">
        <v>4913.333333333333</v>
      </c>
      <c r="J14" s="38">
        <v>4913.333333333333</v>
      </c>
      <c r="K14" s="38">
        <v>2456.6666666666665</v>
      </c>
      <c r="L14" s="38">
        <v>4913.333333333333</v>
      </c>
      <c r="M14" s="28">
        <v>0</v>
      </c>
      <c r="N14" s="28">
        <v>0</v>
      </c>
      <c r="O14" s="39">
        <v>150</v>
      </c>
      <c r="P14" s="40">
        <v>1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45071</v>
      </c>
      <c r="E15" s="37">
        <v>504.05</v>
      </c>
      <c r="F15" s="37">
        <v>504.25</v>
      </c>
      <c r="G15" s="38">
        <v>497.15</v>
      </c>
      <c r="H15" s="38">
        <v>490.25</v>
      </c>
      <c r="I15" s="38">
        <v>483.15</v>
      </c>
      <c r="J15" s="38">
        <v>511.15</v>
      </c>
      <c r="K15" s="38">
        <v>518.25</v>
      </c>
      <c r="L15" s="38">
        <v>525.15</v>
      </c>
      <c r="M15" s="28">
        <v>511.35</v>
      </c>
      <c r="N15" s="28">
        <v>497.35</v>
      </c>
      <c r="O15" s="39">
        <v>6201550</v>
      </c>
      <c r="P15" s="40">
        <v>-9.5190180717599805E-3</v>
      </c>
    </row>
    <row r="16" spans="1:16" ht="12.75" customHeight="1">
      <c r="A16" s="28">
        <v>6</v>
      </c>
      <c r="B16" s="29" t="s">
        <v>70</v>
      </c>
      <c r="C16" s="30" t="s">
        <v>284</v>
      </c>
      <c r="D16" s="31">
        <v>45071</v>
      </c>
      <c r="E16" s="37">
        <v>3930.3</v>
      </c>
      <c r="F16" s="37">
        <v>3922.7666666666664</v>
      </c>
      <c r="G16" s="38">
        <v>3890.5333333333328</v>
      </c>
      <c r="H16" s="38">
        <v>3850.7666666666664</v>
      </c>
      <c r="I16" s="38">
        <v>3818.5333333333328</v>
      </c>
      <c r="J16" s="38">
        <v>3962.5333333333328</v>
      </c>
      <c r="K16" s="38">
        <v>3994.7666666666664</v>
      </c>
      <c r="L16" s="38">
        <v>4034.5333333333328</v>
      </c>
      <c r="M16" s="28">
        <v>3955</v>
      </c>
      <c r="N16" s="28">
        <v>3883</v>
      </c>
      <c r="O16" s="39">
        <v>1520500</v>
      </c>
      <c r="P16" s="40">
        <v>-1.1056910569105691E-2</v>
      </c>
    </row>
    <row r="17" spans="1:16" ht="12.75" customHeight="1">
      <c r="A17" s="28">
        <v>7</v>
      </c>
      <c r="B17" s="29" t="s">
        <v>47</v>
      </c>
      <c r="C17" s="30" t="s">
        <v>233</v>
      </c>
      <c r="D17" s="31">
        <v>45071</v>
      </c>
      <c r="E17" s="37">
        <v>21216.15</v>
      </c>
      <c r="F17" s="37">
        <v>21195.616666666669</v>
      </c>
      <c r="G17" s="38">
        <v>21078.033333333336</v>
      </c>
      <c r="H17" s="38">
        <v>20939.916666666668</v>
      </c>
      <c r="I17" s="38">
        <v>20822.333333333336</v>
      </c>
      <c r="J17" s="38">
        <v>21333.733333333337</v>
      </c>
      <c r="K17" s="38">
        <v>21451.316666666666</v>
      </c>
      <c r="L17" s="38">
        <v>21589.433333333338</v>
      </c>
      <c r="M17" s="28">
        <v>21313.200000000001</v>
      </c>
      <c r="N17" s="28">
        <v>21057.5</v>
      </c>
      <c r="O17" s="39">
        <v>89040</v>
      </c>
      <c r="P17" s="40">
        <v>-6.2500000000000003E-3</v>
      </c>
    </row>
    <row r="18" spans="1:16" ht="12.75" customHeight="1">
      <c r="A18" s="28">
        <v>8</v>
      </c>
      <c r="B18" s="29" t="s">
        <v>44</v>
      </c>
      <c r="C18" s="30" t="s">
        <v>237</v>
      </c>
      <c r="D18" s="31">
        <v>45071</v>
      </c>
      <c r="E18" s="37">
        <v>164.75</v>
      </c>
      <c r="F18" s="37">
        <v>164.41666666666666</v>
      </c>
      <c r="G18" s="38">
        <v>162.68333333333331</v>
      </c>
      <c r="H18" s="38">
        <v>160.61666666666665</v>
      </c>
      <c r="I18" s="38">
        <v>158.8833333333333</v>
      </c>
      <c r="J18" s="38">
        <v>166.48333333333332</v>
      </c>
      <c r="K18" s="38">
        <v>168.21666666666667</v>
      </c>
      <c r="L18" s="38">
        <v>170.28333333333333</v>
      </c>
      <c r="M18" s="28">
        <v>166.15</v>
      </c>
      <c r="N18" s="28">
        <v>162.35</v>
      </c>
      <c r="O18" s="39">
        <v>32189400</v>
      </c>
      <c r="P18" s="40">
        <v>1.1882532676964862E-2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45071</v>
      </c>
      <c r="E19" s="37">
        <v>195.7</v>
      </c>
      <c r="F19" s="37">
        <v>196.58333333333334</v>
      </c>
      <c r="G19" s="38">
        <v>192.86666666666667</v>
      </c>
      <c r="H19" s="38">
        <v>190.03333333333333</v>
      </c>
      <c r="I19" s="38">
        <v>186.31666666666666</v>
      </c>
      <c r="J19" s="38">
        <v>199.41666666666669</v>
      </c>
      <c r="K19" s="38">
        <v>203.13333333333333</v>
      </c>
      <c r="L19" s="38">
        <v>205.9666666666667</v>
      </c>
      <c r="M19" s="28">
        <v>200.3</v>
      </c>
      <c r="N19" s="28">
        <v>193.75</v>
      </c>
      <c r="O19" s="39">
        <v>34411000</v>
      </c>
      <c r="P19" s="40">
        <v>2.8041012894205374E-2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45071</v>
      </c>
      <c r="E20" s="37">
        <v>1762.05</v>
      </c>
      <c r="F20" s="37">
        <v>1770.8666666666668</v>
      </c>
      <c r="G20" s="38">
        <v>1736.7833333333335</v>
      </c>
      <c r="H20" s="38">
        <v>1711.5166666666667</v>
      </c>
      <c r="I20" s="38">
        <v>1677.4333333333334</v>
      </c>
      <c r="J20" s="38">
        <v>1796.1333333333337</v>
      </c>
      <c r="K20" s="38">
        <v>1830.2166666666667</v>
      </c>
      <c r="L20" s="38">
        <v>1855.4833333333338</v>
      </c>
      <c r="M20" s="28">
        <v>1804.95</v>
      </c>
      <c r="N20" s="28">
        <v>1745.6</v>
      </c>
      <c r="O20" s="39">
        <v>4153900</v>
      </c>
      <c r="P20" s="40">
        <v>3.0118166375280538E-2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45071</v>
      </c>
      <c r="E21" s="37">
        <v>1898.8</v>
      </c>
      <c r="F21" s="37">
        <v>1893.5</v>
      </c>
      <c r="G21" s="38">
        <v>1863.3</v>
      </c>
      <c r="H21" s="38">
        <v>1827.8</v>
      </c>
      <c r="I21" s="38">
        <v>1797.6</v>
      </c>
      <c r="J21" s="38">
        <v>1929</v>
      </c>
      <c r="K21" s="38">
        <v>1959.1999999999998</v>
      </c>
      <c r="L21" s="38">
        <v>1994.7</v>
      </c>
      <c r="M21" s="28">
        <v>1923.7</v>
      </c>
      <c r="N21" s="28">
        <v>1858</v>
      </c>
      <c r="O21" s="39">
        <v>9770450</v>
      </c>
      <c r="P21" s="40">
        <v>1.2912221772981267E-2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45071</v>
      </c>
      <c r="E22" s="37">
        <v>685.3</v>
      </c>
      <c r="F22" s="37">
        <v>687.06666666666661</v>
      </c>
      <c r="G22" s="38">
        <v>681.03333333333319</v>
      </c>
      <c r="H22" s="38">
        <v>676.76666666666654</v>
      </c>
      <c r="I22" s="38">
        <v>670.73333333333312</v>
      </c>
      <c r="J22" s="38">
        <v>691.33333333333326</v>
      </c>
      <c r="K22" s="38">
        <v>697.36666666666656</v>
      </c>
      <c r="L22" s="38">
        <v>701.63333333333333</v>
      </c>
      <c r="M22" s="28">
        <v>693.1</v>
      </c>
      <c r="N22" s="28">
        <v>682.8</v>
      </c>
      <c r="O22" s="39">
        <v>37684550</v>
      </c>
      <c r="P22" s="40">
        <v>-3.2842948287729883E-3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45071</v>
      </c>
      <c r="E23" s="37">
        <v>3393.55</v>
      </c>
      <c r="F23" s="37">
        <v>3401.5166666666664</v>
      </c>
      <c r="G23" s="38">
        <v>3367.0333333333328</v>
      </c>
      <c r="H23" s="38">
        <v>3340.5166666666664</v>
      </c>
      <c r="I23" s="38">
        <v>3306.0333333333328</v>
      </c>
      <c r="J23" s="38">
        <v>3428.0333333333328</v>
      </c>
      <c r="K23" s="38">
        <v>3462.5166666666664</v>
      </c>
      <c r="L23" s="38">
        <v>3489.0333333333328</v>
      </c>
      <c r="M23" s="28">
        <v>3436</v>
      </c>
      <c r="N23" s="28">
        <v>3375</v>
      </c>
      <c r="O23" s="39">
        <v>735600</v>
      </c>
      <c r="P23" s="40">
        <v>4.7564796354315007E-2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45071</v>
      </c>
      <c r="E24" s="37">
        <v>406.2</v>
      </c>
      <c r="F24" s="37">
        <v>404.34999999999997</v>
      </c>
      <c r="G24" s="38">
        <v>401.34999999999991</v>
      </c>
      <c r="H24" s="38">
        <v>396.49999999999994</v>
      </c>
      <c r="I24" s="38">
        <v>393.49999999999989</v>
      </c>
      <c r="J24" s="38">
        <v>409.19999999999993</v>
      </c>
      <c r="K24" s="38">
        <v>412.20000000000005</v>
      </c>
      <c r="L24" s="38">
        <v>417.04999999999995</v>
      </c>
      <c r="M24" s="28">
        <v>407.35</v>
      </c>
      <c r="N24" s="28">
        <v>399.5</v>
      </c>
      <c r="O24" s="39">
        <v>61790400</v>
      </c>
      <c r="P24" s="40">
        <v>3.9481765273594012E-3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45071</v>
      </c>
      <c r="E25" s="37">
        <v>4493.1000000000004</v>
      </c>
      <c r="F25" s="37">
        <v>4520.7333333333336</v>
      </c>
      <c r="G25" s="38">
        <v>4437.416666666667</v>
      </c>
      <c r="H25" s="38">
        <v>4381.7333333333336</v>
      </c>
      <c r="I25" s="38">
        <v>4298.416666666667</v>
      </c>
      <c r="J25" s="38">
        <v>4576.416666666667</v>
      </c>
      <c r="K25" s="38">
        <v>4659.7333333333327</v>
      </c>
      <c r="L25" s="38">
        <v>4715.416666666667</v>
      </c>
      <c r="M25" s="28">
        <v>4604.05</v>
      </c>
      <c r="N25" s="28">
        <v>4465.05</v>
      </c>
      <c r="O25" s="39">
        <v>1522875</v>
      </c>
      <c r="P25" s="40">
        <v>-6.1184532550171318E-3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45071</v>
      </c>
      <c r="E26" s="37">
        <v>369.3</v>
      </c>
      <c r="F26" s="37">
        <v>368.38333333333338</v>
      </c>
      <c r="G26" s="38">
        <v>366.01666666666677</v>
      </c>
      <c r="H26" s="38">
        <v>362.73333333333341</v>
      </c>
      <c r="I26" s="38">
        <v>360.36666666666679</v>
      </c>
      <c r="J26" s="38">
        <v>371.66666666666674</v>
      </c>
      <c r="K26" s="38">
        <v>374.03333333333342</v>
      </c>
      <c r="L26" s="38">
        <v>377.31666666666672</v>
      </c>
      <c r="M26" s="28">
        <v>370.75</v>
      </c>
      <c r="N26" s="28">
        <v>365.1</v>
      </c>
      <c r="O26" s="39">
        <v>15400500</v>
      </c>
      <c r="P26" s="40">
        <v>-8.0001545923592734E-3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45071</v>
      </c>
      <c r="E27" s="37">
        <v>153.05000000000001</v>
      </c>
      <c r="F27" s="37">
        <v>153.25</v>
      </c>
      <c r="G27" s="38">
        <v>151.80000000000001</v>
      </c>
      <c r="H27" s="38">
        <v>150.55000000000001</v>
      </c>
      <c r="I27" s="38">
        <v>149.10000000000002</v>
      </c>
      <c r="J27" s="38">
        <v>154.5</v>
      </c>
      <c r="K27" s="38">
        <v>155.94999999999999</v>
      </c>
      <c r="L27" s="38">
        <v>157.19999999999999</v>
      </c>
      <c r="M27" s="28">
        <v>154.69999999999999</v>
      </c>
      <c r="N27" s="28">
        <v>152</v>
      </c>
      <c r="O27" s="39">
        <v>50650000</v>
      </c>
      <c r="P27" s="40">
        <v>2.7383367139959432E-2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45071</v>
      </c>
      <c r="E28" s="37">
        <v>3100.9</v>
      </c>
      <c r="F28" s="37">
        <v>3110.6833333333329</v>
      </c>
      <c r="G28" s="38">
        <v>3074.3666666666659</v>
      </c>
      <c r="H28" s="38">
        <v>3047.833333333333</v>
      </c>
      <c r="I28" s="38">
        <v>3011.516666666666</v>
      </c>
      <c r="J28" s="38">
        <v>3137.2166666666658</v>
      </c>
      <c r="K28" s="38">
        <v>3173.5333333333324</v>
      </c>
      <c r="L28" s="38">
        <v>3200.0666666666657</v>
      </c>
      <c r="M28" s="28">
        <v>3147</v>
      </c>
      <c r="N28" s="28">
        <v>3084.15</v>
      </c>
      <c r="O28" s="39">
        <v>5635000</v>
      </c>
      <c r="P28" s="40">
        <v>-3.1933011637808685E-4</v>
      </c>
    </row>
    <row r="29" spans="1:16" ht="12.75" customHeight="1">
      <c r="A29" s="28">
        <v>19</v>
      </c>
      <c r="B29" s="29" t="s">
        <v>44</v>
      </c>
      <c r="C29" s="30" t="s">
        <v>297</v>
      </c>
      <c r="D29" s="31">
        <v>45071</v>
      </c>
      <c r="E29" s="37">
        <v>1722</v>
      </c>
      <c r="F29" s="37">
        <v>1704.6666666666667</v>
      </c>
      <c r="G29" s="38">
        <v>1681.3333333333335</v>
      </c>
      <c r="H29" s="38">
        <v>1640.6666666666667</v>
      </c>
      <c r="I29" s="38">
        <v>1617.3333333333335</v>
      </c>
      <c r="J29" s="38">
        <v>1745.3333333333335</v>
      </c>
      <c r="K29" s="38">
        <v>1768.666666666667</v>
      </c>
      <c r="L29" s="38">
        <v>1809.3333333333335</v>
      </c>
      <c r="M29" s="28">
        <v>1728</v>
      </c>
      <c r="N29" s="28">
        <v>1664</v>
      </c>
      <c r="O29" s="39">
        <v>1573696</v>
      </c>
      <c r="P29" s="40">
        <v>8.4666039510818431E-3</v>
      </c>
    </row>
    <row r="30" spans="1:16" ht="12.75" customHeight="1">
      <c r="A30" s="28">
        <v>20</v>
      </c>
      <c r="B30" s="29" t="s">
        <v>44</v>
      </c>
      <c r="C30" s="30" t="s">
        <v>298</v>
      </c>
      <c r="D30" s="31">
        <v>45071</v>
      </c>
      <c r="E30" s="37">
        <v>6704.65</v>
      </c>
      <c r="F30" s="37">
        <v>6714.7333333333336</v>
      </c>
      <c r="G30" s="38">
        <v>6609.4666666666672</v>
      </c>
      <c r="H30" s="38">
        <v>6514.2833333333338</v>
      </c>
      <c r="I30" s="38">
        <v>6409.0166666666673</v>
      </c>
      <c r="J30" s="38">
        <v>6809.916666666667</v>
      </c>
      <c r="K30" s="38">
        <v>6915.1833333333334</v>
      </c>
      <c r="L30" s="38">
        <v>7010.3666666666668</v>
      </c>
      <c r="M30" s="28">
        <v>6820</v>
      </c>
      <c r="N30" s="28">
        <v>6619.55</v>
      </c>
      <c r="O30" s="39">
        <v>246900</v>
      </c>
      <c r="P30" s="40">
        <v>0.120108880571623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45071</v>
      </c>
      <c r="E31" s="37">
        <v>728.6</v>
      </c>
      <c r="F31" s="37">
        <v>725.78333333333342</v>
      </c>
      <c r="G31" s="38">
        <v>720.86666666666679</v>
      </c>
      <c r="H31" s="38">
        <v>713.13333333333333</v>
      </c>
      <c r="I31" s="38">
        <v>708.2166666666667</v>
      </c>
      <c r="J31" s="38">
        <v>733.51666666666688</v>
      </c>
      <c r="K31" s="38">
        <v>738.43333333333362</v>
      </c>
      <c r="L31" s="38">
        <v>746.16666666666697</v>
      </c>
      <c r="M31" s="28">
        <v>730.7</v>
      </c>
      <c r="N31" s="28">
        <v>718.05</v>
      </c>
      <c r="O31" s="39">
        <v>13166000</v>
      </c>
      <c r="P31" s="40">
        <v>3.5060975609756098E-3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45071</v>
      </c>
      <c r="E32" s="37">
        <v>620.25</v>
      </c>
      <c r="F32" s="37">
        <v>627.93333333333328</v>
      </c>
      <c r="G32" s="38">
        <v>611.31666666666661</v>
      </c>
      <c r="H32" s="38">
        <v>602.38333333333333</v>
      </c>
      <c r="I32" s="38">
        <v>585.76666666666665</v>
      </c>
      <c r="J32" s="38">
        <v>636.86666666666656</v>
      </c>
      <c r="K32" s="38">
        <v>653.48333333333312</v>
      </c>
      <c r="L32" s="38">
        <v>662.41666666666652</v>
      </c>
      <c r="M32" s="28">
        <v>644.54999999999995</v>
      </c>
      <c r="N32" s="28">
        <v>619</v>
      </c>
      <c r="O32" s="39">
        <v>10130200</v>
      </c>
      <c r="P32" s="40">
        <v>-1.2179305906329534E-2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45071</v>
      </c>
      <c r="E33" s="37">
        <v>914.3</v>
      </c>
      <c r="F33" s="37">
        <v>914.66666666666663</v>
      </c>
      <c r="G33" s="38">
        <v>910.63333333333321</v>
      </c>
      <c r="H33" s="38">
        <v>906.96666666666658</v>
      </c>
      <c r="I33" s="38">
        <v>902.93333333333317</v>
      </c>
      <c r="J33" s="38">
        <v>918.33333333333326</v>
      </c>
      <c r="K33" s="38">
        <v>922.36666666666679</v>
      </c>
      <c r="L33" s="38">
        <v>926.0333333333333</v>
      </c>
      <c r="M33" s="28">
        <v>918.7</v>
      </c>
      <c r="N33" s="28">
        <v>911</v>
      </c>
      <c r="O33" s="39">
        <v>47633775</v>
      </c>
      <c r="P33" s="40">
        <v>-2.9139308385366297E-2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45071</v>
      </c>
      <c r="E34" s="37">
        <v>4539.6499999999996</v>
      </c>
      <c r="F34" s="37">
        <v>4548.5999999999995</v>
      </c>
      <c r="G34" s="38">
        <v>4501.3499999999985</v>
      </c>
      <c r="H34" s="38">
        <v>4463.0499999999993</v>
      </c>
      <c r="I34" s="38">
        <v>4415.7999999999984</v>
      </c>
      <c r="J34" s="38">
        <v>4586.8999999999987</v>
      </c>
      <c r="K34" s="38">
        <v>4634.1500000000005</v>
      </c>
      <c r="L34" s="38">
        <v>4672.4499999999989</v>
      </c>
      <c r="M34" s="28">
        <v>4595.8500000000004</v>
      </c>
      <c r="N34" s="28">
        <v>4510.3</v>
      </c>
      <c r="O34" s="39">
        <v>2649500</v>
      </c>
      <c r="P34" s="40">
        <v>-2.0698576972833119E-2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45071</v>
      </c>
      <c r="E35" s="37">
        <v>1417.75</v>
      </c>
      <c r="F35" s="37">
        <v>1418.1833333333334</v>
      </c>
      <c r="G35" s="38">
        <v>1403.7666666666669</v>
      </c>
      <c r="H35" s="38">
        <v>1389.7833333333335</v>
      </c>
      <c r="I35" s="38">
        <v>1375.366666666667</v>
      </c>
      <c r="J35" s="38">
        <v>1432.1666666666667</v>
      </c>
      <c r="K35" s="38">
        <v>1446.5833333333333</v>
      </c>
      <c r="L35" s="38">
        <v>1460.5666666666666</v>
      </c>
      <c r="M35" s="28">
        <v>1432.6</v>
      </c>
      <c r="N35" s="28">
        <v>1404.2</v>
      </c>
      <c r="O35" s="39">
        <v>8436500</v>
      </c>
      <c r="P35" s="40">
        <v>1.1867323325223996E-3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45071</v>
      </c>
      <c r="E36" s="37">
        <v>6722.65</v>
      </c>
      <c r="F36" s="37">
        <v>6737.5166666666673</v>
      </c>
      <c r="G36" s="38">
        <v>6657.7333333333345</v>
      </c>
      <c r="H36" s="38">
        <v>6592.8166666666675</v>
      </c>
      <c r="I36" s="38">
        <v>6513.0333333333347</v>
      </c>
      <c r="J36" s="38">
        <v>6802.4333333333343</v>
      </c>
      <c r="K36" s="38">
        <v>6882.2166666666672</v>
      </c>
      <c r="L36" s="38">
        <v>6947.1333333333341</v>
      </c>
      <c r="M36" s="28">
        <v>6817.3</v>
      </c>
      <c r="N36" s="28">
        <v>6672.6</v>
      </c>
      <c r="O36" s="39">
        <v>3932375</v>
      </c>
      <c r="P36" s="40">
        <v>-1.8531806695161138E-2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45071</v>
      </c>
      <c r="E37" s="37">
        <v>2212.25</v>
      </c>
      <c r="F37" s="37">
        <v>2215.6</v>
      </c>
      <c r="G37" s="38">
        <v>2196.7999999999997</v>
      </c>
      <c r="H37" s="38">
        <v>2181.35</v>
      </c>
      <c r="I37" s="38">
        <v>2162.5499999999997</v>
      </c>
      <c r="J37" s="38">
        <v>2231.0499999999997</v>
      </c>
      <c r="K37" s="38">
        <v>2249.85</v>
      </c>
      <c r="L37" s="38">
        <v>2265.2999999999997</v>
      </c>
      <c r="M37" s="28">
        <v>2234.4</v>
      </c>
      <c r="N37" s="28">
        <v>2200.15</v>
      </c>
      <c r="O37" s="39">
        <v>1758600</v>
      </c>
      <c r="P37" s="40">
        <v>-5.9352212989655755E-3</v>
      </c>
    </row>
    <row r="38" spans="1:16" ht="12.75" customHeight="1">
      <c r="A38" s="28">
        <v>28</v>
      </c>
      <c r="B38" s="29" t="s">
        <v>44</v>
      </c>
      <c r="C38" s="30" t="s">
        <v>304</v>
      </c>
      <c r="D38" s="31">
        <v>45071</v>
      </c>
      <c r="E38" s="37">
        <v>382.05</v>
      </c>
      <c r="F38" s="37">
        <v>380.31666666666666</v>
      </c>
      <c r="G38" s="38">
        <v>377.73333333333335</v>
      </c>
      <c r="H38" s="38">
        <v>373.41666666666669</v>
      </c>
      <c r="I38" s="38">
        <v>370.83333333333337</v>
      </c>
      <c r="J38" s="38">
        <v>384.63333333333333</v>
      </c>
      <c r="K38" s="38">
        <v>387.2166666666667</v>
      </c>
      <c r="L38" s="38">
        <v>391.5333333333333</v>
      </c>
      <c r="M38" s="28">
        <v>382.9</v>
      </c>
      <c r="N38" s="28">
        <v>376</v>
      </c>
      <c r="O38" s="39">
        <v>8955200</v>
      </c>
      <c r="P38" s="40">
        <v>-3.0486748657543739E-2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45071</v>
      </c>
      <c r="E39" s="37">
        <v>243.85</v>
      </c>
      <c r="F39" s="37">
        <v>243.75</v>
      </c>
      <c r="G39" s="38">
        <v>241.45</v>
      </c>
      <c r="H39" s="38">
        <v>239.04999999999998</v>
      </c>
      <c r="I39" s="38">
        <v>236.74999999999997</v>
      </c>
      <c r="J39" s="38">
        <v>246.15</v>
      </c>
      <c r="K39" s="38">
        <v>248.45000000000002</v>
      </c>
      <c r="L39" s="38">
        <v>250.85000000000002</v>
      </c>
      <c r="M39" s="28">
        <v>246.05</v>
      </c>
      <c r="N39" s="28">
        <v>241.35</v>
      </c>
      <c r="O39" s="39">
        <v>46236400</v>
      </c>
      <c r="P39" s="40">
        <v>-1.9122657400218086E-2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45071</v>
      </c>
      <c r="E40" s="37">
        <v>186.25</v>
      </c>
      <c r="F40" s="37">
        <v>186.83333333333334</v>
      </c>
      <c r="G40" s="38">
        <v>183.2166666666667</v>
      </c>
      <c r="H40" s="38">
        <v>180.18333333333337</v>
      </c>
      <c r="I40" s="38">
        <v>176.56666666666672</v>
      </c>
      <c r="J40" s="38">
        <v>189.86666666666667</v>
      </c>
      <c r="K40" s="38">
        <v>193.48333333333329</v>
      </c>
      <c r="L40" s="38">
        <v>196.51666666666665</v>
      </c>
      <c r="M40" s="28">
        <v>190.45</v>
      </c>
      <c r="N40" s="28">
        <v>183.8</v>
      </c>
      <c r="O40" s="39">
        <v>122387850</v>
      </c>
      <c r="P40" s="40">
        <v>2.0785557453037326E-2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45071</v>
      </c>
      <c r="E41" s="37">
        <v>1536.75</v>
      </c>
      <c r="F41" s="37">
        <v>1538.95</v>
      </c>
      <c r="G41" s="38">
        <v>1522.4</v>
      </c>
      <c r="H41" s="38">
        <v>1508.05</v>
      </c>
      <c r="I41" s="38">
        <v>1491.5</v>
      </c>
      <c r="J41" s="38">
        <v>1553.3000000000002</v>
      </c>
      <c r="K41" s="38">
        <v>1569.85</v>
      </c>
      <c r="L41" s="38">
        <v>1584.2000000000003</v>
      </c>
      <c r="M41" s="28">
        <v>1555.5</v>
      </c>
      <c r="N41" s="28">
        <v>1524.6</v>
      </c>
      <c r="O41" s="39">
        <v>2070075</v>
      </c>
      <c r="P41" s="40">
        <v>9.583379055561652E-3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45071</v>
      </c>
      <c r="E42" s="37">
        <v>108.6</v>
      </c>
      <c r="F42" s="37">
        <v>108.93333333333334</v>
      </c>
      <c r="G42" s="38">
        <v>107.91666666666667</v>
      </c>
      <c r="H42" s="38">
        <v>107.23333333333333</v>
      </c>
      <c r="I42" s="38">
        <v>106.21666666666667</v>
      </c>
      <c r="J42" s="38">
        <v>109.61666666666667</v>
      </c>
      <c r="K42" s="38">
        <v>110.63333333333333</v>
      </c>
      <c r="L42" s="38">
        <v>111.31666666666668</v>
      </c>
      <c r="M42" s="28">
        <v>109.95</v>
      </c>
      <c r="N42" s="28">
        <v>108.25</v>
      </c>
      <c r="O42" s="39">
        <v>77594100</v>
      </c>
      <c r="P42" s="40">
        <v>3.1287878787878788E-2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45071</v>
      </c>
      <c r="E43" s="37">
        <v>619.1</v>
      </c>
      <c r="F43" s="37">
        <v>617.68333333333328</v>
      </c>
      <c r="G43" s="38">
        <v>612.11666666666656</v>
      </c>
      <c r="H43" s="38">
        <v>605.13333333333333</v>
      </c>
      <c r="I43" s="38">
        <v>599.56666666666661</v>
      </c>
      <c r="J43" s="38">
        <v>624.66666666666652</v>
      </c>
      <c r="K43" s="38">
        <v>630.23333333333335</v>
      </c>
      <c r="L43" s="38">
        <v>637.21666666666647</v>
      </c>
      <c r="M43" s="28">
        <v>623.25</v>
      </c>
      <c r="N43" s="28">
        <v>610.70000000000005</v>
      </c>
      <c r="O43" s="39">
        <v>9244400</v>
      </c>
      <c r="P43" s="40">
        <v>-3.1574095413689787E-2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45071</v>
      </c>
      <c r="E44" s="37">
        <v>777.95</v>
      </c>
      <c r="F44" s="37">
        <v>773.96666666666658</v>
      </c>
      <c r="G44" s="38">
        <v>768.28333333333319</v>
      </c>
      <c r="H44" s="38">
        <v>758.61666666666656</v>
      </c>
      <c r="I44" s="38">
        <v>752.93333333333317</v>
      </c>
      <c r="J44" s="38">
        <v>783.63333333333321</v>
      </c>
      <c r="K44" s="38">
        <v>789.31666666666661</v>
      </c>
      <c r="L44" s="38">
        <v>798.98333333333323</v>
      </c>
      <c r="M44" s="28">
        <v>779.65</v>
      </c>
      <c r="N44" s="28">
        <v>764.3</v>
      </c>
      <c r="O44" s="39">
        <v>10357000</v>
      </c>
      <c r="P44" s="40">
        <v>-7.2845777820377648E-3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45071</v>
      </c>
      <c r="E45" s="37">
        <v>794.4</v>
      </c>
      <c r="F45" s="37">
        <v>793.33333333333337</v>
      </c>
      <c r="G45" s="38">
        <v>787.16666666666674</v>
      </c>
      <c r="H45" s="38">
        <v>779.93333333333339</v>
      </c>
      <c r="I45" s="38">
        <v>773.76666666666677</v>
      </c>
      <c r="J45" s="38">
        <v>800.56666666666672</v>
      </c>
      <c r="K45" s="38">
        <v>806.73333333333346</v>
      </c>
      <c r="L45" s="38">
        <v>813.9666666666667</v>
      </c>
      <c r="M45" s="28">
        <v>799.5</v>
      </c>
      <c r="N45" s="28">
        <v>786.1</v>
      </c>
      <c r="O45" s="39">
        <v>36021150</v>
      </c>
      <c r="P45" s="40">
        <v>-3.1593196097461307E-2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45071</v>
      </c>
      <c r="E46" s="37">
        <v>82.5</v>
      </c>
      <c r="F46" s="37">
        <v>82.05</v>
      </c>
      <c r="G46" s="38">
        <v>80.699999999999989</v>
      </c>
      <c r="H46" s="38">
        <v>78.899999999999991</v>
      </c>
      <c r="I46" s="38">
        <v>77.549999999999983</v>
      </c>
      <c r="J46" s="38">
        <v>83.85</v>
      </c>
      <c r="K46" s="38">
        <v>85.199999999999989</v>
      </c>
      <c r="L46" s="38">
        <v>87</v>
      </c>
      <c r="M46" s="28">
        <v>83.4</v>
      </c>
      <c r="N46" s="28">
        <v>80.25</v>
      </c>
      <c r="O46" s="39">
        <v>103225500</v>
      </c>
      <c r="P46" s="40">
        <v>2.9208542713567841E-2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45071</v>
      </c>
      <c r="E47" s="37">
        <v>245.65</v>
      </c>
      <c r="F47" s="37">
        <v>246</v>
      </c>
      <c r="G47" s="38">
        <v>243.85</v>
      </c>
      <c r="H47" s="38">
        <v>242.04999999999998</v>
      </c>
      <c r="I47" s="38">
        <v>239.89999999999998</v>
      </c>
      <c r="J47" s="38">
        <v>247.8</v>
      </c>
      <c r="K47" s="38">
        <v>249.95</v>
      </c>
      <c r="L47" s="38">
        <v>251.75000000000003</v>
      </c>
      <c r="M47" s="28">
        <v>248.15</v>
      </c>
      <c r="N47" s="28">
        <v>244.2</v>
      </c>
      <c r="O47" s="39">
        <v>22568300</v>
      </c>
      <c r="P47" s="40">
        <v>1.9489975315657687E-3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45071</v>
      </c>
      <c r="E48" s="37">
        <v>19192.95</v>
      </c>
      <c r="F48" s="37">
        <v>19101.083333333332</v>
      </c>
      <c r="G48" s="38">
        <v>18954.166666666664</v>
      </c>
      <c r="H48" s="38">
        <v>18715.383333333331</v>
      </c>
      <c r="I48" s="38">
        <v>18568.466666666664</v>
      </c>
      <c r="J48" s="38">
        <v>19339.866666666665</v>
      </c>
      <c r="K48" s="38">
        <v>19486.783333333329</v>
      </c>
      <c r="L48" s="38">
        <v>19725.566666666666</v>
      </c>
      <c r="M48" s="28">
        <v>19248</v>
      </c>
      <c r="N48" s="28">
        <v>18862.3</v>
      </c>
      <c r="O48" s="39">
        <v>152150</v>
      </c>
      <c r="P48" s="40">
        <v>-2.3113964686998396E-2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45071</v>
      </c>
      <c r="E49" s="37">
        <v>365.25</v>
      </c>
      <c r="F49" s="37">
        <v>366.4666666666667</v>
      </c>
      <c r="G49" s="38">
        <v>363.03333333333342</v>
      </c>
      <c r="H49" s="38">
        <v>360.81666666666672</v>
      </c>
      <c r="I49" s="38">
        <v>357.38333333333344</v>
      </c>
      <c r="J49" s="38">
        <v>368.68333333333339</v>
      </c>
      <c r="K49" s="38">
        <v>372.11666666666667</v>
      </c>
      <c r="L49" s="38">
        <v>374.33333333333337</v>
      </c>
      <c r="M49" s="28">
        <v>369.9</v>
      </c>
      <c r="N49" s="28">
        <v>364.25</v>
      </c>
      <c r="O49" s="39">
        <v>19360800</v>
      </c>
      <c r="P49" s="40">
        <v>4.0936804413045584E-2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45071</v>
      </c>
      <c r="E50" s="37">
        <v>4631.8999999999996</v>
      </c>
      <c r="F50" s="37">
        <v>4615.5166666666664</v>
      </c>
      <c r="G50" s="38">
        <v>4592.5333333333328</v>
      </c>
      <c r="H50" s="38">
        <v>4553.1666666666661</v>
      </c>
      <c r="I50" s="38">
        <v>4530.1833333333325</v>
      </c>
      <c r="J50" s="38">
        <v>4654.8833333333332</v>
      </c>
      <c r="K50" s="38">
        <v>4677.8666666666668</v>
      </c>
      <c r="L50" s="38">
        <v>4717.2333333333336</v>
      </c>
      <c r="M50" s="28">
        <v>4638.5</v>
      </c>
      <c r="N50" s="28">
        <v>4576.1499999999996</v>
      </c>
      <c r="O50" s="39">
        <v>1648800</v>
      </c>
      <c r="P50" s="40">
        <v>-4.6605759222851859E-2</v>
      </c>
    </row>
    <row r="51" spans="1:16" ht="12.75" customHeight="1">
      <c r="A51" s="28">
        <v>41</v>
      </c>
      <c r="B51" s="29" t="s">
        <v>86</v>
      </c>
      <c r="C51" s="30" t="s">
        <v>309</v>
      </c>
      <c r="D51" s="31">
        <v>45071</v>
      </c>
      <c r="E51" s="37">
        <v>321.64999999999998</v>
      </c>
      <c r="F51" s="37">
        <v>322.45</v>
      </c>
      <c r="G51" s="38">
        <v>316.45</v>
      </c>
      <c r="H51" s="38">
        <v>311.25</v>
      </c>
      <c r="I51" s="38">
        <v>305.25</v>
      </c>
      <c r="J51" s="38">
        <v>327.64999999999998</v>
      </c>
      <c r="K51" s="38">
        <v>333.65</v>
      </c>
      <c r="L51" s="38">
        <v>338.84999999999997</v>
      </c>
      <c r="M51" s="28">
        <v>328.45</v>
      </c>
      <c r="N51" s="28">
        <v>317.25</v>
      </c>
      <c r="O51" s="39">
        <v>8560000</v>
      </c>
      <c r="P51" s="40">
        <v>-8.5707667361593701E-3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45071</v>
      </c>
      <c r="E52" s="37">
        <v>303.60000000000002</v>
      </c>
      <c r="F52" s="37">
        <v>303.89999999999998</v>
      </c>
      <c r="G52" s="38">
        <v>299.09999999999997</v>
      </c>
      <c r="H52" s="38">
        <v>294.59999999999997</v>
      </c>
      <c r="I52" s="38">
        <v>289.79999999999995</v>
      </c>
      <c r="J52" s="38">
        <v>308.39999999999998</v>
      </c>
      <c r="K52" s="38">
        <v>313.19999999999993</v>
      </c>
      <c r="L52" s="38">
        <v>317.7</v>
      </c>
      <c r="M52" s="28">
        <v>308.7</v>
      </c>
      <c r="N52" s="28">
        <v>299.39999999999998</v>
      </c>
      <c r="O52" s="39">
        <v>48384000</v>
      </c>
      <c r="P52" s="40">
        <v>3.5778278712213167E-2</v>
      </c>
    </row>
    <row r="53" spans="1:16" ht="12.75" customHeight="1">
      <c r="A53" s="28">
        <v>43</v>
      </c>
      <c r="B53" s="29" t="s">
        <v>63</v>
      </c>
      <c r="C53" s="30" t="s">
        <v>316</v>
      </c>
      <c r="D53" s="31">
        <v>45071</v>
      </c>
      <c r="E53" s="37">
        <v>671.85</v>
      </c>
      <c r="F53" s="37">
        <v>665.83333333333337</v>
      </c>
      <c r="G53" s="38">
        <v>656.91666666666674</v>
      </c>
      <c r="H53" s="38">
        <v>641.98333333333335</v>
      </c>
      <c r="I53" s="38">
        <v>633.06666666666672</v>
      </c>
      <c r="J53" s="38">
        <v>680.76666666666677</v>
      </c>
      <c r="K53" s="38">
        <v>689.68333333333351</v>
      </c>
      <c r="L53" s="38">
        <v>704.61666666666679</v>
      </c>
      <c r="M53" s="28">
        <v>674.75</v>
      </c>
      <c r="N53" s="28">
        <v>650.9</v>
      </c>
      <c r="O53" s="39">
        <v>4231500</v>
      </c>
      <c r="P53" s="40">
        <v>6.6077130926062391E-2</v>
      </c>
    </row>
    <row r="54" spans="1:16" ht="12.75" customHeight="1">
      <c r="A54" s="28">
        <v>44</v>
      </c>
      <c r="B54" s="29" t="s">
        <v>44</v>
      </c>
      <c r="C54" s="30" t="s">
        <v>327</v>
      </c>
      <c r="D54" s="31">
        <v>45071</v>
      </c>
      <c r="E54" s="37">
        <v>302.05</v>
      </c>
      <c r="F54" s="37">
        <v>301.05</v>
      </c>
      <c r="G54" s="38">
        <v>296.60000000000002</v>
      </c>
      <c r="H54" s="38">
        <v>291.15000000000003</v>
      </c>
      <c r="I54" s="38">
        <v>286.70000000000005</v>
      </c>
      <c r="J54" s="38">
        <v>306.5</v>
      </c>
      <c r="K54" s="38">
        <v>310.94999999999993</v>
      </c>
      <c r="L54" s="38">
        <v>316.39999999999998</v>
      </c>
      <c r="M54" s="28">
        <v>305.5</v>
      </c>
      <c r="N54" s="28">
        <v>295.60000000000002</v>
      </c>
      <c r="O54" s="39">
        <v>6302000</v>
      </c>
      <c r="P54" s="40">
        <v>3.8819747795269102E-2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45071</v>
      </c>
      <c r="E55" s="37">
        <v>1014.65</v>
      </c>
      <c r="F55" s="37">
        <v>1014.85</v>
      </c>
      <c r="G55" s="38">
        <v>1007.95</v>
      </c>
      <c r="H55" s="38">
        <v>1001.25</v>
      </c>
      <c r="I55" s="38">
        <v>994.35</v>
      </c>
      <c r="J55" s="38">
        <v>1021.5500000000001</v>
      </c>
      <c r="K55" s="38">
        <v>1028.4499999999998</v>
      </c>
      <c r="L55" s="38">
        <v>1035.1500000000001</v>
      </c>
      <c r="M55" s="28">
        <v>1021.75</v>
      </c>
      <c r="N55" s="28">
        <v>1008.15</v>
      </c>
      <c r="O55" s="39">
        <v>11540000</v>
      </c>
      <c r="P55" s="40">
        <v>2.1013050210130502E-2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45071</v>
      </c>
      <c r="E56" s="37">
        <v>925.55</v>
      </c>
      <c r="F56" s="37">
        <v>925.26666666666677</v>
      </c>
      <c r="G56" s="38">
        <v>917.93333333333351</v>
      </c>
      <c r="H56" s="38">
        <v>910.31666666666672</v>
      </c>
      <c r="I56" s="38">
        <v>902.98333333333346</v>
      </c>
      <c r="J56" s="38">
        <v>932.88333333333355</v>
      </c>
      <c r="K56" s="38">
        <v>940.21666666666681</v>
      </c>
      <c r="L56" s="38">
        <v>947.8333333333336</v>
      </c>
      <c r="M56" s="28">
        <v>932.6</v>
      </c>
      <c r="N56" s="28">
        <v>917.65</v>
      </c>
      <c r="O56" s="39">
        <v>11450400</v>
      </c>
      <c r="P56" s="40">
        <v>-1.9590382902938557E-2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45071</v>
      </c>
      <c r="E57" s="37">
        <v>242.05</v>
      </c>
      <c r="F57" s="37">
        <v>242.16666666666666</v>
      </c>
      <c r="G57" s="38">
        <v>240.38333333333333</v>
      </c>
      <c r="H57" s="38">
        <v>238.71666666666667</v>
      </c>
      <c r="I57" s="38">
        <v>236.93333333333334</v>
      </c>
      <c r="J57" s="38">
        <v>243.83333333333331</v>
      </c>
      <c r="K57" s="38">
        <v>245.61666666666667</v>
      </c>
      <c r="L57" s="38">
        <v>247.2833333333333</v>
      </c>
      <c r="M57" s="28">
        <v>243.95</v>
      </c>
      <c r="N57" s="28">
        <v>240.5</v>
      </c>
      <c r="O57" s="39">
        <v>37657200</v>
      </c>
      <c r="P57" s="40">
        <v>-4.6625222024866781E-3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45071</v>
      </c>
      <c r="E58" s="37">
        <v>4212.3</v>
      </c>
      <c r="F58" s="37">
        <v>4189.25</v>
      </c>
      <c r="G58" s="38">
        <v>4155.5</v>
      </c>
      <c r="H58" s="38">
        <v>4098.7</v>
      </c>
      <c r="I58" s="38">
        <v>4064.95</v>
      </c>
      <c r="J58" s="38">
        <v>4246.05</v>
      </c>
      <c r="K58" s="38">
        <v>4279.8</v>
      </c>
      <c r="L58" s="38">
        <v>4336.6000000000004</v>
      </c>
      <c r="M58" s="28">
        <v>4223</v>
      </c>
      <c r="N58" s="28">
        <v>4132.45</v>
      </c>
      <c r="O58" s="39">
        <v>828750</v>
      </c>
      <c r="P58" s="40">
        <v>-5.4100325286765963E-2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45071</v>
      </c>
      <c r="E59" s="37">
        <v>1645.25</v>
      </c>
      <c r="F59" s="37">
        <v>1644.3500000000001</v>
      </c>
      <c r="G59" s="38">
        <v>1625.1000000000004</v>
      </c>
      <c r="H59" s="38">
        <v>1604.9500000000003</v>
      </c>
      <c r="I59" s="38">
        <v>1585.7000000000005</v>
      </c>
      <c r="J59" s="38">
        <v>1664.5000000000002</v>
      </c>
      <c r="K59" s="38">
        <v>1683.7499999999998</v>
      </c>
      <c r="L59" s="38">
        <v>1703.9</v>
      </c>
      <c r="M59" s="28">
        <v>1663.6</v>
      </c>
      <c r="N59" s="28">
        <v>1624.2</v>
      </c>
      <c r="O59" s="39">
        <v>2846200</v>
      </c>
      <c r="P59" s="40">
        <v>1.1079650375477041E-3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45071</v>
      </c>
      <c r="E60" s="37">
        <v>639.9</v>
      </c>
      <c r="F60" s="37">
        <v>641.1</v>
      </c>
      <c r="G60" s="38">
        <v>634.80000000000007</v>
      </c>
      <c r="H60" s="38">
        <v>629.70000000000005</v>
      </c>
      <c r="I60" s="38">
        <v>623.40000000000009</v>
      </c>
      <c r="J60" s="38">
        <v>646.20000000000005</v>
      </c>
      <c r="K60" s="38">
        <v>652.5</v>
      </c>
      <c r="L60" s="38">
        <v>657.6</v>
      </c>
      <c r="M60" s="28">
        <v>647.4</v>
      </c>
      <c r="N60" s="28">
        <v>636</v>
      </c>
      <c r="O60" s="39">
        <v>6376000</v>
      </c>
      <c r="P60" s="40">
        <v>-2.073414222085701E-2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45071</v>
      </c>
      <c r="E61" s="37">
        <v>978.55</v>
      </c>
      <c r="F61" s="37">
        <v>981.38333333333333</v>
      </c>
      <c r="G61" s="38">
        <v>958.26666666666665</v>
      </c>
      <c r="H61" s="38">
        <v>937.98333333333335</v>
      </c>
      <c r="I61" s="38">
        <v>914.86666666666667</v>
      </c>
      <c r="J61" s="38">
        <v>1001.6666666666666</v>
      </c>
      <c r="K61" s="38">
        <v>1024.7833333333333</v>
      </c>
      <c r="L61" s="38">
        <v>1045.0666666666666</v>
      </c>
      <c r="M61" s="28">
        <v>1004.5</v>
      </c>
      <c r="N61" s="28">
        <v>961.1</v>
      </c>
      <c r="O61" s="39">
        <v>1481200</v>
      </c>
      <c r="P61" s="40">
        <v>0.13641245972073041</v>
      </c>
    </row>
    <row r="62" spans="1:16" ht="12.75" customHeight="1">
      <c r="A62" s="28">
        <v>52</v>
      </c>
      <c r="B62" s="29" t="s">
        <v>70</v>
      </c>
      <c r="C62" s="30" t="s">
        <v>245</v>
      </c>
      <c r="D62" s="31">
        <v>45071</v>
      </c>
      <c r="E62" s="37">
        <v>254</v>
      </c>
      <c r="F62" s="37">
        <v>255.28333333333333</v>
      </c>
      <c r="G62" s="38">
        <v>252.06666666666666</v>
      </c>
      <c r="H62" s="38">
        <v>250.13333333333333</v>
      </c>
      <c r="I62" s="38">
        <v>246.91666666666666</v>
      </c>
      <c r="J62" s="38">
        <v>257.2166666666667</v>
      </c>
      <c r="K62" s="38">
        <v>260.43333333333328</v>
      </c>
      <c r="L62" s="38">
        <v>262.36666666666667</v>
      </c>
      <c r="M62" s="28">
        <v>258.5</v>
      </c>
      <c r="N62" s="28">
        <v>253.35</v>
      </c>
      <c r="O62" s="39">
        <v>14130900</v>
      </c>
      <c r="P62" s="40">
        <v>1.9302763411308994E-2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45071</v>
      </c>
      <c r="E63" s="37">
        <v>140.9</v>
      </c>
      <c r="F63" s="37">
        <v>140.29999999999998</v>
      </c>
      <c r="G63" s="38">
        <v>139.19999999999996</v>
      </c>
      <c r="H63" s="38">
        <v>137.49999999999997</v>
      </c>
      <c r="I63" s="38">
        <v>136.39999999999995</v>
      </c>
      <c r="J63" s="38">
        <v>141.99999999999997</v>
      </c>
      <c r="K63" s="38">
        <v>143.1</v>
      </c>
      <c r="L63" s="38">
        <v>144.79999999999998</v>
      </c>
      <c r="M63" s="28">
        <v>141.4</v>
      </c>
      <c r="N63" s="28">
        <v>138.6</v>
      </c>
      <c r="O63" s="39">
        <v>16640000</v>
      </c>
      <c r="P63" s="40">
        <v>-3.4242600116076612E-2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45071</v>
      </c>
      <c r="E64" s="37">
        <v>1652.3</v>
      </c>
      <c r="F64" s="37">
        <v>1649.3166666666666</v>
      </c>
      <c r="G64" s="38">
        <v>1636.0833333333333</v>
      </c>
      <c r="H64" s="38">
        <v>1619.8666666666666</v>
      </c>
      <c r="I64" s="38">
        <v>1606.6333333333332</v>
      </c>
      <c r="J64" s="38">
        <v>1665.5333333333333</v>
      </c>
      <c r="K64" s="38">
        <v>1678.7666666666669</v>
      </c>
      <c r="L64" s="38">
        <v>1694.9833333333333</v>
      </c>
      <c r="M64" s="28">
        <v>1662.55</v>
      </c>
      <c r="N64" s="28">
        <v>1633.1</v>
      </c>
      <c r="O64" s="39">
        <v>2536200</v>
      </c>
      <c r="P64" s="40">
        <v>1.1842728564661299E-3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45071</v>
      </c>
      <c r="E65" s="37">
        <v>525.1</v>
      </c>
      <c r="F65" s="37">
        <v>526</v>
      </c>
      <c r="G65" s="38">
        <v>520.20000000000005</v>
      </c>
      <c r="H65" s="38">
        <v>515.30000000000007</v>
      </c>
      <c r="I65" s="38">
        <v>509.50000000000011</v>
      </c>
      <c r="J65" s="38">
        <v>530.9</v>
      </c>
      <c r="K65" s="38">
        <v>536.69999999999993</v>
      </c>
      <c r="L65" s="38">
        <v>541.59999999999991</v>
      </c>
      <c r="M65" s="28">
        <v>531.79999999999995</v>
      </c>
      <c r="N65" s="28">
        <v>521.1</v>
      </c>
      <c r="O65" s="39">
        <v>13345000</v>
      </c>
      <c r="P65" s="40">
        <v>5.0837883637733011E-3</v>
      </c>
    </row>
    <row r="66" spans="1:16" ht="12.75" customHeight="1">
      <c r="A66" s="28">
        <v>56</v>
      </c>
      <c r="B66" s="29" t="s">
        <v>42</v>
      </c>
      <c r="C66" s="30" t="s">
        <v>246</v>
      </c>
      <c r="D66" s="31">
        <v>45071</v>
      </c>
      <c r="E66" s="37">
        <v>2084.1999999999998</v>
      </c>
      <c r="F66" s="37">
        <v>2087.4</v>
      </c>
      <c r="G66" s="38">
        <v>2068.8000000000002</v>
      </c>
      <c r="H66" s="38">
        <v>2053.4</v>
      </c>
      <c r="I66" s="38">
        <v>2034.8000000000002</v>
      </c>
      <c r="J66" s="38">
        <v>2102.8000000000002</v>
      </c>
      <c r="K66" s="38">
        <v>2121.3999999999996</v>
      </c>
      <c r="L66" s="38">
        <v>2136.8000000000002</v>
      </c>
      <c r="M66" s="28">
        <v>2106</v>
      </c>
      <c r="N66" s="28">
        <v>2072</v>
      </c>
      <c r="O66" s="39">
        <v>1745000</v>
      </c>
      <c r="P66" s="40">
        <v>2.9802301563883152E-2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45071</v>
      </c>
      <c r="E67" s="37">
        <v>1976.15</v>
      </c>
      <c r="F67" s="37">
        <v>1963.1166666666668</v>
      </c>
      <c r="G67" s="38">
        <v>1942.2833333333335</v>
      </c>
      <c r="H67" s="38">
        <v>1908.4166666666667</v>
      </c>
      <c r="I67" s="38">
        <v>1887.5833333333335</v>
      </c>
      <c r="J67" s="38">
        <v>1996.9833333333336</v>
      </c>
      <c r="K67" s="38">
        <v>2017.8166666666666</v>
      </c>
      <c r="L67" s="38">
        <v>2051.6833333333334</v>
      </c>
      <c r="M67" s="28">
        <v>1983.95</v>
      </c>
      <c r="N67" s="28">
        <v>1929.25</v>
      </c>
      <c r="O67" s="39">
        <v>2074600</v>
      </c>
      <c r="P67" s="40">
        <v>6.7941376298165579E-3</v>
      </c>
    </row>
    <row r="68" spans="1:16" ht="12.75" customHeight="1">
      <c r="A68" s="28">
        <v>58</v>
      </c>
      <c r="B68" s="29" t="s">
        <v>44</v>
      </c>
      <c r="C68" s="30" t="s">
        <v>335</v>
      </c>
      <c r="D68" s="31">
        <v>45071</v>
      </c>
      <c r="E68" s="37">
        <v>226.1</v>
      </c>
      <c r="F68" s="37">
        <v>226.01666666666665</v>
      </c>
      <c r="G68" s="38">
        <v>222.3833333333333</v>
      </c>
      <c r="H68" s="38">
        <v>218.66666666666666</v>
      </c>
      <c r="I68" s="38">
        <v>215.0333333333333</v>
      </c>
      <c r="J68" s="38">
        <v>229.73333333333329</v>
      </c>
      <c r="K68" s="38">
        <v>233.36666666666662</v>
      </c>
      <c r="L68" s="38">
        <v>237.08333333333329</v>
      </c>
      <c r="M68" s="28">
        <v>229.65</v>
      </c>
      <c r="N68" s="28">
        <v>222.3</v>
      </c>
      <c r="O68" s="39">
        <v>19079200</v>
      </c>
      <c r="P68" s="40">
        <v>-2.3782234957020056E-2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45071</v>
      </c>
      <c r="E69" s="37">
        <v>3257.2</v>
      </c>
      <c r="F69" s="37">
        <v>3261.6</v>
      </c>
      <c r="G69" s="38">
        <v>3240.6</v>
      </c>
      <c r="H69" s="38">
        <v>3224</v>
      </c>
      <c r="I69" s="38">
        <v>3203</v>
      </c>
      <c r="J69" s="38">
        <v>3278.2</v>
      </c>
      <c r="K69" s="38">
        <v>3299.2</v>
      </c>
      <c r="L69" s="38">
        <v>3315.7999999999997</v>
      </c>
      <c r="M69" s="28">
        <v>3282.6</v>
      </c>
      <c r="N69" s="28">
        <v>3245</v>
      </c>
      <c r="O69" s="39">
        <v>3862200</v>
      </c>
      <c r="P69" s="40">
        <v>6.2791485370365541E-3</v>
      </c>
    </row>
    <row r="70" spans="1:16" ht="12.75" customHeight="1">
      <c r="A70" s="28">
        <v>60</v>
      </c>
      <c r="B70" s="29" t="s">
        <v>44</v>
      </c>
      <c r="C70" s="30" t="s">
        <v>248</v>
      </c>
      <c r="D70" s="31">
        <v>45071</v>
      </c>
      <c r="E70" s="37">
        <v>2969.35</v>
      </c>
      <c r="F70" s="37">
        <v>2972.1</v>
      </c>
      <c r="G70" s="38">
        <v>2917.2</v>
      </c>
      <c r="H70" s="38">
        <v>2865.0499999999997</v>
      </c>
      <c r="I70" s="38">
        <v>2810.1499999999996</v>
      </c>
      <c r="J70" s="38">
        <v>3024.25</v>
      </c>
      <c r="K70" s="38">
        <v>3079.1500000000005</v>
      </c>
      <c r="L70" s="38">
        <v>3131.3</v>
      </c>
      <c r="M70" s="28">
        <v>3027</v>
      </c>
      <c r="N70" s="28">
        <v>2919.95</v>
      </c>
      <c r="O70" s="39">
        <v>1080250</v>
      </c>
      <c r="P70" s="40">
        <v>0.12400176885258694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45071</v>
      </c>
      <c r="E71" s="37">
        <v>471.05</v>
      </c>
      <c r="F71" s="37">
        <v>469.33333333333331</v>
      </c>
      <c r="G71" s="38">
        <v>464.56666666666661</v>
      </c>
      <c r="H71" s="38">
        <v>458.08333333333331</v>
      </c>
      <c r="I71" s="38">
        <v>453.31666666666661</v>
      </c>
      <c r="J71" s="38">
        <v>475.81666666666661</v>
      </c>
      <c r="K71" s="38">
        <v>480.58333333333337</v>
      </c>
      <c r="L71" s="38">
        <v>487.06666666666661</v>
      </c>
      <c r="M71" s="28">
        <v>474.1</v>
      </c>
      <c r="N71" s="28">
        <v>462.85</v>
      </c>
      <c r="O71" s="39">
        <v>34917300</v>
      </c>
      <c r="P71" s="40">
        <v>-1.572093023255814E-2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45071</v>
      </c>
      <c r="E72" s="37">
        <v>4492.8</v>
      </c>
      <c r="F72" s="37">
        <v>4501.416666666667</v>
      </c>
      <c r="G72" s="38">
        <v>4454.2333333333336</v>
      </c>
      <c r="H72" s="38">
        <v>4415.666666666667</v>
      </c>
      <c r="I72" s="38">
        <v>4368.4833333333336</v>
      </c>
      <c r="J72" s="38">
        <v>4539.9833333333336</v>
      </c>
      <c r="K72" s="38">
        <v>4587.1666666666661</v>
      </c>
      <c r="L72" s="38">
        <v>4625.7333333333336</v>
      </c>
      <c r="M72" s="28">
        <v>4548.6000000000004</v>
      </c>
      <c r="N72" s="28">
        <v>4462.8500000000004</v>
      </c>
      <c r="O72" s="39">
        <v>3652125</v>
      </c>
      <c r="P72" s="40">
        <v>-1.7420548175550696E-2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45071</v>
      </c>
      <c r="E73" s="37">
        <v>3616.65</v>
      </c>
      <c r="F73" s="37">
        <v>3607.4166666666665</v>
      </c>
      <c r="G73" s="38">
        <v>3586.6833333333329</v>
      </c>
      <c r="H73" s="38">
        <v>3556.7166666666662</v>
      </c>
      <c r="I73" s="38">
        <v>3535.9833333333327</v>
      </c>
      <c r="J73" s="38">
        <v>3637.3833333333332</v>
      </c>
      <c r="K73" s="38">
        <v>3658.1166666666668</v>
      </c>
      <c r="L73" s="38">
        <v>3688.0833333333335</v>
      </c>
      <c r="M73" s="28">
        <v>3628.15</v>
      </c>
      <c r="N73" s="28">
        <v>3577.45</v>
      </c>
      <c r="O73" s="39">
        <v>3495625</v>
      </c>
      <c r="P73" s="40">
        <v>1.8557528337847327E-3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45071</v>
      </c>
      <c r="E74" s="37">
        <v>2115.8000000000002</v>
      </c>
      <c r="F74" s="37">
        <v>2109.4333333333334</v>
      </c>
      <c r="G74" s="38">
        <v>2080.1166666666668</v>
      </c>
      <c r="H74" s="38">
        <v>2044.4333333333334</v>
      </c>
      <c r="I74" s="38">
        <v>2015.1166666666668</v>
      </c>
      <c r="J74" s="38">
        <v>2145.1166666666668</v>
      </c>
      <c r="K74" s="38">
        <v>2174.4333333333334</v>
      </c>
      <c r="L74" s="38">
        <v>2210.1166666666668</v>
      </c>
      <c r="M74" s="28">
        <v>2138.75</v>
      </c>
      <c r="N74" s="28">
        <v>2073.75</v>
      </c>
      <c r="O74" s="39">
        <v>1502325</v>
      </c>
      <c r="P74" s="40">
        <v>5.7491289198606271E-2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45071</v>
      </c>
      <c r="E75" s="37">
        <v>205.95</v>
      </c>
      <c r="F75" s="37">
        <v>203.06666666666663</v>
      </c>
      <c r="G75" s="38">
        <v>198.28333333333327</v>
      </c>
      <c r="H75" s="38">
        <v>190.61666666666665</v>
      </c>
      <c r="I75" s="38">
        <v>185.83333333333329</v>
      </c>
      <c r="J75" s="38">
        <v>210.73333333333326</v>
      </c>
      <c r="K75" s="38">
        <v>215.51666666666662</v>
      </c>
      <c r="L75" s="38">
        <v>223.18333333333325</v>
      </c>
      <c r="M75" s="28">
        <v>207.85</v>
      </c>
      <c r="N75" s="28">
        <v>195.4</v>
      </c>
      <c r="O75" s="39">
        <v>27237600</v>
      </c>
      <c r="P75" s="40">
        <v>0.30291028069571208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45071</v>
      </c>
      <c r="E76" s="37">
        <v>127.5</v>
      </c>
      <c r="F76" s="37">
        <v>127.18333333333334</v>
      </c>
      <c r="G76" s="38">
        <v>126.31666666666666</v>
      </c>
      <c r="H76" s="38">
        <v>125.13333333333333</v>
      </c>
      <c r="I76" s="38">
        <v>124.26666666666665</v>
      </c>
      <c r="J76" s="38">
        <v>128.36666666666667</v>
      </c>
      <c r="K76" s="38">
        <v>129.23333333333335</v>
      </c>
      <c r="L76" s="38">
        <v>130.41666666666669</v>
      </c>
      <c r="M76" s="28">
        <v>128.05000000000001</v>
      </c>
      <c r="N76" s="28">
        <v>126</v>
      </c>
      <c r="O76" s="39">
        <v>97890000</v>
      </c>
      <c r="P76" s="40">
        <v>6.5809768637532136E-3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45071</v>
      </c>
      <c r="E77" s="37">
        <v>110.2</v>
      </c>
      <c r="F77" s="37">
        <v>110.89999999999999</v>
      </c>
      <c r="G77" s="38">
        <v>108.99999999999999</v>
      </c>
      <c r="H77" s="38">
        <v>107.8</v>
      </c>
      <c r="I77" s="38">
        <v>105.89999999999999</v>
      </c>
      <c r="J77" s="38">
        <v>112.09999999999998</v>
      </c>
      <c r="K77" s="38">
        <v>113.99999999999999</v>
      </c>
      <c r="L77" s="38">
        <v>115.19999999999997</v>
      </c>
      <c r="M77" s="28">
        <v>112.8</v>
      </c>
      <c r="N77" s="28">
        <v>109.7</v>
      </c>
      <c r="O77" s="39">
        <v>64114050</v>
      </c>
      <c r="P77" s="40">
        <v>2.546465681252744E-2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45071</v>
      </c>
      <c r="E78" s="37">
        <v>608.25</v>
      </c>
      <c r="F78" s="37">
        <v>609.43333333333339</v>
      </c>
      <c r="G78" s="38">
        <v>605.91666666666674</v>
      </c>
      <c r="H78" s="38">
        <v>603.58333333333337</v>
      </c>
      <c r="I78" s="38">
        <v>600.06666666666672</v>
      </c>
      <c r="J78" s="38">
        <v>611.76666666666677</v>
      </c>
      <c r="K78" s="38">
        <v>615.28333333333342</v>
      </c>
      <c r="L78" s="38">
        <v>617.61666666666679</v>
      </c>
      <c r="M78" s="28">
        <v>612.95000000000005</v>
      </c>
      <c r="N78" s="28">
        <v>607.1</v>
      </c>
      <c r="O78" s="39">
        <v>6977400</v>
      </c>
      <c r="P78" s="40">
        <v>-4.6184340931615463E-2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45071</v>
      </c>
      <c r="E79" s="37">
        <v>45.7</v>
      </c>
      <c r="F79" s="37">
        <v>45.533333333333331</v>
      </c>
      <c r="G79" s="38">
        <v>45.316666666666663</v>
      </c>
      <c r="H79" s="38">
        <v>44.93333333333333</v>
      </c>
      <c r="I79" s="38">
        <v>44.716666666666661</v>
      </c>
      <c r="J79" s="38">
        <v>45.916666666666664</v>
      </c>
      <c r="K79" s="38">
        <v>46.133333333333333</v>
      </c>
      <c r="L79" s="38">
        <v>46.516666666666666</v>
      </c>
      <c r="M79" s="28">
        <v>45.75</v>
      </c>
      <c r="N79" s="28">
        <v>45.15</v>
      </c>
      <c r="O79" s="39">
        <v>127125000</v>
      </c>
      <c r="P79" s="40">
        <v>7.0846617074034714E-4</v>
      </c>
    </row>
    <row r="80" spans="1:16" ht="12.75" customHeight="1">
      <c r="A80" s="28">
        <v>70</v>
      </c>
      <c r="B80" s="29" t="s">
        <v>44</v>
      </c>
      <c r="C80" s="30" t="s">
        <v>362</v>
      </c>
      <c r="D80" s="31">
        <v>45071</v>
      </c>
      <c r="E80" s="37">
        <v>654.79999999999995</v>
      </c>
      <c r="F80" s="37">
        <v>650.08333333333337</v>
      </c>
      <c r="G80" s="38">
        <v>643.91666666666674</v>
      </c>
      <c r="H80" s="38">
        <v>633.03333333333342</v>
      </c>
      <c r="I80" s="38">
        <v>626.86666666666679</v>
      </c>
      <c r="J80" s="38">
        <v>660.9666666666667</v>
      </c>
      <c r="K80" s="38">
        <v>667.13333333333344</v>
      </c>
      <c r="L80" s="38">
        <v>678.01666666666665</v>
      </c>
      <c r="M80" s="28">
        <v>656.25</v>
      </c>
      <c r="N80" s="28">
        <v>639.20000000000005</v>
      </c>
      <c r="O80" s="39">
        <v>7593300</v>
      </c>
      <c r="P80" s="40">
        <v>-5.622879301987397E-2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45071</v>
      </c>
      <c r="E81" s="37">
        <v>1018.2</v>
      </c>
      <c r="F81" s="37">
        <v>1017.5833333333334</v>
      </c>
      <c r="G81" s="38">
        <v>1012.3666666666668</v>
      </c>
      <c r="H81" s="38">
        <v>1006.5333333333334</v>
      </c>
      <c r="I81" s="38">
        <v>1001.3166666666668</v>
      </c>
      <c r="J81" s="38">
        <v>1023.4166666666667</v>
      </c>
      <c r="K81" s="38">
        <v>1028.6333333333332</v>
      </c>
      <c r="L81" s="38">
        <v>1034.4666666666667</v>
      </c>
      <c r="M81" s="28">
        <v>1022.8</v>
      </c>
      <c r="N81" s="28">
        <v>1011.75</v>
      </c>
      <c r="O81" s="39">
        <v>7774000</v>
      </c>
      <c r="P81" s="40">
        <v>-5.9179474767033766E-2</v>
      </c>
    </row>
    <row r="82" spans="1:16" ht="12.75" customHeight="1">
      <c r="A82" s="28">
        <v>72</v>
      </c>
      <c r="B82" s="29" t="s">
        <v>96</v>
      </c>
      <c r="C82" s="205" t="s">
        <v>108</v>
      </c>
      <c r="D82" s="31">
        <v>45071</v>
      </c>
      <c r="E82" s="37">
        <v>1387</v>
      </c>
      <c r="F82" s="37">
        <v>1385.9166666666667</v>
      </c>
      <c r="G82" s="38">
        <v>1371.0833333333335</v>
      </c>
      <c r="H82" s="38">
        <v>1355.1666666666667</v>
      </c>
      <c r="I82" s="38">
        <v>1340.3333333333335</v>
      </c>
      <c r="J82" s="38">
        <v>1401.8333333333335</v>
      </c>
      <c r="K82" s="38">
        <v>1416.666666666667</v>
      </c>
      <c r="L82" s="38">
        <v>1432.5833333333335</v>
      </c>
      <c r="M82" s="28">
        <v>1400.75</v>
      </c>
      <c r="N82" s="28">
        <v>1370</v>
      </c>
      <c r="O82" s="39">
        <v>4524200</v>
      </c>
      <c r="P82" s="40">
        <v>1.4110772329605508E-3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45071</v>
      </c>
      <c r="E83" s="37">
        <v>286.8</v>
      </c>
      <c r="F83" s="37">
        <v>288.55</v>
      </c>
      <c r="G83" s="38">
        <v>278.8</v>
      </c>
      <c r="H83" s="38">
        <v>270.8</v>
      </c>
      <c r="I83" s="38">
        <v>261.05</v>
      </c>
      <c r="J83" s="38">
        <v>296.55</v>
      </c>
      <c r="K83" s="38">
        <v>306.3</v>
      </c>
      <c r="L83" s="38">
        <v>314.3</v>
      </c>
      <c r="M83" s="28">
        <v>298.3</v>
      </c>
      <c r="N83" s="28">
        <v>280.55</v>
      </c>
      <c r="O83" s="39">
        <v>8536000</v>
      </c>
      <c r="P83" s="40">
        <v>-3.9673278879813305E-3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45071</v>
      </c>
      <c r="E84" s="37">
        <v>1728.9</v>
      </c>
      <c r="F84" s="37">
        <v>1726.3166666666666</v>
      </c>
      <c r="G84" s="38">
        <v>1710.6333333333332</v>
      </c>
      <c r="H84" s="38">
        <v>1692.3666666666666</v>
      </c>
      <c r="I84" s="38">
        <v>1676.6833333333332</v>
      </c>
      <c r="J84" s="38">
        <v>1744.5833333333333</v>
      </c>
      <c r="K84" s="38">
        <v>1760.2666666666667</v>
      </c>
      <c r="L84" s="38">
        <v>1778.5333333333333</v>
      </c>
      <c r="M84" s="28">
        <v>1742</v>
      </c>
      <c r="N84" s="28">
        <v>1708.05</v>
      </c>
      <c r="O84" s="39">
        <v>12410800</v>
      </c>
      <c r="P84" s="40">
        <v>8.024691358024692E-3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45071</v>
      </c>
      <c r="E85" s="37">
        <v>491.55</v>
      </c>
      <c r="F85" s="37">
        <v>491.51666666666665</v>
      </c>
      <c r="G85" s="38">
        <v>486.08333333333331</v>
      </c>
      <c r="H85" s="38">
        <v>480.61666666666667</v>
      </c>
      <c r="I85" s="38">
        <v>475.18333333333334</v>
      </c>
      <c r="J85" s="38">
        <v>496.98333333333329</v>
      </c>
      <c r="K85" s="38">
        <v>502.41666666666669</v>
      </c>
      <c r="L85" s="38">
        <v>507.88333333333327</v>
      </c>
      <c r="M85" s="28">
        <v>496.95</v>
      </c>
      <c r="N85" s="28">
        <v>486.05</v>
      </c>
      <c r="O85" s="39">
        <v>6557500</v>
      </c>
      <c r="P85" s="40">
        <v>1.0595261028703526E-2</v>
      </c>
    </row>
    <row r="86" spans="1:16" ht="12.75" customHeight="1">
      <c r="A86" s="28">
        <v>76</v>
      </c>
      <c r="B86" s="29" t="s">
        <v>44</v>
      </c>
      <c r="C86" s="30" t="s">
        <v>256</v>
      </c>
      <c r="D86" s="31">
        <v>45071</v>
      </c>
      <c r="E86" s="37">
        <v>3131.9</v>
      </c>
      <c r="F86" s="37">
        <v>3130.4499999999994</v>
      </c>
      <c r="G86" s="38">
        <v>3099.1499999999987</v>
      </c>
      <c r="H86" s="38">
        <v>3066.3999999999992</v>
      </c>
      <c r="I86" s="38">
        <v>3035.0999999999985</v>
      </c>
      <c r="J86" s="38">
        <v>3163.1999999999989</v>
      </c>
      <c r="K86" s="38">
        <v>3194.4999999999991</v>
      </c>
      <c r="L86" s="38">
        <v>3227.2499999999991</v>
      </c>
      <c r="M86" s="28">
        <v>3161.75</v>
      </c>
      <c r="N86" s="28">
        <v>3097.7</v>
      </c>
      <c r="O86" s="39">
        <v>2800200</v>
      </c>
      <c r="P86" s="40">
        <v>-4.1486958307660714E-2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45071</v>
      </c>
      <c r="E87" s="37">
        <v>1273</v>
      </c>
      <c r="F87" s="37">
        <v>1278.3666666666666</v>
      </c>
      <c r="G87" s="38">
        <v>1261.7333333333331</v>
      </c>
      <c r="H87" s="38">
        <v>1250.4666666666665</v>
      </c>
      <c r="I87" s="38">
        <v>1233.833333333333</v>
      </c>
      <c r="J87" s="38">
        <v>1289.6333333333332</v>
      </c>
      <c r="K87" s="38">
        <v>1306.2666666666669</v>
      </c>
      <c r="L87" s="38">
        <v>1317.5333333333333</v>
      </c>
      <c r="M87" s="28">
        <v>1295</v>
      </c>
      <c r="N87" s="28">
        <v>1267.0999999999999</v>
      </c>
      <c r="O87" s="39">
        <v>5264500</v>
      </c>
      <c r="P87" s="40">
        <v>6.5003345760443554E-3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45071</v>
      </c>
      <c r="E88" s="37">
        <v>1074.4000000000001</v>
      </c>
      <c r="F88" s="37">
        <v>1076.1000000000001</v>
      </c>
      <c r="G88" s="38">
        <v>1062.2000000000003</v>
      </c>
      <c r="H88" s="38">
        <v>1050.0000000000002</v>
      </c>
      <c r="I88" s="38">
        <v>1036.1000000000004</v>
      </c>
      <c r="J88" s="38">
        <v>1088.3000000000002</v>
      </c>
      <c r="K88" s="38">
        <v>1102.2000000000003</v>
      </c>
      <c r="L88" s="38">
        <v>1114.4000000000001</v>
      </c>
      <c r="M88" s="28">
        <v>1090</v>
      </c>
      <c r="N88" s="28">
        <v>1063.9000000000001</v>
      </c>
      <c r="O88" s="39">
        <v>11308500</v>
      </c>
      <c r="P88" s="40">
        <v>2.7310533176090868E-3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45071</v>
      </c>
      <c r="E89" s="37">
        <v>2712.45</v>
      </c>
      <c r="F89" s="37">
        <v>2711.9999999999995</v>
      </c>
      <c r="G89" s="38">
        <v>2695.6499999999992</v>
      </c>
      <c r="H89" s="38">
        <v>2678.8499999999995</v>
      </c>
      <c r="I89" s="38">
        <v>2662.4999999999991</v>
      </c>
      <c r="J89" s="38">
        <v>2728.7999999999993</v>
      </c>
      <c r="K89" s="38">
        <v>2745.1499999999996</v>
      </c>
      <c r="L89" s="38">
        <v>2761.9499999999994</v>
      </c>
      <c r="M89" s="28">
        <v>2728.35</v>
      </c>
      <c r="N89" s="28">
        <v>2695.2</v>
      </c>
      <c r="O89" s="39">
        <v>19225200</v>
      </c>
      <c r="P89" s="40">
        <v>5.5280188384079568E-2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45071</v>
      </c>
      <c r="E90" s="37">
        <v>1814.5</v>
      </c>
      <c r="F90" s="37">
        <v>1821.4333333333334</v>
      </c>
      <c r="G90" s="38">
        <v>1799.0166666666669</v>
      </c>
      <c r="H90" s="38">
        <v>1783.5333333333335</v>
      </c>
      <c r="I90" s="38">
        <v>1761.116666666667</v>
      </c>
      <c r="J90" s="38">
        <v>1836.9166666666667</v>
      </c>
      <c r="K90" s="38">
        <v>1859.3333333333333</v>
      </c>
      <c r="L90" s="38">
        <v>1874.8166666666666</v>
      </c>
      <c r="M90" s="28">
        <v>1843.85</v>
      </c>
      <c r="N90" s="28">
        <v>1805.95</v>
      </c>
      <c r="O90" s="39">
        <v>2232300</v>
      </c>
      <c r="P90" s="40">
        <v>1.5974877116329875E-2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45071</v>
      </c>
      <c r="E91" s="37">
        <v>1640.95</v>
      </c>
      <c r="F91" s="37">
        <v>1640.0666666666666</v>
      </c>
      <c r="G91" s="38">
        <v>1629.6333333333332</v>
      </c>
      <c r="H91" s="38">
        <v>1618.3166666666666</v>
      </c>
      <c r="I91" s="38">
        <v>1607.8833333333332</v>
      </c>
      <c r="J91" s="38">
        <v>1651.3833333333332</v>
      </c>
      <c r="K91" s="38">
        <v>1661.8166666666666</v>
      </c>
      <c r="L91" s="38">
        <v>1673.1333333333332</v>
      </c>
      <c r="M91" s="28">
        <v>1650.5</v>
      </c>
      <c r="N91" s="28">
        <v>1628.75</v>
      </c>
      <c r="O91" s="39">
        <v>71063850</v>
      </c>
      <c r="P91" s="40">
        <v>-7.8781875561493627E-3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45071</v>
      </c>
      <c r="E92" s="37">
        <v>561.04999999999995</v>
      </c>
      <c r="F92" s="37">
        <v>559.9666666666667</v>
      </c>
      <c r="G92" s="38">
        <v>555.08333333333337</v>
      </c>
      <c r="H92" s="38">
        <v>549.11666666666667</v>
      </c>
      <c r="I92" s="38">
        <v>544.23333333333335</v>
      </c>
      <c r="J92" s="38">
        <v>565.93333333333339</v>
      </c>
      <c r="K92" s="38">
        <v>570.81666666666661</v>
      </c>
      <c r="L92" s="38">
        <v>576.78333333333342</v>
      </c>
      <c r="M92" s="28">
        <v>564.85</v>
      </c>
      <c r="N92" s="28">
        <v>554</v>
      </c>
      <c r="O92" s="39">
        <v>17703400</v>
      </c>
      <c r="P92" s="40">
        <v>8.0840743734842356E-4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45071</v>
      </c>
      <c r="E93" s="37">
        <v>2726.55</v>
      </c>
      <c r="F93" s="37">
        <v>2725.5833333333335</v>
      </c>
      <c r="G93" s="38">
        <v>2683.6166666666668</v>
      </c>
      <c r="H93" s="38">
        <v>2640.6833333333334</v>
      </c>
      <c r="I93" s="38">
        <v>2598.7166666666667</v>
      </c>
      <c r="J93" s="38">
        <v>2768.5166666666669</v>
      </c>
      <c r="K93" s="38">
        <v>2810.4833333333331</v>
      </c>
      <c r="L93" s="38">
        <v>2853.416666666667</v>
      </c>
      <c r="M93" s="28">
        <v>2767.55</v>
      </c>
      <c r="N93" s="28">
        <v>2682.65</v>
      </c>
      <c r="O93" s="39">
        <v>4214100</v>
      </c>
      <c r="P93" s="40">
        <v>1.5763974256996167E-2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45071</v>
      </c>
      <c r="E94" s="37">
        <v>408.9</v>
      </c>
      <c r="F94" s="37">
        <v>409.91666666666669</v>
      </c>
      <c r="G94" s="38">
        <v>405.38333333333338</v>
      </c>
      <c r="H94" s="38">
        <v>401.86666666666667</v>
      </c>
      <c r="I94" s="38">
        <v>397.33333333333337</v>
      </c>
      <c r="J94" s="38">
        <v>413.43333333333339</v>
      </c>
      <c r="K94" s="38">
        <v>417.9666666666667</v>
      </c>
      <c r="L94" s="38">
        <v>421.48333333333341</v>
      </c>
      <c r="M94" s="28">
        <v>414.45</v>
      </c>
      <c r="N94" s="28">
        <v>406.4</v>
      </c>
      <c r="O94" s="39">
        <v>29300600</v>
      </c>
      <c r="P94" s="40">
        <v>1.9628494829567215E-3</v>
      </c>
    </row>
    <row r="95" spans="1:16" ht="12.75" customHeight="1">
      <c r="A95" s="28">
        <v>85</v>
      </c>
      <c r="B95" s="29" t="s">
        <v>119</v>
      </c>
      <c r="C95" s="30" t="s">
        <v>371</v>
      </c>
      <c r="D95" s="31">
        <v>45071</v>
      </c>
      <c r="E95" s="37">
        <v>102.8</v>
      </c>
      <c r="F95" s="37">
        <v>102.86666666666667</v>
      </c>
      <c r="G95" s="38">
        <v>101.48333333333335</v>
      </c>
      <c r="H95" s="38">
        <v>100.16666666666667</v>
      </c>
      <c r="I95" s="38">
        <v>98.783333333333346</v>
      </c>
      <c r="J95" s="38">
        <v>104.18333333333335</v>
      </c>
      <c r="K95" s="38">
        <v>105.56666666666668</v>
      </c>
      <c r="L95" s="38">
        <v>106.88333333333335</v>
      </c>
      <c r="M95" s="28">
        <v>104.25</v>
      </c>
      <c r="N95" s="28">
        <v>101.55</v>
      </c>
      <c r="O95" s="39">
        <v>22060600</v>
      </c>
      <c r="P95" s="40">
        <v>3.7101460176575118E-2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45071</v>
      </c>
      <c r="E96" s="37">
        <v>258.75</v>
      </c>
      <c r="F96" s="37">
        <v>260.63333333333338</v>
      </c>
      <c r="G96" s="38">
        <v>256.16666666666674</v>
      </c>
      <c r="H96" s="38">
        <v>253.58333333333337</v>
      </c>
      <c r="I96" s="38">
        <v>249.11666666666673</v>
      </c>
      <c r="J96" s="38">
        <v>263.21666666666675</v>
      </c>
      <c r="K96" s="38">
        <v>267.68333333333334</v>
      </c>
      <c r="L96" s="38">
        <v>270.26666666666677</v>
      </c>
      <c r="M96" s="28">
        <v>265.10000000000002</v>
      </c>
      <c r="N96" s="28">
        <v>258.05</v>
      </c>
      <c r="O96" s="39">
        <v>19944900</v>
      </c>
      <c r="P96" s="40">
        <v>4.1009019165727169E-2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45071</v>
      </c>
      <c r="E97" s="37">
        <v>2662.5</v>
      </c>
      <c r="F97" s="37">
        <v>2662.5833333333335</v>
      </c>
      <c r="G97" s="38">
        <v>2651.0666666666671</v>
      </c>
      <c r="H97" s="38">
        <v>2639.6333333333337</v>
      </c>
      <c r="I97" s="38">
        <v>2628.1166666666672</v>
      </c>
      <c r="J97" s="38">
        <v>2674.0166666666669</v>
      </c>
      <c r="K97" s="38">
        <v>2685.5333333333333</v>
      </c>
      <c r="L97" s="38">
        <v>2696.9666666666667</v>
      </c>
      <c r="M97" s="28">
        <v>2674.1</v>
      </c>
      <c r="N97" s="28">
        <v>2651.15</v>
      </c>
      <c r="O97" s="39">
        <v>9801300</v>
      </c>
      <c r="P97" s="40">
        <v>-3.6111520873285147E-2</v>
      </c>
    </row>
    <row r="98" spans="1:16" ht="12.75" customHeight="1">
      <c r="A98" s="28">
        <v>88</v>
      </c>
      <c r="B98" s="29" t="s">
        <v>63</v>
      </c>
      <c r="C98" s="30" t="s">
        <v>123</v>
      </c>
      <c r="D98" s="31">
        <v>45071</v>
      </c>
      <c r="E98" s="37">
        <v>113</v>
      </c>
      <c r="F98" s="37">
        <v>112.60000000000001</v>
      </c>
      <c r="G98" s="38">
        <v>111.70000000000002</v>
      </c>
      <c r="H98" s="38">
        <v>110.4</v>
      </c>
      <c r="I98" s="38">
        <v>109.50000000000001</v>
      </c>
      <c r="J98" s="38">
        <v>113.90000000000002</v>
      </c>
      <c r="K98" s="38">
        <v>114.80000000000003</v>
      </c>
      <c r="L98" s="38">
        <v>116.10000000000002</v>
      </c>
      <c r="M98" s="28">
        <v>113.5</v>
      </c>
      <c r="N98" s="28">
        <v>111.3</v>
      </c>
      <c r="O98" s="39">
        <v>53247200</v>
      </c>
      <c r="P98" s="40">
        <v>-2.5065098068601187E-3</v>
      </c>
    </row>
    <row r="99" spans="1:16" ht="12.75" customHeight="1">
      <c r="A99" s="28">
        <v>89</v>
      </c>
      <c r="B99" s="29" t="s">
        <v>58</v>
      </c>
      <c r="C99" s="30" t="s">
        <v>124</v>
      </c>
      <c r="D99" s="31">
        <v>45071</v>
      </c>
      <c r="E99" s="37">
        <v>939.6</v>
      </c>
      <c r="F99" s="37">
        <v>941.55000000000007</v>
      </c>
      <c r="G99" s="38">
        <v>933.40000000000009</v>
      </c>
      <c r="H99" s="38">
        <v>927.2</v>
      </c>
      <c r="I99" s="38">
        <v>919.05000000000007</v>
      </c>
      <c r="J99" s="38">
        <v>947.75000000000011</v>
      </c>
      <c r="K99" s="38">
        <v>955.9</v>
      </c>
      <c r="L99" s="38">
        <v>962.10000000000014</v>
      </c>
      <c r="M99" s="28">
        <v>949.7</v>
      </c>
      <c r="N99" s="28">
        <v>935.35</v>
      </c>
      <c r="O99" s="39">
        <v>77055300</v>
      </c>
      <c r="P99" s="40">
        <v>-7.0443586863816382E-2</v>
      </c>
    </row>
    <row r="100" spans="1:16" ht="12.75" customHeight="1">
      <c r="A100" s="28">
        <v>90</v>
      </c>
      <c r="B100" s="29" t="s">
        <v>63</v>
      </c>
      <c r="C100" s="30" t="s">
        <v>125</v>
      </c>
      <c r="D100" s="31">
        <v>45071</v>
      </c>
      <c r="E100" s="37">
        <v>1104.3499999999999</v>
      </c>
      <c r="F100" s="37">
        <v>1107.6666666666667</v>
      </c>
      <c r="G100" s="38">
        <v>1098.1833333333334</v>
      </c>
      <c r="H100" s="38">
        <v>1092.0166666666667</v>
      </c>
      <c r="I100" s="38">
        <v>1082.5333333333333</v>
      </c>
      <c r="J100" s="38">
        <v>1113.8333333333335</v>
      </c>
      <c r="K100" s="38">
        <v>1123.3166666666666</v>
      </c>
      <c r="L100" s="38">
        <v>1129.4833333333336</v>
      </c>
      <c r="M100" s="28">
        <v>1117.1500000000001</v>
      </c>
      <c r="N100" s="28">
        <v>1101.5</v>
      </c>
      <c r="O100" s="39">
        <v>4606925</v>
      </c>
      <c r="P100" s="40">
        <v>4.3547455280742104E-3</v>
      </c>
    </row>
    <row r="101" spans="1:16" ht="12.75" customHeight="1">
      <c r="A101" s="28">
        <v>91</v>
      </c>
      <c r="B101" s="29" t="s">
        <v>63</v>
      </c>
      <c r="C101" s="30" t="s">
        <v>126</v>
      </c>
      <c r="D101" s="31">
        <v>45071</v>
      </c>
      <c r="E101" s="37">
        <v>425.05</v>
      </c>
      <c r="F101" s="37">
        <v>425.58333333333331</v>
      </c>
      <c r="G101" s="38">
        <v>419.56666666666661</v>
      </c>
      <c r="H101" s="38">
        <v>414.08333333333331</v>
      </c>
      <c r="I101" s="38">
        <v>408.06666666666661</v>
      </c>
      <c r="J101" s="38">
        <v>431.06666666666661</v>
      </c>
      <c r="K101" s="38">
        <v>437.08333333333337</v>
      </c>
      <c r="L101" s="38">
        <v>442.56666666666661</v>
      </c>
      <c r="M101" s="28">
        <v>431.6</v>
      </c>
      <c r="N101" s="28">
        <v>420.1</v>
      </c>
      <c r="O101" s="39">
        <v>13624500</v>
      </c>
      <c r="P101" s="40">
        <v>2.1939693969396941E-2</v>
      </c>
    </row>
    <row r="102" spans="1:16" ht="12.75" customHeight="1">
      <c r="A102" s="28">
        <v>92</v>
      </c>
      <c r="B102" s="29" t="s">
        <v>74</v>
      </c>
      <c r="C102" s="30" t="s">
        <v>127</v>
      </c>
      <c r="D102" s="31">
        <v>45071</v>
      </c>
      <c r="E102" s="37">
        <v>7.05</v>
      </c>
      <c r="F102" s="37">
        <v>7.1166666666666671</v>
      </c>
      <c r="G102" s="38">
        <v>6.9333333333333345</v>
      </c>
      <c r="H102" s="38">
        <v>6.8166666666666673</v>
      </c>
      <c r="I102" s="38">
        <v>6.6333333333333346</v>
      </c>
      <c r="J102" s="38">
        <v>7.2333333333333343</v>
      </c>
      <c r="K102" s="38">
        <v>7.4166666666666679</v>
      </c>
      <c r="L102" s="38">
        <v>7.5333333333333341</v>
      </c>
      <c r="M102" s="28">
        <v>7.3</v>
      </c>
      <c r="N102" s="28">
        <v>7</v>
      </c>
      <c r="O102" s="39">
        <v>611970000</v>
      </c>
      <c r="P102" s="40">
        <v>4.5387769046805602E-2</v>
      </c>
    </row>
    <row r="103" spans="1:16" ht="12.75" customHeight="1">
      <c r="A103" s="28">
        <v>93</v>
      </c>
      <c r="B103" s="29" t="s">
        <v>63</v>
      </c>
      <c r="C103" s="30" t="s">
        <v>376</v>
      </c>
      <c r="D103" s="31">
        <v>45071</v>
      </c>
      <c r="E103" s="37">
        <v>91.55</v>
      </c>
      <c r="F103" s="37">
        <v>91.649999999999991</v>
      </c>
      <c r="G103" s="38">
        <v>90.399999999999977</v>
      </c>
      <c r="H103" s="38">
        <v>89.249999999999986</v>
      </c>
      <c r="I103" s="38">
        <v>87.999999999999972</v>
      </c>
      <c r="J103" s="38">
        <v>92.799999999999983</v>
      </c>
      <c r="K103" s="38">
        <v>94.050000000000011</v>
      </c>
      <c r="L103" s="38">
        <v>95.199999999999989</v>
      </c>
      <c r="M103" s="28">
        <v>92.9</v>
      </c>
      <c r="N103" s="28">
        <v>90.5</v>
      </c>
      <c r="O103" s="39">
        <v>183730000</v>
      </c>
      <c r="P103" s="40">
        <v>3.769667832167832E-3</v>
      </c>
    </row>
    <row r="104" spans="1:16" ht="12.75" customHeight="1">
      <c r="A104" s="28">
        <v>94</v>
      </c>
      <c r="B104" s="29" t="s">
        <v>58</v>
      </c>
      <c r="C104" s="30" t="s">
        <v>128</v>
      </c>
      <c r="D104" s="31">
        <v>45071</v>
      </c>
      <c r="E104" s="37">
        <v>66.75</v>
      </c>
      <c r="F104" s="37">
        <v>66.766666666666666</v>
      </c>
      <c r="G104" s="38">
        <v>65.983333333333334</v>
      </c>
      <c r="H104" s="38">
        <v>65.216666666666669</v>
      </c>
      <c r="I104" s="38">
        <v>64.433333333333337</v>
      </c>
      <c r="J104" s="38">
        <v>67.533333333333331</v>
      </c>
      <c r="K104" s="38">
        <v>68.316666666666663</v>
      </c>
      <c r="L104" s="38">
        <v>69.083333333333329</v>
      </c>
      <c r="M104" s="28">
        <v>67.55</v>
      </c>
      <c r="N104" s="28">
        <v>66</v>
      </c>
      <c r="O104" s="39">
        <v>231225000</v>
      </c>
      <c r="P104" s="40">
        <v>1.695474336983771E-2</v>
      </c>
    </row>
    <row r="105" spans="1:16" ht="12.75" customHeight="1">
      <c r="A105" s="28">
        <v>95</v>
      </c>
      <c r="B105" s="29" t="s">
        <v>44</v>
      </c>
      <c r="C105" s="30" t="s">
        <v>385</v>
      </c>
      <c r="D105" s="31">
        <v>45071</v>
      </c>
      <c r="E105" s="37">
        <v>159.65</v>
      </c>
      <c r="F105" s="37">
        <v>159.48333333333335</v>
      </c>
      <c r="G105" s="38">
        <v>158.06666666666669</v>
      </c>
      <c r="H105" s="38">
        <v>156.48333333333335</v>
      </c>
      <c r="I105" s="38">
        <v>155.06666666666669</v>
      </c>
      <c r="J105" s="38">
        <v>161.06666666666669</v>
      </c>
      <c r="K105" s="38">
        <v>162.48333333333332</v>
      </c>
      <c r="L105" s="38">
        <v>164.06666666666669</v>
      </c>
      <c r="M105" s="28">
        <v>160.9</v>
      </c>
      <c r="N105" s="28">
        <v>157.9</v>
      </c>
      <c r="O105" s="39">
        <v>40136250</v>
      </c>
      <c r="P105" s="40">
        <v>-4.7424214245862005E-3</v>
      </c>
    </row>
    <row r="106" spans="1:16" ht="12.75" customHeight="1">
      <c r="A106" s="28">
        <v>96</v>
      </c>
      <c r="B106" s="29" t="s">
        <v>79</v>
      </c>
      <c r="C106" s="30" t="s">
        <v>129</v>
      </c>
      <c r="D106" s="31">
        <v>45071</v>
      </c>
      <c r="E106" s="37">
        <v>485.55</v>
      </c>
      <c r="F106" s="37">
        <v>485.23333333333329</v>
      </c>
      <c r="G106" s="38">
        <v>481.96666666666658</v>
      </c>
      <c r="H106" s="38">
        <v>478.38333333333327</v>
      </c>
      <c r="I106" s="38">
        <v>475.11666666666656</v>
      </c>
      <c r="J106" s="38">
        <v>488.81666666666661</v>
      </c>
      <c r="K106" s="38">
        <v>492.08333333333337</v>
      </c>
      <c r="L106" s="38">
        <v>495.66666666666663</v>
      </c>
      <c r="M106" s="28">
        <v>488.5</v>
      </c>
      <c r="N106" s="28">
        <v>481.65</v>
      </c>
      <c r="O106" s="39">
        <v>8421875</v>
      </c>
      <c r="P106" s="40">
        <v>-2.8856825749167592E-2</v>
      </c>
    </row>
    <row r="107" spans="1:16" ht="12.75" customHeight="1">
      <c r="A107" s="28">
        <v>97</v>
      </c>
      <c r="B107" s="29" t="s">
        <v>105</v>
      </c>
      <c r="C107" s="30" t="s">
        <v>130</v>
      </c>
      <c r="D107" s="31">
        <v>45071</v>
      </c>
      <c r="E107" s="37">
        <v>368.5</v>
      </c>
      <c r="F107" s="37">
        <v>369.9666666666667</v>
      </c>
      <c r="G107" s="38">
        <v>363.53333333333342</v>
      </c>
      <c r="H107" s="38">
        <v>358.56666666666672</v>
      </c>
      <c r="I107" s="38">
        <v>352.13333333333344</v>
      </c>
      <c r="J107" s="38">
        <v>374.93333333333339</v>
      </c>
      <c r="K107" s="38">
        <v>381.36666666666667</v>
      </c>
      <c r="L107" s="38">
        <v>386.33333333333337</v>
      </c>
      <c r="M107" s="28">
        <v>376.4</v>
      </c>
      <c r="N107" s="28">
        <v>365</v>
      </c>
      <c r="O107" s="39">
        <v>23894000</v>
      </c>
      <c r="P107" s="40">
        <v>-3.8006280698929057E-2</v>
      </c>
    </row>
    <row r="108" spans="1:16" ht="12.75" customHeight="1">
      <c r="A108" s="28">
        <v>98</v>
      </c>
      <c r="B108" s="29" t="s">
        <v>42</v>
      </c>
      <c r="C108" s="30" t="s">
        <v>382</v>
      </c>
      <c r="D108" s="31">
        <v>45071</v>
      </c>
      <c r="E108" s="37">
        <v>194.75</v>
      </c>
      <c r="F108" s="37">
        <v>195.01666666666665</v>
      </c>
      <c r="G108" s="38">
        <v>192.23333333333329</v>
      </c>
      <c r="H108" s="38">
        <v>189.71666666666664</v>
      </c>
      <c r="I108" s="38">
        <v>186.93333333333328</v>
      </c>
      <c r="J108" s="38">
        <v>197.5333333333333</v>
      </c>
      <c r="K108" s="38">
        <v>200.31666666666666</v>
      </c>
      <c r="L108" s="38">
        <v>202.83333333333331</v>
      </c>
      <c r="M108" s="28">
        <v>197.8</v>
      </c>
      <c r="N108" s="28">
        <v>192.5</v>
      </c>
      <c r="O108" s="39">
        <v>18397600</v>
      </c>
      <c r="P108" s="40">
        <v>4.7311149660936763E-4</v>
      </c>
    </row>
    <row r="109" spans="1:16" ht="12.75" customHeight="1">
      <c r="A109" s="28">
        <v>99</v>
      </c>
      <c r="B109" s="29" t="s">
        <v>44</v>
      </c>
      <c r="C109" s="30" t="s">
        <v>259</v>
      </c>
      <c r="D109" s="31">
        <v>45071</v>
      </c>
      <c r="E109" s="37">
        <v>5829.7</v>
      </c>
      <c r="F109" s="37">
        <v>5828.3</v>
      </c>
      <c r="G109" s="38">
        <v>5794.9000000000005</v>
      </c>
      <c r="H109" s="38">
        <v>5760.1</v>
      </c>
      <c r="I109" s="38">
        <v>5726.7000000000007</v>
      </c>
      <c r="J109" s="38">
        <v>5863.1</v>
      </c>
      <c r="K109" s="38">
        <v>5896.5</v>
      </c>
      <c r="L109" s="38">
        <v>5931.3</v>
      </c>
      <c r="M109" s="28">
        <v>5861.7</v>
      </c>
      <c r="N109" s="28">
        <v>5793.5</v>
      </c>
      <c r="O109" s="39">
        <v>342900</v>
      </c>
      <c r="P109" s="40">
        <v>5.0551470588235295E-2</v>
      </c>
    </row>
    <row r="110" spans="1:16" ht="12.75" customHeight="1">
      <c r="A110" s="28">
        <v>100</v>
      </c>
      <c r="B110" s="29" t="s">
        <v>44</v>
      </c>
      <c r="C110" s="30" t="s">
        <v>131</v>
      </c>
      <c r="D110" s="31">
        <v>45071</v>
      </c>
      <c r="E110" s="37">
        <v>2306.5500000000002</v>
      </c>
      <c r="F110" s="37">
        <v>2295.6333333333332</v>
      </c>
      <c r="G110" s="38">
        <v>2278.9166666666665</v>
      </c>
      <c r="H110" s="38">
        <v>2251.2833333333333</v>
      </c>
      <c r="I110" s="38">
        <v>2234.5666666666666</v>
      </c>
      <c r="J110" s="38">
        <v>2323.2666666666664</v>
      </c>
      <c r="K110" s="38">
        <v>2339.9833333333336</v>
      </c>
      <c r="L110" s="38">
        <v>2367.6166666666663</v>
      </c>
      <c r="M110" s="28">
        <v>2312.35</v>
      </c>
      <c r="N110" s="28">
        <v>2268</v>
      </c>
      <c r="O110" s="39">
        <v>3453600</v>
      </c>
      <c r="P110" s="40">
        <v>1.8670914078400141E-2</v>
      </c>
    </row>
    <row r="111" spans="1:16" ht="12.75" customHeight="1">
      <c r="A111" s="28">
        <v>101</v>
      </c>
      <c r="B111" s="29" t="s">
        <v>58</v>
      </c>
      <c r="C111" s="30" t="s">
        <v>132</v>
      </c>
      <c r="D111" s="31">
        <v>45071</v>
      </c>
      <c r="E111" s="37">
        <v>1236.5999999999999</v>
      </c>
      <c r="F111" s="37">
        <v>1234.5</v>
      </c>
      <c r="G111" s="38">
        <v>1220</v>
      </c>
      <c r="H111" s="38">
        <v>1203.4000000000001</v>
      </c>
      <c r="I111" s="38">
        <v>1188.9000000000001</v>
      </c>
      <c r="J111" s="38">
        <v>1251.0999999999999</v>
      </c>
      <c r="K111" s="38">
        <v>1265.5999999999999</v>
      </c>
      <c r="L111" s="38">
        <v>1282.1999999999998</v>
      </c>
      <c r="M111" s="28">
        <v>1249</v>
      </c>
      <c r="N111" s="28">
        <v>1217.9000000000001</v>
      </c>
      <c r="O111" s="39">
        <v>21850900</v>
      </c>
      <c r="P111" s="40">
        <v>-3.7729575715672911E-2</v>
      </c>
    </row>
    <row r="112" spans="1:16" ht="12.75" customHeight="1">
      <c r="A112" s="28">
        <v>102</v>
      </c>
      <c r="B112" s="29" t="s">
        <v>74</v>
      </c>
      <c r="C112" s="30" t="s">
        <v>133</v>
      </c>
      <c r="D112" s="31">
        <v>45071</v>
      </c>
      <c r="E112" s="37">
        <v>151.94999999999999</v>
      </c>
      <c r="F112" s="37">
        <v>152.91666666666666</v>
      </c>
      <c r="G112" s="38">
        <v>149.48333333333332</v>
      </c>
      <c r="H112" s="38">
        <v>147.01666666666665</v>
      </c>
      <c r="I112" s="38">
        <v>143.58333333333331</v>
      </c>
      <c r="J112" s="38">
        <v>155.38333333333333</v>
      </c>
      <c r="K112" s="38">
        <v>158.81666666666666</v>
      </c>
      <c r="L112" s="38">
        <v>161.28333333333333</v>
      </c>
      <c r="M112" s="28">
        <v>156.35</v>
      </c>
      <c r="N112" s="28">
        <v>150.44999999999999</v>
      </c>
      <c r="O112" s="39">
        <v>32868600</v>
      </c>
      <c r="P112" s="40">
        <v>6.2203090764547338E-2</v>
      </c>
    </row>
    <row r="113" spans="1:16" ht="12.75" customHeight="1">
      <c r="A113" s="28">
        <v>103</v>
      </c>
      <c r="B113" s="29" t="s">
        <v>86</v>
      </c>
      <c r="C113" s="30" t="s">
        <v>134</v>
      </c>
      <c r="D113" s="31">
        <v>45071</v>
      </c>
      <c r="E113" s="37">
        <v>1249.7</v>
      </c>
      <c r="F113" s="37">
        <v>1253.8833333333334</v>
      </c>
      <c r="G113" s="38">
        <v>1240.5666666666668</v>
      </c>
      <c r="H113" s="38">
        <v>1231.4333333333334</v>
      </c>
      <c r="I113" s="38">
        <v>1218.1166666666668</v>
      </c>
      <c r="J113" s="38">
        <v>1263.0166666666669</v>
      </c>
      <c r="K113" s="38">
        <v>1276.3333333333335</v>
      </c>
      <c r="L113" s="38">
        <v>1285.4666666666669</v>
      </c>
      <c r="M113" s="28">
        <v>1267.2</v>
      </c>
      <c r="N113" s="28">
        <v>1244.75</v>
      </c>
      <c r="O113" s="39">
        <v>50916400</v>
      </c>
      <c r="P113" s="40">
        <v>2.2146740221467402E-2</v>
      </c>
    </row>
    <row r="114" spans="1:16" ht="12.75" customHeight="1">
      <c r="A114" s="28">
        <v>104</v>
      </c>
      <c r="B114" s="29" t="s">
        <v>86</v>
      </c>
      <c r="C114" s="30" t="s">
        <v>389</v>
      </c>
      <c r="D114" s="31">
        <v>45071</v>
      </c>
      <c r="E114" s="37">
        <v>548.04999999999995</v>
      </c>
      <c r="F114" s="37">
        <v>545.51666666666654</v>
      </c>
      <c r="G114" s="38">
        <v>539.1333333333331</v>
      </c>
      <c r="H114" s="38">
        <v>530.21666666666658</v>
      </c>
      <c r="I114" s="38">
        <v>523.83333333333314</v>
      </c>
      <c r="J114" s="38">
        <v>554.43333333333305</v>
      </c>
      <c r="K114" s="38">
        <v>560.81666666666649</v>
      </c>
      <c r="L114" s="38">
        <v>569.73333333333301</v>
      </c>
      <c r="M114" s="28">
        <v>551.9</v>
      </c>
      <c r="N114" s="28">
        <v>536.6</v>
      </c>
      <c r="O114" s="39">
        <v>4652500</v>
      </c>
      <c r="P114" s="40">
        <v>-1.7165540178092479E-3</v>
      </c>
    </row>
    <row r="115" spans="1:16" ht="12.75" customHeight="1">
      <c r="A115" s="28">
        <v>105</v>
      </c>
      <c r="B115" s="29" t="s">
        <v>79</v>
      </c>
      <c r="C115" s="30" t="s">
        <v>135</v>
      </c>
      <c r="D115" s="31">
        <v>45071</v>
      </c>
      <c r="E115" s="37">
        <v>87.65</v>
      </c>
      <c r="F115" s="37">
        <v>87.90000000000002</v>
      </c>
      <c r="G115" s="38">
        <v>87.100000000000037</v>
      </c>
      <c r="H115" s="38">
        <v>86.550000000000011</v>
      </c>
      <c r="I115" s="38">
        <v>85.750000000000028</v>
      </c>
      <c r="J115" s="38">
        <v>88.450000000000045</v>
      </c>
      <c r="K115" s="38">
        <v>89.250000000000028</v>
      </c>
      <c r="L115" s="38">
        <v>89.800000000000054</v>
      </c>
      <c r="M115" s="28">
        <v>88.7</v>
      </c>
      <c r="N115" s="28">
        <v>87.35</v>
      </c>
      <c r="O115" s="39">
        <v>80681250</v>
      </c>
      <c r="P115" s="40">
        <v>1.1737376207360314E-2</v>
      </c>
    </row>
    <row r="116" spans="1:16" ht="12.75" customHeight="1">
      <c r="A116" s="28">
        <v>106</v>
      </c>
      <c r="B116" s="29" t="s">
        <v>47</v>
      </c>
      <c r="C116" s="30" t="s">
        <v>260</v>
      </c>
      <c r="D116" s="31">
        <v>45071</v>
      </c>
      <c r="E116" s="37">
        <v>684.75</v>
      </c>
      <c r="F116" s="37">
        <v>686.68333333333339</v>
      </c>
      <c r="G116" s="38">
        <v>680.41666666666674</v>
      </c>
      <c r="H116" s="38">
        <v>676.08333333333337</v>
      </c>
      <c r="I116" s="38">
        <v>669.81666666666672</v>
      </c>
      <c r="J116" s="38">
        <v>691.01666666666677</v>
      </c>
      <c r="K116" s="38">
        <v>697.28333333333342</v>
      </c>
      <c r="L116" s="38">
        <v>701.61666666666679</v>
      </c>
      <c r="M116" s="28">
        <v>692.95</v>
      </c>
      <c r="N116" s="28">
        <v>682.35</v>
      </c>
      <c r="O116" s="39">
        <v>4076800</v>
      </c>
      <c r="P116" s="40">
        <v>3.0731306491372228E-2</v>
      </c>
    </row>
    <row r="117" spans="1:16" ht="12.75" customHeight="1">
      <c r="A117" s="28">
        <v>107</v>
      </c>
      <c r="B117" s="29" t="s">
        <v>44</v>
      </c>
      <c r="C117" s="30" t="s">
        <v>136</v>
      </c>
      <c r="D117" s="31">
        <v>45071</v>
      </c>
      <c r="E117" s="37">
        <v>623.29999999999995</v>
      </c>
      <c r="F117" s="37">
        <v>623.33333333333337</v>
      </c>
      <c r="G117" s="38">
        <v>617.7166666666667</v>
      </c>
      <c r="H117" s="38">
        <v>612.13333333333333</v>
      </c>
      <c r="I117" s="38">
        <v>606.51666666666665</v>
      </c>
      <c r="J117" s="38">
        <v>628.91666666666674</v>
      </c>
      <c r="K117" s="38">
        <v>634.5333333333333</v>
      </c>
      <c r="L117" s="38">
        <v>640.11666666666679</v>
      </c>
      <c r="M117" s="28">
        <v>628.95000000000005</v>
      </c>
      <c r="N117" s="28">
        <v>617.75</v>
      </c>
      <c r="O117" s="39">
        <v>14115500</v>
      </c>
      <c r="P117" s="40">
        <v>1.3571249057552149E-2</v>
      </c>
    </row>
    <row r="118" spans="1:16" ht="12.75" customHeight="1">
      <c r="A118" s="28">
        <v>108</v>
      </c>
      <c r="B118" s="29" t="s">
        <v>56</v>
      </c>
      <c r="C118" s="30" t="s">
        <v>137</v>
      </c>
      <c r="D118" s="31">
        <v>45071</v>
      </c>
      <c r="E118" s="37">
        <v>428</v>
      </c>
      <c r="F118" s="37">
        <v>426.4666666666667</v>
      </c>
      <c r="G118" s="38">
        <v>424.23333333333341</v>
      </c>
      <c r="H118" s="38">
        <v>420.4666666666667</v>
      </c>
      <c r="I118" s="38">
        <v>418.23333333333341</v>
      </c>
      <c r="J118" s="38">
        <v>430.23333333333341</v>
      </c>
      <c r="K118" s="38">
        <v>432.46666666666675</v>
      </c>
      <c r="L118" s="38">
        <v>436.23333333333341</v>
      </c>
      <c r="M118" s="28">
        <v>428.7</v>
      </c>
      <c r="N118" s="28">
        <v>422.7</v>
      </c>
      <c r="O118" s="39">
        <v>71681600</v>
      </c>
      <c r="P118" s="40">
        <v>-0.10801178672400749</v>
      </c>
    </row>
    <row r="119" spans="1:16" ht="12.75" customHeight="1">
      <c r="A119" s="28">
        <v>109</v>
      </c>
      <c r="B119" s="29" t="s">
        <v>119</v>
      </c>
      <c r="C119" s="30" t="s">
        <v>138</v>
      </c>
      <c r="D119" s="31">
        <v>45071</v>
      </c>
      <c r="E119" s="37">
        <v>533.20000000000005</v>
      </c>
      <c r="F119" s="37">
        <v>538.54999999999995</v>
      </c>
      <c r="G119" s="38">
        <v>525.69999999999993</v>
      </c>
      <c r="H119" s="38">
        <v>518.19999999999993</v>
      </c>
      <c r="I119" s="38">
        <v>505.34999999999991</v>
      </c>
      <c r="J119" s="38">
        <v>546.04999999999995</v>
      </c>
      <c r="K119" s="38">
        <v>558.89999999999986</v>
      </c>
      <c r="L119" s="38">
        <v>566.4</v>
      </c>
      <c r="M119" s="28">
        <v>551.4</v>
      </c>
      <c r="N119" s="28">
        <v>531.04999999999995</v>
      </c>
      <c r="O119" s="39">
        <v>21392500</v>
      </c>
      <c r="P119" s="40">
        <v>0.11775847429952321</v>
      </c>
    </row>
    <row r="120" spans="1:16" ht="12.75" customHeight="1">
      <c r="A120" s="28">
        <v>110</v>
      </c>
      <c r="B120" s="29" t="s">
        <v>42</v>
      </c>
      <c r="C120" s="30" t="s">
        <v>391</v>
      </c>
      <c r="D120" s="31">
        <v>45071</v>
      </c>
      <c r="E120" s="37">
        <v>3053.5</v>
      </c>
      <c r="F120" s="37">
        <v>3057.2166666666667</v>
      </c>
      <c r="G120" s="38">
        <v>3024.4833333333336</v>
      </c>
      <c r="H120" s="38">
        <v>2995.4666666666667</v>
      </c>
      <c r="I120" s="38">
        <v>2962.7333333333336</v>
      </c>
      <c r="J120" s="38">
        <v>3086.2333333333336</v>
      </c>
      <c r="K120" s="38">
        <v>3118.9666666666662</v>
      </c>
      <c r="L120" s="38">
        <v>3147.9833333333336</v>
      </c>
      <c r="M120" s="28">
        <v>3089.95</v>
      </c>
      <c r="N120" s="28">
        <v>3028.2</v>
      </c>
      <c r="O120" s="39">
        <v>394500</v>
      </c>
      <c r="P120" s="40">
        <v>2.1359223300970873E-2</v>
      </c>
    </row>
    <row r="121" spans="1:16" ht="12.75" customHeight="1">
      <c r="A121" s="28">
        <v>111</v>
      </c>
      <c r="B121" s="29" t="s">
        <v>119</v>
      </c>
      <c r="C121" s="30" t="s">
        <v>139</v>
      </c>
      <c r="D121" s="31">
        <v>45071</v>
      </c>
      <c r="E121" s="37">
        <v>697.15</v>
      </c>
      <c r="F121" s="37">
        <v>698.11666666666667</v>
      </c>
      <c r="G121" s="38">
        <v>691.88333333333333</v>
      </c>
      <c r="H121" s="38">
        <v>686.61666666666667</v>
      </c>
      <c r="I121" s="38">
        <v>680.38333333333333</v>
      </c>
      <c r="J121" s="38">
        <v>703.38333333333333</v>
      </c>
      <c r="K121" s="38">
        <v>709.61666666666667</v>
      </c>
      <c r="L121" s="38">
        <v>714.88333333333333</v>
      </c>
      <c r="M121" s="28">
        <v>704.35</v>
      </c>
      <c r="N121" s="28">
        <v>692.85</v>
      </c>
      <c r="O121" s="39">
        <v>25223400</v>
      </c>
      <c r="P121" s="40">
        <v>3.5468853912657944E-2</v>
      </c>
    </row>
    <row r="122" spans="1:16" ht="12.75" customHeight="1">
      <c r="A122" s="28">
        <v>112</v>
      </c>
      <c r="B122" s="29" t="s">
        <v>44</v>
      </c>
      <c r="C122" s="30" t="s">
        <v>140</v>
      </c>
      <c r="D122" s="31">
        <v>45071</v>
      </c>
      <c r="E122" s="37">
        <v>482.55</v>
      </c>
      <c r="F122" s="37">
        <v>471.86666666666662</v>
      </c>
      <c r="G122" s="38">
        <v>458.03333333333325</v>
      </c>
      <c r="H122" s="38">
        <v>433.51666666666665</v>
      </c>
      <c r="I122" s="38">
        <v>419.68333333333328</v>
      </c>
      <c r="J122" s="38">
        <v>496.38333333333321</v>
      </c>
      <c r="K122" s="38">
        <v>510.21666666666658</v>
      </c>
      <c r="L122" s="38">
        <v>534.73333333333312</v>
      </c>
      <c r="M122" s="28">
        <v>485.7</v>
      </c>
      <c r="N122" s="28">
        <v>447.35</v>
      </c>
      <c r="O122" s="39">
        <v>18547500</v>
      </c>
      <c r="P122" s="40">
        <v>8.2670558190441445E-2</v>
      </c>
    </row>
    <row r="123" spans="1:16" ht="12.75" customHeight="1">
      <c r="A123" s="28">
        <v>113</v>
      </c>
      <c r="B123" s="29" t="s">
        <v>58</v>
      </c>
      <c r="C123" s="30" t="s">
        <v>141</v>
      </c>
      <c r="D123" s="31">
        <v>45071</v>
      </c>
      <c r="E123" s="37">
        <v>1913.8</v>
      </c>
      <c r="F123" s="37">
        <v>1921.1499999999999</v>
      </c>
      <c r="G123" s="38">
        <v>1893.3499999999997</v>
      </c>
      <c r="H123" s="38">
        <v>1872.8999999999999</v>
      </c>
      <c r="I123" s="38">
        <v>1845.0999999999997</v>
      </c>
      <c r="J123" s="38">
        <v>1941.5999999999997</v>
      </c>
      <c r="K123" s="38">
        <v>1969.3999999999999</v>
      </c>
      <c r="L123" s="38">
        <v>1989.8499999999997</v>
      </c>
      <c r="M123" s="28">
        <v>1948.95</v>
      </c>
      <c r="N123" s="28">
        <v>1900.7</v>
      </c>
      <c r="O123" s="39">
        <v>28902800</v>
      </c>
      <c r="P123" s="40">
        <v>1.1903594885655467E-2</v>
      </c>
    </row>
    <row r="124" spans="1:16" ht="12.75" customHeight="1">
      <c r="A124" s="28">
        <v>114</v>
      </c>
      <c r="B124" s="29" t="s">
        <v>63</v>
      </c>
      <c r="C124" s="30" t="s">
        <v>142</v>
      </c>
      <c r="D124" s="31">
        <v>45071</v>
      </c>
      <c r="E124" s="37">
        <v>100.15</v>
      </c>
      <c r="F124" s="37">
        <v>100.11666666666667</v>
      </c>
      <c r="G124" s="38">
        <v>98.733333333333348</v>
      </c>
      <c r="H124" s="38">
        <v>97.316666666666677</v>
      </c>
      <c r="I124" s="38">
        <v>95.933333333333351</v>
      </c>
      <c r="J124" s="38">
        <v>101.53333333333335</v>
      </c>
      <c r="K124" s="38">
        <v>102.91666666666667</v>
      </c>
      <c r="L124" s="38">
        <v>104.33333333333334</v>
      </c>
      <c r="M124" s="28">
        <v>101.5</v>
      </c>
      <c r="N124" s="28">
        <v>98.7</v>
      </c>
      <c r="O124" s="39">
        <v>80869288</v>
      </c>
      <c r="P124" s="40">
        <v>2.4765351125183761E-2</v>
      </c>
    </row>
    <row r="125" spans="1:16" ht="12.75" customHeight="1">
      <c r="A125" s="28">
        <v>115</v>
      </c>
      <c r="B125" s="29" t="s">
        <v>44</v>
      </c>
      <c r="C125" s="30" t="s">
        <v>143</v>
      </c>
      <c r="D125" s="31">
        <v>45071</v>
      </c>
      <c r="E125" s="37">
        <v>2011.55</v>
      </c>
      <c r="F125" s="37">
        <v>2012.6166666666668</v>
      </c>
      <c r="G125" s="38">
        <v>1984.0833333333335</v>
      </c>
      <c r="H125" s="38">
        <v>1956.6166666666668</v>
      </c>
      <c r="I125" s="38">
        <v>1928.0833333333335</v>
      </c>
      <c r="J125" s="38">
        <v>2040.0833333333335</v>
      </c>
      <c r="K125" s="38">
        <v>2068.6166666666668</v>
      </c>
      <c r="L125" s="38">
        <v>2096.0833333333335</v>
      </c>
      <c r="M125" s="28">
        <v>2041.15</v>
      </c>
      <c r="N125" s="28">
        <v>1985.15</v>
      </c>
      <c r="O125" s="39">
        <v>939350</v>
      </c>
      <c r="P125" s="40">
        <v>9.7280447167580348E-3</v>
      </c>
    </row>
    <row r="126" spans="1:16" ht="12.75" customHeight="1">
      <c r="A126" s="28">
        <v>116</v>
      </c>
      <c r="B126" s="29" t="s">
        <v>47</v>
      </c>
      <c r="C126" s="30" t="s">
        <v>262</v>
      </c>
      <c r="D126" s="31">
        <v>45071</v>
      </c>
      <c r="E126" s="37">
        <v>311.85000000000002</v>
      </c>
      <c r="F126" s="37">
        <v>313.06666666666666</v>
      </c>
      <c r="G126" s="38">
        <v>308.38333333333333</v>
      </c>
      <c r="H126" s="38">
        <v>304.91666666666669</v>
      </c>
      <c r="I126" s="38">
        <v>300.23333333333335</v>
      </c>
      <c r="J126" s="38">
        <v>316.5333333333333</v>
      </c>
      <c r="K126" s="38">
        <v>321.21666666666658</v>
      </c>
      <c r="L126" s="38">
        <v>324.68333333333328</v>
      </c>
      <c r="M126" s="28">
        <v>317.75</v>
      </c>
      <c r="N126" s="28">
        <v>309.60000000000002</v>
      </c>
      <c r="O126" s="39">
        <v>14117800</v>
      </c>
      <c r="P126" s="40">
        <v>-1.8008305104787608E-2</v>
      </c>
    </row>
    <row r="127" spans="1:16" ht="12.75" customHeight="1">
      <c r="A127" s="28">
        <v>117</v>
      </c>
      <c r="B127" s="29" t="s">
        <v>63</v>
      </c>
      <c r="C127" s="30" t="s">
        <v>144</v>
      </c>
      <c r="D127" s="31">
        <v>45071</v>
      </c>
      <c r="E127" s="37">
        <v>370.45</v>
      </c>
      <c r="F127" s="37">
        <v>376.8</v>
      </c>
      <c r="G127" s="38">
        <v>359.1</v>
      </c>
      <c r="H127" s="38">
        <v>347.75</v>
      </c>
      <c r="I127" s="38">
        <v>330.05</v>
      </c>
      <c r="J127" s="38">
        <v>388.15000000000003</v>
      </c>
      <c r="K127" s="38">
        <v>405.84999999999997</v>
      </c>
      <c r="L127" s="38">
        <v>417.20000000000005</v>
      </c>
      <c r="M127" s="28">
        <v>394.5</v>
      </c>
      <c r="N127" s="28">
        <v>365.45</v>
      </c>
      <c r="O127" s="39">
        <v>24394000</v>
      </c>
      <c r="P127" s="40">
        <v>3.539898132427844E-2</v>
      </c>
    </row>
    <row r="128" spans="1:16" ht="12.75" customHeight="1">
      <c r="A128" s="28">
        <v>118</v>
      </c>
      <c r="B128" s="29" t="s">
        <v>70</v>
      </c>
      <c r="C128" s="30" t="s">
        <v>145</v>
      </c>
      <c r="D128" s="31">
        <v>45071</v>
      </c>
      <c r="E128" s="37">
        <v>2225.4499999999998</v>
      </c>
      <c r="F128" s="37">
        <v>2229.3166666666666</v>
      </c>
      <c r="G128" s="38">
        <v>2211.1333333333332</v>
      </c>
      <c r="H128" s="38">
        <v>2196.8166666666666</v>
      </c>
      <c r="I128" s="38">
        <v>2178.6333333333332</v>
      </c>
      <c r="J128" s="38">
        <v>2243.6333333333332</v>
      </c>
      <c r="K128" s="38">
        <v>2261.8166666666666</v>
      </c>
      <c r="L128" s="38">
        <v>2276.1333333333332</v>
      </c>
      <c r="M128" s="28">
        <v>2247.5</v>
      </c>
      <c r="N128" s="28">
        <v>2215</v>
      </c>
      <c r="O128" s="39">
        <v>15092400</v>
      </c>
      <c r="P128" s="40">
        <v>-1.3498491345084961E-3</v>
      </c>
    </row>
    <row r="129" spans="1:16" ht="12.75" customHeight="1">
      <c r="A129" s="28">
        <v>119</v>
      </c>
      <c r="B129" s="29" t="s">
        <v>86</v>
      </c>
      <c r="C129" s="30" t="s">
        <v>863</v>
      </c>
      <c r="D129" s="31">
        <v>45071</v>
      </c>
      <c r="E129" s="37">
        <v>4743.05</v>
      </c>
      <c r="F129" s="37">
        <v>4725.5166666666664</v>
      </c>
      <c r="G129" s="38">
        <v>4699.083333333333</v>
      </c>
      <c r="H129" s="38">
        <v>4655.1166666666668</v>
      </c>
      <c r="I129" s="38">
        <v>4628.6833333333334</v>
      </c>
      <c r="J129" s="38">
        <v>4769.4833333333327</v>
      </c>
      <c r="K129" s="38">
        <v>4795.916666666667</v>
      </c>
      <c r="L129" s="38">
        <v>4839.8833333333323</v>
      </c>
      <c r="M129" s="28">
        <v>4751.95</v>
      </c>
      <c r="N129" s="28">
        <v>4681.55</v>
      </c>
      <c r="O129" s="39">
        <v>1396500</v>
      </c>
      <c r="P129" s="40">
        <v>-2.2264230203738709E-2</v>
      </c>
    </row>
    <row r="130" spans="1:16" ht="12.75" customHeight="1">
      <c r="A130" s="28">
        <v>120</v>
      </c>
      <c r="B130" s="29" t="s">
        <v>86</v>
      </c>
      <c r="C130" s="30" t="s">
        <v>146</v>
      </c>
      <c r="D130" s="31">
        <v>45071</v>
      </c>
      <c r="E130" s="37">
        <v>3828.9</v>
      </c>
      <c r="F130" s="37">
        <v>3818.3166666666671</v>
      </c>
      <c r="G130" s="38">
        <v>3791.0333333333342</v>
      </c>
      <c r="H130" s="38">
        <v>3753.166666666667</v>
      </c>
      <c r="I130" s="38">
        <v>3725.8833333333341</v>
      </c>
      <c r="J130" s="38">
        <v>3856.1833333333343</v>
      </c>
      <c r="K130" s="38">
        <v>3883.4666666666672</v>
      </c>
      <c r="L130" s="38">
        <v>3921.3333333333344</v>
      </c>
      <c r="M130" s="28">
        <v>3845.6</v>
      </c>
      <c r="N130" s="28">
        <v>3780.45</v>
      </c>
      <c r="O130" s="39">
        <v>1223800</v>
      </c>
      <c r="P130" s="40">
        <v>2.1194926568758345E-2</v>
      </c>
    </row>
    <row r="131" spans="1:16" ht="12.75" customHeight="1">
      <c r="A131" s="28">
        <v>121</v>
      </c>
      <c r="B131" s="29" t="s">
        <v>47</v>
      </c>
      <c r="C131" s="30" t="s">
        <v>147</v>
      </c>
      <c r="D131" s="31">
        <v>45071</v>
      </c>
      <c r="E131" s="37">
        <v>782.25</v>
      </c>
      <c r="F131" s="37">
        <v>784.01666666666677</v>
      </c>
      <c r="G131" s="38">
        <v>775.13333333333355</v>
      </c>
      <c r="H131" s="38">
        <v>768.01666666666677</v>
      </c>
      <c r="I131" s="38">
        <v>759.13333333333355</v>
      </c>
      <c r="J131" s="38">
        <v>791.13333333333355</v>
      </c>
      <c r="K131" s="38">
        <v>800.01666666666677</v>
      </c>
      <c r="L131" s="38">
        <v>807.13333333333355</v>
      </c>
      <c r="M131" s="28">
        <v>792.9</v>
      </c>
      <c r="N131" s="28">
        <v>776.9</v>
      </c>
      <c r="O131" s="39">
        <v>6775350</v>
      </c>
      <c r="P131" s="40">
        <v>-2.3640372366487018E-2</v>
      </c>
    </row>
    <row r="132" spans="1:16" ht="12.75" customHeight="1">
      <c r="A132" s="28">
        <v>122</v>
      </c>
      <c r="B132" s="29" t="s">
        <v>49</v>
      </c>
      <c r="C132" s="30" t="s">
        <v>148</v>
      </c>
      <c r="D132" s="31">
        <v>45071</v>
      </c>
      <c r="E132" s="37">
        <v>1264.3</v>
      </c>
      <c r="F132" s="37">
        <v>1265.4666666666665</v>
      </c>
      <c r="G132" s="38">
        <v>1260.2833333333328</v>
      </c>
      <c r="H132" s="38">
        <v>1256.2666666666664</v>
      </c>
      <c r="I132" s="38">
        <v>1251.0833333333328</v>
      </c>
      <c r="J132" s="38">
        <v>1269.4833333333329</v>
      </c>
      <c r="K132" s="38">
        <v>1274.6666666666667</v>
      </c>
      <c r="L132" s="38">
        <v>1278.6833333333329</v>
      </c>
      <c r="M132" s="28">
        <v>1270.6500000000001</v>
      </c>
      <c r="N132" s="28">
        <v>1261.45</v>
      </c>
      <c r="O132" s="39">
        <v>14000700</v>
      </c>
      <c r="P132" s="40">
        <v>-2.1190173240677304E-2</v>
      </c>
    </row>
    <row r="133" spans="1:16" ht="12.75" customHeight="1">
      <c r="A133" s="28">
        <v>123</v>
      </c>
      <c r="B133" s="29" t="s">
        <v>63</v>
      </c>
      <c r="C133" s="30" t="s">
        <v>149</v>
      </c>
      <c r="D133" s="31">
        <v>45071</v>
      </c>
      <c r="E133" s="37">
        <v>285.89999999999998</v>
      </c>
      <c r="F133" s="37">
        <v>284.7</v>
      </c>
      <c r="G133" s="38">
        <v>283.14999999999998</v>
      </c>
      <c r="H133" s="38">
        <v>280.39999999999998</v>
      </c>
      <c r="I133" s="38">
        <v>278.84999999999997</v>
      </c>
      <c r="J133" s="38">
        <v>287.45</v>
      </c>
      <c r="K133" s="38">
        <v>289.00000000000006</v>
      </c>
      <c r="L133" s="38">
        <v>291.75</v>
      </c>
      <c r="M133" s="28">
        <v>286.25</v>
      </c>
      <c r="N133" s="28">
        <v>281.95</v>
      </c>
      <c r="O133" s="39">
        <v>25400000</v>
      </c>
      <c r="P133" s="40">
        <v>8.0965232576599468E-3</v>
      </c>
    </row>
    <row r="134" spans="1:16" ht="12.75" customHeight="1">
      <c r="A134" s="28">
        <v>124</v>
      </c>
      <c r="B134" s="29" t="s">
        <v>63</v>
      </c>
      <c r="C134" s="30" t="s">
        <v>150</v>
      </c>
      <c r="D134" s="31">
        <v>45071</v>
      </c>
      <c r="E134" s="37">
        <v>110.9</v>
      </c>
      <c r="F134" s="37">
        <v>111.2</v>
      </c>
      <c r="G134" s="38">
        <v>109.45</v>
      </c>
      <c r="H134" s="38">
        <v>108</v>
      </c>
      <c r="I134" s="38">
        <v>106.25</v>
      </c>
      <c r="J134" s="38">
        <v>112.65</v>
      </c>
      <c r="K134" s="38">
        <v>114.4</v>
      </c>
      <c r="L134" s="38">
        <v>115.85000000000001</v>
      </c>
      <c r="M134" s="28">
        <v>112.95</v>
      </c>
      <c r="N134" s="28">
        <v>109.75</v>
      </c>
      <c r="O134" s="39">
        <v>51084000</v>
      </c>
      <c r="P134" s="40">
        <v>-3.4693877551020408E-2</v>
      </c>
    </row>
    <row r="135" spans="1:16" ht="12.75" customHeight="1">
      <c r="A135" s="28">
        <v>125</v>
      </c>
      <c r="B135" s="29" t="s">
        <v>56</v>
      </c>
      <c r="C135" s="30" t="s">
        <v>151</v>
      </c>
      <c r="D135" s="31">
        <v>45071</v>
      </c>
      <c r="E135" s="37">
        <v>528.6</v>
      </c>
      <c r="F135" s="37">
        <v>530.88333333333333</v>
      </c>
      <c r="G135" s="38">
        <v>524.26666666666665</v>
      </c>
      <c r="H135" s="38">
        <v>519.93333333333328</v>
      </c>
      <c r="I135" s="38">
        <v>513.31666666666661</v>
      </c>
      <c r="J135" s="38">
        <v>535.2166666666667</v>
      </c>
      <c r="K135" s="38">
        <v>541.83333333333326</v>
      </c>
      <c r="L135" s="38">
        <v>546.16666666666674</v>
      </c>
      <c r="M135" s="28">
        <v>537.5</v>
      </c>
      <c r="N135" s="28">
        <v>526.54999999999995</v>
      </c>
      <c r="O135" s="39">
        <v>10231200</v>
      </c>
      <c r="P135" s="40">
        <v>7.3251417769376178E-3</v>
      </c>
    </row>
    <row r="136" spans="1:16" ht="12.75" customHeight="1">
      <c r="A136" s="28">
        <v>126</v>
      </c>
      <c r="B136" s="29" t="s">
        <v>49</v>
      </c>
      <c r="C136" s="30" t="s">
        <v>152</v>
      </c>
      <c r="D136" s="31">
        <v>45071</v>
      </c>
      <c r="E136" s="37">
        <v>9122.75</v>
      </c>
      <c r="F136" s="37">
        <v>9104.7666666666664</v>
      </c>
      <c r="G136" s="38">
        <v>9074.4333333333325</v>
      </c>
      <c r="H136" s="38">
        <v>9026.1166666666668</v>
      </c>
      <c r="I136" s="38">
        <v>8995.7833333333328</v>
      </c>
      <c r="J136" s="38">
        <v>9153.0833333333321</v>
      </c>
      <c r="K136" s="38">
        <v>9183.4166666666679</v>
      </c>
      <c r="L136" s="38">
        <v>9231.7333333333318</v>
      </c>
      <c r="M136" s="28">
        <v>9135.1</v>
      </c>
      <c r="N136" s="28">
        <v>9056.4500000000007</v>
      </c>
      <c r="O136" s="39">
        <v>1909700</v>
      </c>
      <c r="P136" s="40">
        <v>-1.1235373304338821E-2</v>
      </c>
    </row>
    <row r="137" spans="1:16" ht="12.75" customHeight="1">
      <c r="A137" s="28">
        <v>127</v>
      </c>
      <c r="B137" s="29" t="s">
        <v>56</v>
      </c>
      <c r="C137" s="30" t="s">
        <v>153</v>
      </c>
      <c r="D137" s="31">
        <v>45071</v>
      </c>
      <c r="E137" s="37">
        <v>798.5</v>
      </c>
      <c r="F137" s="37">
        <v>799.38333333333333</v>
      </c>
      <c r="G137" s="38">
        <v>792.76666666666665</v>
      </c>
      <c r="H137" s="38">
        <v>787.0333333333333</v>
      </c>
      <c r="I137" s="38">
        <v>780.41666666666663</v>
      </c>
      <c r="J137" s="38">
        <v>805.11666666666667</v>
      </c>
      <c r="K137" s="38">
        <v>811.73333333333323</v>
      </c>
      <c r="L137" s="38">
        <v>817.4666666666667</v>
      </c>
      <c r="M137" s="28">
        <v>806</v>
      </c>
      <c r="N137" s="28">
        <v>793.65</v>
      </c>
      <c r="O137" s="39">
        <v>13050300</v>
      </c>
      <c r="P137" s="40">
        <v>1.2430106108769733E-2</v>
      </c>
    </row>
    <row r="138" spans="1:16" ht="12.75" customHeight="1">
      <c r="A138" s="28">
        <v>128</v>
      </c>
      <c r="B138" s="29" t="s">
        <v>44</v>
      </c>
      <c r="C138" s="30" t="s">
        <v>422</v>
      </c>
      <c r="D138" s="31">
        <v>45071</v>
      </c>
      <c r="E138" s="37">
        <v>1344.45</v>
      </c>
      <c r="F138" s="37">
        <v>1348.9833333333333</v>
      </c>
      <c r="G138" s="38">
        <v>1329.2166666666667</v>
      </c>
      <c r="H138" s="38">
        <v>1313.9833333333333</v>
      </c>
      <c r="I138" s="38">
        <v>1294.2166666666667</v>
      </c>
      <c r="J138" s="38">
        <v>1364.2166666666667</v>
      </c>
      <c r="K138" s="38">
        <v>1383.9833333333336</v>
      </c>
      <c r="L138" s="38">
        <v>1399.2166666666667</v>
      </c>
      <c r="M138" s="28">
        <v>1368.75</v>
      </c>
      <c r="N138" s="28">
        <v>1333.75</v>
      </c>
      <c r="O138" s="39">
        <v>1512400</v>
      </c>
      <c r="P138" s="40">
        <v>6.9287330316742085E-2</v>
      </c>
    </row>
    <row r="139" spans="1:16" ht="12.75" customHeight="1">
      <c r="A139" s="28">
        <v>129</v>
      </c>
      <c r="B139" s="29" t="s">
        <v>47</v>
      </c>
      <c r="C139" s="30" t="s">
        <v>154</v>
      </c>
      <c r="D139" s="31">
        <v>45071</v>
      </c>
      <c r="E139" s="37">
        <v>1295.3</v>
      </c>
      <c r="F139" s="37">
        <v>1297.1000000000001</v>
      </c>
      <c r="G139" s="38">
        <v>1271.2000000000003</v>
      </c>
      <c r="H139" s="38">
        <v>1247.1000000000001</v>
      </c>
      <c r="I139" s="38">
        <v>1221.2000000000003</v>
      </c>
      <c r="J139" s="38">
        <v>1321.2000000000003</v>
      </c>
      <c r="K139" s="38">
        <v>1347.1000000000004</v>
      </c>
      <c r="L139" s="38">
        <v>1371.2000000000003</v>
      </c>
      <c r="M139" s="28">
        <v>1323</v>
      </c>
      <c r="N139" s="28">
        <v>1273</v>
      </c>
      <c r="O139" s="39">
        <v>1304400</v>
      </c>
      <c r="P139" s="40">
        <v>-4.9825174825174824E-2</v>
      </c>
    </row>
    <row r="140" spans="1:16" ht="12.75" customHeight="1">
      <c r="A140" s="28">
        <v>130</v>
      </c>
      <c r="B140" s="29" t="s">
        <v>63</v>
      </c>
      <c r="C140" s="30" t="s">
        <v>155</v>
      </c>
      <c r="D140" s="31">
        <v>45071</v>
      </c>
      <c r="E140" s="37">
        <v>672.55</v>
      </c>
      <c r="F140" s="37">
        <v>675.06666666666672</v>
      </c>
      <c r="G140" s="38">
        <v>666.53333333333342</v>
      </c>
      <c r="H140" s="38">
        <v>660.51666666666665</v>
      </c>
      <c r="I140" s="38">
        <v>651.98333333333335</v>
      </c>
      <c r="J140" s="38">
        <v>681.08333333333348</v>
      </c>
      <c r="K140" s="38">
        <v>689.61666666666679</v>
      </c>
      <c r="L140" s="38">
        <v>695.63333333333355</v>
      </c>
      <c r="M140" s="28">
        <v>683.6</v>
      </c>
      <c r="N140" s="28">
        <v>669.05</v>
      </c>
      <c r="O140" s="39">
        <v>4494750</v>
      </c>
      <c r="P140" s="40">
        <v>-5.6082830025884385E-3</v>
      </c>
    </row>
    <row r="141" spans="1:16" ht="12.75" customHeight="1">
      <c r="A141" s="28">
        <v>131</v>
      </c>
      <c r="B141" s="29" t="s">
        <v>79</v>
      </c>
      <c r="C141" s="30" t="s">
        <v>156</v>
      </c>
      <c r="D141" s="31">
        <v>45071</v>
      </c>
      <c r="E141" s="37">
        <v>1060.7</v>
      </c>
      <c r="F141" s="37">
        <v>1058.3833333333334</v>
      </c>
      <c r="G141" s="38">
        <v>1050.166666666667</v>
      </c>
      <c r="H141" s="38">
        <v>1039.6333333333334</v>
      </c>
      <c r="I141" s="38">
        <v>1031.416666666667</v>
      </c>
      <c r="J141" s="38">
        <v>1068.916666666667</v>
      </c>
      <c r="K141" s="38">
        <v>1077.1333333333337</v>
      </c>
      <c r="L141" s="38">
        <v>1087.666666666667</v>
      </c>
      <c r="M141" s="28">
        <v>1066.5999999999999</v>
      </c>
      <c r="N141" s="28">
        <v>1047.8499999999999</v>
      </c>
      <c r="O141" s="39">
        <v>2397600</v>
      </c>
      <c r="P141" s="40">
        <v>-5.3103219382675078E-3</v>
      </c>
    </row>
    <row r="142" spans="1:16" ht="12.75" customHeight="1">
      <c r="A142" s="28">
        <v>132</v>
      </c>
      <c r="B142" s="29" t="s">
        <v>49</v>
      </c>
      <c r="C142" s="30" t="s">
        <v>800</v>
      </c>
      <c r="D142" s="31">
        <v>45071</v>
      </c>
      <c r="E142" s="37">
        <v>78</v>
      </c>
      <c r="F142" s="37">
        <v>77.866666666666674</v>
      </c>
      <c r="G142" s="38">
        <v>76.933333333333351</v>
      </c>
      <c r="H142" s="38">
        <v>75.866666666666674</v>
      </c>
      <c r="I142" s="38">
        <v>74.933333333333351</v>
      </c>
      <c r="J142" s="38">
        <v>78.933333333333351</v>
      </c>
      <c r="K142" s="38">
        <v>79.866666666666688</v>
      </c>
      <c r="L142" s="38">
        <v>80.933333333333351</v>
      </c>
      <c r="M142" s="28">
        <v>78.8</v>
      </c>
      <c r="N142" s="28">
        <v>76.8</v>
      </c>
      <c r="O142" s="39">
        <v>50809600</v>
      </c>
      <c r="P142" s="40">
        <v>-3.0754380811036632E-2</v>
      </c>
    </row>
    <row r="143" spans="1:16" ht="12.75" customHeight="1">
      <c r="A143" s="28">
        <v>133</v>
      </c>
      <c r="B143" s="29" t="s">
        <v>86</v>
      </c>
      <c r="C143" s="30" t="s">
        <v>157</v>
      </c>
      <c r="D143" s="31">
        <v>45071</v>
      </c>
      <c r="E143" s="37">
        <v>1853.8</v>
      </c>
      <c r="F143" s="37">
        <v>1855.7833333333335</v>
      </c>
      <c r="G143" s="38">
        <v>1830.2666666666671</v>
      </c>
      <c r="H143" s="38">
        <v>1806.7333333333336</v>
      </c>
      <c r="I143" s="38">
        <v>1781.2166666666672</v>
      </c>
      <c r="J143" s="38">
        <v>1879.3166666666671</v>
      </c>
      <c r="K143" s="38">
        <v>1904.8333333333335</v>
      </c>
      <c r="L143" s="38">
        <v>1928.366666666667</v>
      </c>
      <c r="M143" s="28">
        <v>1881.3</v>
      </c>
      <c r="N143" s="28">
        <v>1832.25</v>
      </c>
      <c r="O143" s="39">
        <v>2511300</v>
      </c>
      <c r="P143" s="40">
        <v>3.5608981628487184E-2</v>
      </c>
    </row>
    <row r="144" spans="1:16" ht="12.75" customHeight="1">
      <c r="A144" s="28">
        <v>134</v>
      </c>
      <c r="B144" s="29" t="s">
        <v>49</v>
      </c>
      <c r="C144" s="30" t="s">
        <v>158</v>
      </c>
      <c r="D144" s="31">
        <v>45071</v>
      </c>
      <c r="E144" s="37">
        <v>97833.4</v>
      </c>
      <c r="F144" s="37">
        <v>97474.816666666666</v>
      </c>
      <c r="G144" s="38">
        <v>96927.583333333328</v>
      </c>
      <c r="H144" s="38">
        <v>96021.766666666663</v>
      </c>
      <c r="I144" s="38">
        <v>95474.533333333326</v>
      </c>
      <c r="J144" s="38">
        <v>98380.633333333331</v>
      </c>
      <c r="K144" s="38">
        <v>98927.866666666669</v>
      </c>
      <c r="L144" s="38">
        <v>99833.683333333334</v>
      </c>
      <c r="M144" s="28">
        <v>98022.05</v>
      </c>
      <c r="N144" s="28">
        <v>96569</v>
      </c>
      <c r="O144" s="39">
        <v>62800</v>
      </c>
      <c r="P144" s="40">
        <v>2.9508196721311476E-2</v>
      </c>
    </row>
    <row r="145" spans="1:16" ht="12.75" customHeight="1">
      <c r="A145" s="28">
        <v>135</v>
      </c>
      <c r="B145" s="29" t="s">
        <v>63</v>
      </c>
      <c r="C145" s="30" t="s">
        <v>159</v>
      </c>
      <c r="D145" s="31">
        <v>45071</v>
      </c>
      <c r="E145" s="37">
        <v>1059.55</v>
      </c>
      <c r="F145" s="37">
        <v>1059.75</v>
      </c>
      <c r="G145" s="38">
        <v>1047.8</v>
      </c>
      <c r="H145" s="38">
        <v>1036.05</v>
      </c>
      <c r="I145" s="38">
        <v>1024.0999999999999</v>
      </c>
      <c r="J145" s="38">
        <v>1071.5</v>
      </c>
      <c r="K145" s="38">
        <v>1083.4499999999998</v>
      </c>
      <c r="L145" s="38">
        <v>1095.2</v>
      </c>
      <c r="M145" s="28">
        <v>1071.7</v>
      </c>
      <c r="N145" s="28">
        <v>1048</v>
      </c>
      <c r="O145" s="39">
        <v>6553800</v>
      </c>
      <c r="P145" s="40">
        <v>-6.7091580006709158E-4</v>
      </c>
    </row>
    <row r="146" spans="1:16" ht="12.75" customHeight="1">
      <c r="A146" s="28">
        <v>136</v>
      </c>
      <c r="B146" s="29" t="s">
        <v>119</v>
      </c>
      <c r="C146" s="30" t="s">
        <v>161</v>
      </c>
      <c r="D146" s="31">
        <v>45071</v>
      </c>
      <c r="E146" s="37">
        <v>81.3</v>
      </c>
      <c r="F146" s="37">
        <v>81.3</v>
      </c>
      <c r="G146" s="38">
        <v>80.699999999999989</v>
      </c>
      <c r="H146" s="38">
        <v>80.099999999999994</v>
      </c>
      <c r="I146" s="38">
        <v>79.499999999999986</v>
      </c>
      <c r="J146" s="38">
        <v>81.899999999999991</v>
      </c>
      <c r="K146" s="38">
        <v>82.499999999999986</v>
      </c>
      <c r="L146" s="38">
        <v>83.1</v>
      </c>
      <c r="M146" s="28">
        <v>81.900000000000006</v>
      </c>
      <c r="N146" s="28">
        <v>80.7</v>
      </c>
      <c r="O146" s="39">
        <v>43042500</v>
      </c>
      <c r="P146" s="40">
        <v>1.9360568383658971E-2</v>
      </c>
    </row>
    <row r="147" spans="1:16" ht="12.75" customHeight="1">
      <c r="A147" s="28">
        <v>137</v>
      </c>
      <c r="B147" s="29" t="s">
        <v>44</v>
      </c>
      <c r="C147" s="30" t="s">
        <v>162</v>
      </c>
      <c r="D147" s="31">
        <v>45071</v>
      </c>
      <c r="E147" s="37">
        <v>3835.85</v>
      </c>
      <c r="F147" s="37">
        <v>3853.8166666666671</v>
      </c>
      <c r="G147" s="38">
        <v>3762.0333333333342</v>
      </c>
      <c r="H147" s="38">
        <v>3688.2166666666672</v>
      </c>
      <c r="I147" s="38">
        <v>3596.4333333333343</v>
      </c>
      <c r="J147" s="38">
        <v>3927.6333333333341</v>
      </c>
      <c r="K147" s="38">
        <v>4019.416666666667</v>
      </c>
      <c r="L147" s="38">
        <v>4093.233333333334</v>
      </c>
      <c r="M147" s="28">
        <v>3945.6</v>
      </c>
      <c r="N147" s="28">
        <v>3780</v>
      </c>
      <c r="O147" s="39">
        <v>1524925</v>
      </c>
      <c r="P147" s="40">
        <v>1.8415868033525896E-2</v>
      </c>
    </row>
    <row r="148" spans="1:16" ht="12.75" customHeight="1">
      <c r="A148" s="28">
        <v>138</v>
      </c>
      <c r="B148" s="29" t="s">
        <v>38</v>
      </c>
      <c r="C148" s="30" t="s">
        <v>163</v>
      </c>
      <c r="D148" s="31">
        <v>45071</v>
      </c>
      <c r="E148" s="37">
        <v>4653.05</v>
      </c>
      <c r="F148" s="37">
        <v>4672.9666666666672</v>
      </c>
      <c r="G148" s="38">
        <v>4586.5333333333347</v>
      </c>
      <c r="H148" s="38">
        <v>4520.0166666666673</v>
      </c>
      <c r="I148" s="38">
        <v>4433.5833333333348</v>
      </c>
      <c r="J148" s="38">
        <v>4739.4833333333345</v>
      </c>
      <c r="K148" s="38">
        <v>4825.916666666667</v>
      </c>
      <c r="L148" s="38">
        <v>4892.4333333333343</v>
      </c>
      <c r="M148" s="28">
        <v>4759.3999999999996</v>
      </c>
      <c r="N148" s="28">
        <v>4606.45</v>
      </c>
      <c r="O148" s="39">
        <v>612150</v>
      </c>
      <c r="P148" s="40">
        <v>-9.7323600973236016E-2</v>
      </c>
    </row>
    <row r="149" spans="1:16" ht="12.75" customHeight="1">
      <c r="A149" s="28">
        <v>139</v>
      </c>
      <c r="B149" s="29" t="s">
        <v>56</v>
      </c>
      <c r="C149" s="30" t="s">
        <v>164</v>
      </c>
      <c r="D149" s="31">
        <v>45071</v>
      </c>
      <c r="E149" s="37">
        <v>21739.75</v>
      </c>
      <c r="F149" s="37">
        <v>21754.983333333334</v>
      </c>
      <c r="G149" s="38">
        <v>21614.966666666667</v>
      </c>
      <c r="H149" s="38">
        <v>21490.183333333334</v>
      </c>
      <c r="I149" s="38">
        <v>21350.166666666668</v>
      </c>
      <c r="J149" s="38">
        <v>21879.766666666666</v>
      </c>
      <c r="K149" s="38">
        <v>22019.783333333336</v>
      </c>
      <c r="L149" s="38">
        <v>22144.566666666666</v>
      </c>
      <c r="M149" s="28">
        <v>21895</v>
      </c>
      <c r="N149" s="28">
        <v>21630.2</v>
      </c>
      <c r="O149" s="39">
        <v>422720</v>
      </c>
      <c r="P149" s="40">
        <v>-1.1042485495040239E-2</v>
      </c>
    </row>
    <row r="150" spans="1:16" ht="12.75" customHeight="1">
      <c r="A150" s="28">
        <v>140</v>
      </c>
      <c r="B150" s="29" t="s">
        <v>119</v>
      </c>
      <c r="C150" s="30" t="s">
        <v>165</v>
      </c>
      <c r="D150" s="31">
        <v>45071</v>
      </c>
      <c r="E150" s="37">
        <v>106.45</v>
      </c>
      <c r="F150" s="37">
        <v>106.7</v>
      </c>
      <c r="G150" s="38">
        <v>105.60000000000001</v>
      </c>
      <c r="H150" s="38">
        <v>104.75</v>
      </c>
      <c r="I150" s="38">
        <v>103.65</v>
      </c>
      <c r="J150" s="38">
        <v>107.55000000000001</v>
      </c>
      <c r="K150" s="38">
        <v>108.65</v>
      </c>
      <c r="L150" s="38">
        <v>109.50000000000001</v>
      </c>
      <c r="M150" s="28">
        <v>107.8</v>
      </c>
      <c r="N150" s="28">
        <v>105.85</v>
      </c>
      <c r="O150" s="39">
        <v>51430500</v>
      </c>
      <c r="P150" s="40">
        <v>4.9687729610580454E-2</v>
      </c>
    </row>
    <row r="151" spans="1:16" ht="12.75" customHeight="1">
      <c r="A151" s="28">
        <v>141</v>
      </c>
      <c r="B151" s="29" t="s">
        <v>166</v>
      </c>
      <c r="C151" s="30" t="s">
        <v>167</v>
      </c>
      <c r="D151" s="31">
        <v>45071</v>
      </c>
      <c r="E151" s="37">
        <v>176.1</v>
      </c>
      <c r="F151" s="37">
        <v>176.36666666666667</v>
      </c>
      <c r="G151" s="38">
        <v>174.88333333333335</v>
      </c>
      <c r="H151" s="38">
        <v>173.66666666666669</v>
      </c>
      <c r="I151" s="38">
        <v>172.18333333333337</v>
      </c>
      <c r="J151" s="38">
        <v>177.58333333333334</v>
      </c>
      <c r="K151" s="38">
        <v>179.06666666666669</v>
      </c>
      <c r="L151" s="38">
        <v>180.28333333333333</v>
      </c>
      <c r="M151" s="28">
        <v>177.85</v>
      </c>
      <c r="N151" s="28">
        <v>175.15</v>
      </c>
      <c r="O151" s="39">
        <v>72395700</v>
      </c>
      <c r="P151" s="40">
        <v>-1.9486825264612071E-2</v>
      </c>
    </row>
    <row r="152" spans="1:16" ht="12.75" customHeight="1">
      <c r="A152" s="28">
        <v>142</v>
      </c>
      <c r="B152" s="29" t="s">
        <v>96</v>
      </c>
      <c r="C152" s="30" t="s">
        <v>264</v>
      </c>
      <c r="D152" s="31">
        <v>45071</v>
      </c>
      <c r="E152" s="37">
        <v>916.35</v>
      </c>
      <c r="F152" s="37">
        <v>933.43333333333339</v>
      </c>
      <c r="G152" s="38">
        <v>894.21666666666681</v>
      </c>
      <c r="H152" s="38">
        <v>872.08333333333337</v>
      </c>
      <c r="I152" s="38">
        <v>832.86666666666679</v>
      </c>
      <c r="J152" s="38">
        <v>955.56666666666683</v>
      </c>
      <c r="K152" s="38">
        <v>994.78333333333353</v>
      </c>
      <c r="L152" s="38">
        <v>1016.9166666666669</v>
      </c>
      <c r="M152" s="28">
        <v>972.65</v>
      </c>
      <c r="N152" s="28">
        <v>911.3</v>
      </c>
      <c r="O152" s="39">
        <v>6839000</v>
      </c>
      <c r="P152" s="40">
        <v>4.4808041920650195E-2</v>
      </c>
    </row>
    <row r="153" spans="1:16" ht="12.75" customHeight="1">
      <c r="A153" s="28">
        <v>143</v>
      </c>
      <c r="B153" s="29" t="s">
        <v>86</v>
      </c>
      <c r="C153" s="30" t="s">
        <v>430</v>
      </c>
      <c r="D153" s="31">
        <v>45071</v>
      </c>
      <c r="E153" s="37">
        <v>3565.65</v>
      </c>
      <c r="F153" s="37">
        <v>3546.5333333333333</v>
      </c>
      <c r="G153" s="38">
        <v>3522.2166666666667</v>
      </c>
      <c r="H153" s="38">
        <v>3478.7833333333333</v>
      </c>
      <c r="I153" s="38">
        <v>3454.4666666666667</v>
      </c>
      <c r="J153" s="38">
        <v>3589.9666666666667</v>
      </c>
      <c r="K153" s="38">
        <v>3614.2833333333333</v>
      </c>
      <c r="L153" s="38">
        <v>3657.7166666666667</v>
      </c>
      <c r="M153" s="28">
        <v>3570.85</v>
      </c>
      <c r="N153" s="28">
        <v>3503.1</v>
      </c>
      <c r="O153" s="39">
        <v>233000</v>
      </c>
      <c r="P153" s="40">
        <v>-7.9051383399209488E-2</v>
      </c>
    </row>
    <row r="154" spans="1:16" ht="12.75" customHeight="1">
      <c r="A154" s="28">
        <v>144</v>
      </c>
      <c r="B154" s="29" t="s">
        <v>79</v>
      </c>
      <c r="C154" s="30" t="s">
        <v>168</v>
      </c>
      <c r="D154" s="31">
        <v>45071</v>
      </c>
      <c r="E154" s="37">
        <v>167.15</v>
      </c>
      <c r="F154" s="37">
        <v>166.95000000000002</v>
      </c>
      <c r="G154" s="38">
        <v>166.20000000000005</v>
      </c>
      <c r="H154" s="38">
        <v>165.25000000000003</v>
      </c>
      <c r="I154" s="38">
        <v>164.50000000000006</v>
      </c>
      <c r="J154" s="38">
        <v>167.90000000000003</v>
      </c>
      <c r="K154" s="38">
        <v>168.64999999999998</v>
      </c>
      <c r="L154" s="38">
        <v>169.60000000000002</v>
      </c>
      <c r="M154" s="28">
        <v>167.7</v>
      </c>
      <c r="N154" s="28">
        <v>166</v>
      </c>
      <c r="O154" s="39">
        <v>59143700</v>
      </c>
      <c r="P154" s="40">
        <v>-2.6304113583063955E-2</v>
      </c>
    </row>
    <row r="155" spans="1:16" ht="12.75" customHeight="1">
      <c r="A155" s="28">
        <v>145</v>
      </c>
      <c r="B155" s="29" t="s">
        <v>40</v>
      </c>
      <c r="C155" s="30" t="s">
        <v>169</v>
      </c>
      <c r="D155" s="31">
        <v>45071</v>
      </c>
      <c r="E155" s="37">
        <v>42484.1</v>
      </c>
      <c r="F155" s="37">
        <v>42719.683333333334</v>
      </c>
      <c r="G155" s="38">
        <v>42021.866666666669</v>
      </c>
      <c r="H155" s="38">
        <v>41559.633333333331</v>
      </c>
      <c r="I155" s="38">
        <v>40861.816666666666</v>
      </c>
      <c r="J155" s="38">
        <v>43181.916666666672</v>
      </c>
      <c r="K155" s="38">
        <v>43879.733333333337</v>
      </c>
      <c r="L155" s="38">
        <v>44341.966666666674</v>
      </c>
      <c r="M155" s="28">
        <v>43417.5</v>
      </c>
      <c r="N155" s="28">
        <v>42257.45</v>
      </c>
      <c r="O155" s="39">
        <v>133065</v>
      </c>
      <c r="P155" s="40">
        <v>7.8971119133574002E-4</v>
      </c>
    </row>
    <row r="156" spans="1:16" ht="12.75" customHeight="1">
      <c r="A156" s="28">
        <v>146</v>
      </c>
      <c r="B156" s="29" t="s">
        <v>47</v>
      </c>
      <c r="C156" s="30" t="s">
        <v>170</v>
      </c>
      <c r="D156" s="31">
        <v>45071</v>
      </c>
      <c r="E156" s="37">
        <v>746.2</v>
      </c>
      <c r="F156" s="37">
        <v>746.93333333333339</v>
      </c>
      <c r="G156" s="38">
        <v>734.41666666666674</v>
      </c>
      <c r="H156" s="38">
        <v>722.63333333333333</v>
      </c>
      <c r="I156" s="38">
        <v>710.11666666666667</v>
      </c>
      <c r="J156" s="38">
        <v>758.71666666666681</v>
      </c>
      <c r="K156" s="38">
        <v>771.23333333333346</v>
      </c>
      <c r="L156" s="38">
        <v>783.01666666666688</v>
      </c>
      <c r="M156" s="28">
        <v>759.45</v>
      </c>
      <c r="N156" s="28">
        <v>735.15</v>
      </c>
      <c r="O156" s="39">
        <v>9241250</v>
      </c>
      <c r="P156" s="40">
        <v>2.6364469808342239E-3</v>
      </c>
    </row>
    <row r="157" spans="1:16" ht="12.75" customHeight="1">
      <c r="A157" s="28">
        <v>147</v>
      </c>
      <c r="B157" s="29" t="s">
        <v>86</v>
      </c>
      <c r="C157" s="30" t="s">
        <v>435</v>
      </c>
      <c r="D157" s="31">
        <v>45071</v>
      </c>
      <c r="E157" s="37">
        <v>4796.45</v>
      </c>
      <c r="F157" s="37">
        <v>4757.1333333333341</v>
      </c>
      <c r="G157" s="38">
        <v>4709.2666666666682</v>
      </c>
      <c r="H157" s="38">
        <v>4622.0833333333339</v>
      </c>
      <c r="I157" s="38">
        <v>4574.2166666666681</v>
      </c>
      <c r="J157" s="38">
        <v>4844.3166666666684</v>
      </c>
      <c r="K157" s="38">
        <v>4892.1833333333352</v>
      </c>
      <c r="L157" s="38">
        <v>4979.3666666666686</v>
      </c>
      <c r="M157" s="28">
        <v>4805</v>
      </c>
      <c r="N157" s="28">
        <v>4669.95</v>
      </c>
      <c r="O157" s="39">
        <v>1126125</v>
      </c>
      <c r="P157" s="40">
        <v>4.1430652209095323E-2</v>
      </c>
    </row>
    <row r="158" spans="1:16" ht="12.75" customHeight="1">
      <c r="A158" s="28">
        <v>148</v>
      </c>
      <c r="B158" s="29" t="s">
        <v>79</v>
      </c>
      <c r="C158" s="30" t="s">
        <v>171</v>
      </c>
      <c r="D158" s="31">
        <v>45071</v>
      </c>
      <c r="E158" s="37">
        <v>229.6</v>
      </c>
      <c r="F158" s="37">
        <v>229.85</v>
      </c>
      <c r="G158" s="38">
        <v>228.2</v>
      </c>
      <c r="H158" s="38">
        <v>226.79999999999998</v>
      </c>
      <c r="I158" s="38">
        <v>225.14999999999998</v>
      </c>
      <c r="J158" s="38">
        <v>231.25</v>
      </c>
      <c r="K158" s="38">
        <v>232.90000000000003</v>
      </c>
      <c r="L158" s="38">
        <v>234.3</v>
      </c>
      <c r="M158" s="28">
        <v>231.5</v>
      </c>
      <c r="N158" s="28">
        <v>228.45</v>
      </c>
      <c r="O158" s="39">
        <v>13761000</v>
      </c>
      <c r="P158" s="40">
        <v>-3.6924413553431797E-3</v>
      </c>
    </row>
    <row r="159" spans="1:16" ht="12.75" customHeight="1">
      <c r="A159" s="28">
        <v>149</v>
      </c>
      <c r="B159" s="29" t="s">
        <v>63</v>
      </c>
      <c r="C159" s="30" t="s">
        <v>172</v>
      </c>
      <c r="D159" s="31">
        <v>45071</v>
      </c>
      <c r="E159" s="37">
        <v>164.35</v>
      </c>
      <c r="F159" s="37">
        <v>165.58333333333334</v>
      </c>
      <c r="G159" s="38">
        <v>161.86666666666667</v>
      </c>
      <c r="H159" s="38">
        <v>159.38333333333333</v>
      </c>
      <c r="I159" s="38">
        <v>155.66666666666666</v>
      </c>
      <c r="J159" s="38">
        <v>168.06666666666669</v>
      </c>
      <c r="K159" s="38">
        <v>171.78333333333333</v>
      </c>
      <c r="L159" s="38">
        <v>174.26666666666671</v>
      </c>
      <c r="M159" s="28">
        <v>169.3</v>
      </c>
      <c r="N159" s="28">
        <v>163.1</v>
      </c>
      <c r="O159" s="39">
        <v>69898800</v>
      </c>
      <c r="P159" s="40">
        <v>-3.8054607508532422E-2</v>
      </c>
    </row>
    <row r="160" spans="1:16" ht="12.75" customHeight="1">
      <c r="A160" s="28">
        <v>150</v>
      </c>
      <c r="B160" s="29" t="s">
        <v>56</v>
      </c>
      <c r="C160" s="30" t="s">
        <v>174</v>
      </c>
      <c r="D160" s="31">
        <v>45071</v>
      </c>
      <c r="E160" s="37">
        <v>2544.4</v>
      </c>
      <c r="F160" s="37">
        <v>2544.166666666667</v>
      </c>
      <c r="G160" s="38">
        <v>2528.2833333333338</v>
      </c>
      <c r="H160" s="38">
        <v>2512.166666666667</v>
      </c>
      <c r="I160" s="38">
        <v>2496.2833333333338</v>
      </c>
      <c r="J160" s="38">
        <v>2560.2833333333338</v>
      </c>
      <c r="K160" s="38">
        <v>2576.166666666667</v>
      </c>
      <c r="L160" s="38">
        <v>2592.2833333333338</v>
      </c>
      <c r="M160" s="28">
        <v>2560.0500000000002</v>
      </c>
      <c r="N160" s="28">
        <v>2528.0500000000002</v>
      </c>
      <c r="O160" s="39">
        <v>2164750</v>
      </c>
      <c r="P160" s="40">
        <v>-4.2146017699115045E-2</v>
      </c>
    </row>
    <row r="161" spans="1:16" ht="12.75" customHeight="1">
      <c r="A161" s="28">
        <v>151</v>
      </c>
      <c r="B161" s="29" t="s">
        <v>38</v>
      </c>
      <c r="C161" s="30" t="s">
        <v>175</v>
      </c>
      <c r="D161" s="31">
        <v>45071</v>
      </c>
      <c r="E161" s="37">
        <v>3320.4</v>
      </c>
      <c r="F161" s="37">
        <v>3330.4166666666665</v>
      </c>
      <c r="G161" s="38">
        <v>3290.0333333333328</v>
      </c>
      <c r="H161" s="38">
        <v>3259.6666666666665</v>
      </c>
      <c r="I161" s="38">
        <v>3219.2833333333328</v>
      </c>
      <c r="J161" s="38">
        <v>3360.7833333333328</v>
      </c>
      <c r="K161" s="38">
        <v>3401.166666666667</v>
      </c>
      <c r="L161" s="38">
        <v>3431.5333333333328</v>
      </c>
      <c r="M161" s="28">
        <v>3370.8</v>
      </c>
      <c r="N161" s="28">
        <v>3300.05</v>
      </c>
      <c r="O161" s="39">
        <v>2261250</v>
      </c>
      <c r="P161" s="40">
        <v>1.0388739946380697E-2</v>
      </c>
    </row>
    <row r="162" spans="1:16" ht="12.75" customHeight="1">
      <c r="A162" s="28">
        <v>152</v>
      </c>
      <c r="B162" s="29" t="s">
        <v>58</v>
      </c>
      <c r="C162" s="30" t="s">
        <v>176</v>
      </c>
      <c r="D162" s="31">
        <v>45071</v>
      </c>
      <c r="E162" s="37">
        <v>49.35</v>
      </c>
      <c r="F162" s="37">
        <v>49.116666666666667</v>
      </c>
      <c r="G162" s="38">
        <v>48.733333333333334</v>
      </c>
      <c r="H162" s="38">
        <v>48.116666666666667</v>
      </c>
      <c r="I162" s="38">
        <v>47.733333333333334</v>
      </c>
      <c r="J162" s="38">
        <v>49.733333333333334</v>
      </c>
      <c r="K162" s="38">
        <v>50.116666666666674</v>
      </c>
      <c r="L162" s="38">
        <v>50.733333333333334</v>
      </c>
      <c r="M162" s="28">
        <v>49.5</v>
      </c>
      <c r="N162" s="28">
        <v>48.5</v>
      </c>
      <c r="O162" s="39">
        <v>279008000</v>
      </c>
      <c r="P162" s="40">
        <v>-2.2807509106192211E-2</v>
      </c>
    </row>
    <row r="163" spans="1:16" ht="12.75" customHeight="1">
      <c r="A163" s="28">
        <v>153</v>
      </c>
      <c r="B163" s="29" t="s">
        <v>44</v>
      </c>
      <c r="C163" s="30" t="s">
        <v>266</v>
      </c>
      <c r="D163" s="31">
        <v>45071</v>
      </c>
      <c r="E163" s="37">
        <v>3442.6</v>
      </c>
      <c r="F163" s="37">
        <v>3445.1</v>
      </c>
      <c r="G163" s="38">
        <v>3406.25</v>
      </c>
      <c r="H163" s="38">
        <v>3369.9</v>
      </c>
      <c r="I163" s="38">
        <v>3331.05</v>
      </c>
      <c r="J163" s="38">
        <v>3481.45</v>
      </c>
      <c r="K163" s="38">
        <v>3520.2999999999993</v>
      </c>
      <c r="L163" s="38">
        <v>3556.6499999999996</v>
      </c>
      <c r="M163" s="28">
        <v>3483.95</v>
      </c>
      <c r="N163" s="28">
        <v>3408.75</v>
      </c>
      <c r="O163" s="39">
        <v>1405500</v>
      </c>
      <c r="P163" s="40">
        <v>-1.2852928782132322E-2</v>
      </c>
    </row>
    <row r="164" spans="1:16" ht="12.75" customHeight="1">
      <c r="A164" s="28">
        <v>154</v>
      </c>
      <c r="B164" s="29" t="s">
        <v>166</v>
      </c>
      <c r="C164" s="30" t="s">
        <v>177</v>
      </c>
      <c r="D164" s="31">
        <v>45071</v>
      </c>
      <c r="E164" s="37">
        <v>239.4</v>
      </c>
      <c r="F164" s="37">
        <v>239.83333333333334</v>
      </c>
      <c r="G164" s="38">
        <v>237.66666666666669</v>
      </c>
      <c r="H164" s="38">
        <v>235.93333333333334</v>
      </c>
      <c r="I164" s="38">
        <v>233.76666666666668</v>
      </c>
      <c r="J164" s="38">
        <v>241.56666666666669</v>
      </c>
      <c r="K164" s="38">
        <v>243.73333333333338</v>
      </c>
      <c r="L164" s="38">
        <v>245.4666666666667</v>
      </c>
      <c r="M164" s="28">
        <v>242</v>
      </c>
      <c r="N164" s="28">
        <v>238.1</v>
      </c>
      <c r="O164" s="39">
        <v>28719900</v>
      </c>
      <c r="P164" s="40">
        <v>1.8837713101629461E-3</v>
      </c>
    </row>
    <row r="165" spans="1:16" ht="12.75" customHeight="1">
      <c r="A165" s="28">
        <v>155</v>
      </c>
      <c r="B165" s="29" t="s">
        <v>178</v>
      </c>
      <c r="C165" s="30" t="s">
        <v>990</v>
      </c>
      <c r="D165" s="31">
        <v>45071</v>
      </c>
      <c r="E165" s="37">
        <v>1367.65</v>
      </c>
      <c r="F165" s="37">
        <v>1382.75</v>
      </c>
      <c r="G165" s="38">
        <v>1320.2</v>
      </c>
      <c r="H165" s="38">
        <v>1272.75</v>
      </c>
      <c r="I165" s="38">
        <v>1210.2</v>
      </c>
      <c r="J165" s="38">
        <v>1430.2</v>
      </c>
      <c r="K165" s="38">
        <v>1492.7500000000002</v>
      </c>
      <c r="L165" s="38">
        <v>1540.2</v>
      </c>
      <c r="M165" s="28">
        <v>1445.3</v>
      </c>
      <c r="N165" s="28">
        <v>1335.3</v>
      </c>
      <c r="O165" s="39">
        <v>4179890</v>
      </c>
      <c r="P165" s="40">
        <v>0.14722966934763182</v>
      </c>
    </row>
    <row r="166" spans="1:16" ht="12.75" customHeight="1">
      <c r="A166" s="28">
        <v>156</v>
      </c>
      <c r="B166" s="29" t="s">
        <v>44</v>
      </c>
      <c r="C166" s="30" t="s">
        <v>447</v>
      </c>
      <c r="D166" s="31">
        <v>45071</v>
      </c>
      <c r="E166" s="37">
        <v>149.30000000000001</v>
      </c>
      <c r="F166" s="37">
        <v>149.11666666666667</v>
      </c>
      <c r="G166" s="38">
        <v>147.03333333333336</v>
      </c>
      <c r="H166" s="38">
        <v>144.76666666666668</v>
      </c>
      <c r="I166" s="38">
        <v>142.68333333333337</v>
      </c>
      <c r="J166" s="38">
        <v>151.38333333333335</v>
      </c>
      <c r="K166" s="38">
        <v>153.46666666666667</v>
      </c>
      <c r="L166" s="38">
        <v>155.73333333333335</v>
      </c>
      <c r="M166" s="28">
        <v>151.19999999999999</v>
      </c>
      <c r="N166" s="28">
        <v>146.85</v>
      </c>
      <c r="O166" s="39">
        <v>12638500</v>
      </c>
      <c r="P166" s="40">
        <v>1.3471793432500701E-2</v>
      </c>
    </row>
    <row r="167" spans="1:16" ht="12.75" customHeight="1">
      <c r="A167" s="28">
        <v>157</v>
      </c>
      <c r="B167" s="29" t="s">
        <v>42</v>
      </c>
      <c r="C167" s="30" t="s">
        <v>179</v>
      </c>
      <c r="D167" s="31">
        <v>45071</v>
      </c>
      <c r="E167" s="37">
        <v>786.85</v>
      </c>
      <c r="F167" s="37">
        <v>782.51666666666677</v>
      </c>
      <c r="G167" s="38">
        <v>774.83333333333348</v>
      </c>
      <c r="H167" s="38">
        <v>762.81666666666672</v>
      </c>
      <c r="I167" s="38">
        <v>755.13333333333344</v>
      </c>
      <c r="J167" s="38">
        <v>794.53333333333353</v>
      </c>
      <c r="K167" s="38">
        <v>802.2166666666667</v>
      </c>
      <c r="L167" s="38">
        <v>814.23333333333358</v>
      </c>
      <c r="M167" s="28">
        <v>790.2</v>
      </c>
      <c r="N167" s="28">
        <v>770.5</v>
      </c>
      <c r="O167" s="39">
        <v>4229600</v>
      </c>
      <c r="P167" s="40">
        <v>0.10283687943262411</v>
      </c>
    </row>
    <row r="168" spans="1:16" ht="12.75" customHeight="1">
      <c r="A168" s="28">
        <v>158</v>
      </c>
      <c r="B168" s="29" t="s">
        <v>58</v>
      </c>
      <c r="C168" s="30" t="s">
        <v>180</v>
      </c>
      <c r="D168" s="31">
        <v>45071</v>
      </c>
      <c r="E168" s="37">
        <v>144.94999999999999</v>
      </c>
      <c r="F168" s="37">
        <v>146.03333333333333</v>
      </c>
      <c r="G168" s="38">
        <v>142.41666666666666</v>
      </c>
      <c r="H168" s="38">
        <v>139.88333333333333</v>
      </c>
      <c r="I168" s="38">
        <v>136.26666666666665</v>
      </c>
      <c r="J168" s="38">
        <v>148.56666666666666</v>
      </c>
      <c r="K168" s="38">
        <v>152.18333333333334</v>
      </c>
      <c r="L168" s="38">
        <v>154.71666666666667</v>
      </c>
      <c r="M168" s="28">
        <v>149.65</v>
      </c>
      <c r="N168" s="28">
        <v>143.5</v>
      </c>
      <c r="O168" s="39">
        <v>43105000</v>
      </c>
      <c r="P168" s="40">
        <v>3.6800962116656642E-2</v>
      </c>
    </row>
    <row r="169" spans="1:16" ht="12.75" customHeight="1">
      <c r="A169" s="28">
        <v>159</v>
      </c>
      <c r="B169" s="29" t="s">
        <v>166</v>
      </c>
      <c r="C169" s="30" t="s">
        <v>181</v>
      </c>
      <c r="D169" s="31">
        <v>45071</v>
      </c>
      <c r="E169" s="37">
        <v>133.15</v>
      </c>
      <c r="F169" s="37">
        <v>133</v>
      </c>
      <c r="G169" s="38">
        <v>131.35</v>
      </c>
      <c r="H169" s="38">
        <v>129.54999999999998</v>
      </c>
      <c r="I169" s="38">
        <v>127.89999999999998</v>
      </c>
      <c r="J169" s="38">
        <v>134.80000000000001</v>
      </c>
      <c r="K169" s="38">
        <v>136.44999999999999</v>
      </c>
      <c r="L169" s="38">
        <v>138.25000000000003</v>
      </c>
      <c r="M169" s="28">
        <v>134.65</v>
      </c>
      <c r="N169" s="28">
        <v>131.19999999999999</v>
      </c>
      <c r="O169" s="39">
        <v>67776000</v>
      </c>
      <c r="P169" s="40">
        <v>1.8391633609808871E-2</v>
      </c>
    </row>
    <row r="170" spans="1:16" ht="12.75" customHeight="1">
      <c r="A170" s="28">
        <v>160</v>
      </c>
      <c r="B170" s="29" t="s">
        <v>79</v>
      </c>
      <c r="C170" s="30" t="s">
        <v>182</v>
      </c>
      <c r="D170" s="31">
        <v>45071</v>
      </c>
      <c r="E170" s="37">
        <v>2445.85</v>
      </c>
      <c r="F170" s="37">
        <v>2448.6166666666663</v>
      </c>
      <c r="G170" s="38">
        <v>2431.0333333333328</v>
      </c>
      <c r="H170" s="38">
        <v>2416.2166666666667</v>
      </c>
      <c r="I170" s="38">
        <v>2398.6333333333332</v>
      </c>
      <c r="J170" s="38">
        <v>2463.4333333333325</v>
      </c>
      <c r="K170" s="38">
        <v>2481.0166666666655</v>
      </c>
      <c r="L170" s="38">
        <v>2495.8333333333321</v>
      </c>
      <c r="M170" s="28">
        <v>2466.1999999999998</v>
      </c>
      <c r="N170" s="28">
        <v>2433.8000000000002</v>
      </c>
      <c r="O170" s="39">
        <v>33921750</v>
      </c>
      <c r="P170" s="40">
        <v>1.64048630306299E-2</v>
      </c>
    </row>
    <row r="171" spans="1:16" ht="12.75" customHeight="1">
      <c r="A171" s="28">
        <v>161</v>
      </c>
      <c r="B171" s="29" t="s">
        <v>119</v>
      </c>
      <c r="C171" s="30" t="s">
        <v>183</v>
      </c>
      <c r="D171" s="31">
        <v>45071</v>
      </c>
      <c r="E171" s="37">
        <v>82.95</v>
      </c>
      <c r="F171" s="37">
        <v>83</v>
      </c>
      <c r="G171" s="38">
        <v>82.25</v>
      </c>
      <c r="H171" s="38">
        <v>81.55</v>
      </c>
      <c r="I171" s="38">
        <v>80.8</v>
      </c>
      <c r="J171" s="38">
        <v>83.7</v>
      </c>
      <c r="K171" s="38">
        <v>84.45</v>
      </c>
      <c r="L171" s="38">
        <v>85.15</v>
      </c>
      <c r="M171" s="28">
        <v>83.75</v>
      </c>
      <c r="N171" s="28">
        <v>82.3</v>
      </c>
      <c r="O171" s="39">
        <v>100696000</v>
      </c>
      <c r="P171" s="40">
        <v>4.3957866799369659E-2</v>
      </c>
    </row>
    <row r="172" spans="1:16" ht="12.75" customHeight="1">
      <c r="A172" s="28">
        <v>162</v>
      </c>
      <c r="B172" s="29" t="s">
        <v>58</v>
      </c>
      <c r="C172" s="30" t="s">
        <v>269</v>
      </c>
      <c r="D172" s="31">
        <v>45071</v>
      </c>
      <c r="E172" s="37">
        <v>877.45</v>
      </c>
      <c r="F172" s="37">
        <v>874.23333333333323</v>
      </c>
      <c r="G172" s="38">
        <v>867.96666666666647</v>
      </c>
      <c r="H172" s="38">
        <v>858.48333333333323</v>
      </c>
      <c r="I172" s="38">
        <v>852.21666666666647</v>
      </c>
      <c r="J172" s="38">
        <v>883.71666666666647</v>
      </c>
      <c r="K172" s="38">
        <v>889.98333333333312</v>
      </c>
      <c r="L172" s="38">
        <v>899.46666666666647</v>
      </c>
      <c r="M172" s="28">
        <v>880.5</v>
      </c>
      <c r="N172" s="28">
        <v>864.75</v>
      </c>
      <c r="O172" s="39">
        <v>7971200</v>
      </c>
      <c r="P172" s="40">
        <v>-1.774447949526814E-2</v>
      </c>
    </row>
    <row r="173" spans="1:16" ht="12.75" customHeight="1">
      <c r="A173" s="28">
        <v>163</v>
      </c>
      <c r="B173" s="29" t="s">
        <v>63</v>
      </c>
      <c r="C173" s="30" t="s">
        <v>184</v>
      </c>
      <c r="D173" s="31">
        <v>45071</v>
      </c>
      <c r="E173" s="37">
        <v>1165.45</v>
      </c>
      <c r="F173" s="37">
        <v>1170.7</v>
      </c>
      <c r="G173" s="38">
        <v>1156.8000000000002</v>
      </c>
      <c r="H173" s="38">
        <v>1148.1500000000001</v>
      </c>
      <c r="I173" s="38">
        <v>1134.2500000000002</v>
      </c>
      <c r="J173" s="38">
        <v>1179.3500000000001</v>
      </c>
      <c r="K173" s="38">
        <v>1193.2500000000002</v>
      </c>
      <c r="L173" s="38">
        <v>1201.9000000000001</v>
      </c>
      <c r="M173" s="28">
        <v>1184.5999999999999</v>
      </c>
      <c r="N173" s="28">
        <v>1162.05</v>
      </c>
      <c r="O173" s="39">
        <v>6867750</v>
      </c>
      <c r="P173" s="40">
        <v>-3.0594960829980946E-2</v>
      </c>
    </row>
    <row r="174" spans="1:16" ht="12.75" customHeight="1">
      <c r="A174" s="28">
        <v>164</v>
      </c>
      <c r="B174" s="29" t="s">
        <v>58</v>
      </c>
      <c r="C174" s="30" t="s">
        <v>185</v>
      </c>
      <c r="D174" s="31">
        <v>45071</v>
      </c>
      <c r="E174" s="37">
        <v>588.04999999999995</v>
      </c>
      <c r="F174" s="37">
        <v>586.81666666666672</v>
      </c>
      <c r="G174" s="38">
        <v>581.93333333333339</v>
      </c>
      <c r="H174" s="38">
        <v>575.81666666666672</v>
      </c>
      <c r="I174" s="38">
        <v>570.93333333333339</v>
      </c>
      <c r="J174" s="38">
        <v>592.93333333333339</v>
      </c>
      <c r="K174" s="38">
        <v>597.81666666666683</v>
      </c>
      <c r="L174" s="38">
        <v>603.93333333333339</v>
      </c>
      <c r="M174" s="28">
        <v>591.70000000000005</v>
      </c>
      <c r="N174" s="28">
        <v>580.70000000000005</v>
      </c>
      <c r="O174" s="39">
        <v>67917000</v>
      </c>
      <c r="P174" s="40">
        <v>1.3633616154379994E-2</v>
      </c>
    </row>
    <row r="175" spans="1:16" ht="12.75" customHeight="1">
      <c r="A175" s="28">
        <v>165</v>
      </c>
      <c r="B175" s="29" t="s">
        <v>42</v>
      </c>
      <c r="C175" s="30" t="s">
        <v>186</v>
      </c>
      <c r="D175" s="31">
        <v>45071</v>
      </c>
      <c r="E175" s="37">
        <v>24492.7</v>
      </c>
      <c r="F175" s="37">
        <v>24577.483333333337</v>
      </c>
      <c r="G175" s="38">
        <v>24325.316666666673</v>
      </c>
      <c r="H175" s="38">
        <v>24157.933333333334</v>
      </c>
      <c r="I175" s="38">
        <v>23905.76666666667</v>
      </c>
      <c r="J175" s="38">
        <v>24744.866666666676</v>
      </c>
      <c r="K175" s="38">
        <v>24997.03333333334</v>
      </c>
      <c r="L175" s="38">
        <v>25164.416666666679</v>
      </c>
      <c r="M175" s="28">
        <v>24829.65</v>
      </c>
      <c r="N175" s="28">
        <v>24410.1</v>
      </c>
      <c r="O175" s="39">
        <v>315350</v>
      </c>
      <c r="P175" s="40">
        <v>1.5047879616963064E-2</v>
      </c>
    </row>
    <row r="176" spans="1:16" ht="12.75" customHeight="1">
      <c r="A176" s="28">
        <v>166</v>
      </c>
      <c r="B176" s="29" t="s">
        <v>70</v>
      </c>
      <c r="C176" s="30" t="s">
        <v>187</v>
      </c>
      <c r="D176" s="31">
        <v>45071</v>
      </c>
      <c r="E176" s="37">
        <v>3895.45</v>
      </c>
      <c r="F176" s="37">
        <v>3887.5</v>
      </c>
      <c r="G176" s="38">
        <v>3855</v>
      </c>
      <c r="H176" s="38">
        <v>3814.55</v>
      </c>
      <c r="I176" s="38">
        <v>3782.05</v>
      </c>
      <c r="J176" s="38">
        <v>3927.95</v>
      </c>
      <c r="K176" s="38">
        <v>3960.45</v>
      </c>
      <c r="L176" s="38">
        <v>4000.8999999999996</v>
      </c>
      <c r="M176" s="28">
        <v>3920</v>
      </c>
      <c r="N176" s="28">
        <v>3847.05</v>
      </c>
      <c r="O176" s="39">
        <v>2154900</v>
      </c>
      <c r="P176" s="40">
        <v>1.660612350804359E-2</v>
      </c>
    </row>
    <row r="177" spans="1:16" ht="12.75" customHeight="1">
      <c r="A177" s="28">
        <v>167</v>
      </c>
      <c r="B177" s="29" t="s">
        <v>40</v>
      </c>
      <c r="C177" s="30" t="s">
        <v>188</v>
      </c>
      <c r="D177" s="31">
        <v>45071</v>
      </c>
      <c r="E177" s="37">
        <v>2471.75</v>
      </c>
      <c r="F177" s="37">
        <v>2492.0833333333335</v>
      </c>
      <c r="G177" s="38">
        <v>2431.666666666667</v>
      </c>
      <c r="H177" s="38">
        <v>2391.5833333333335</v>
      </c>
      <c r="I177" s="38">
        <v>2331.166666666667</v>
      </c>
      <c r="J177" s="38">
        <v>2532.166666666667</v>
      </c>
      <c r="K177" s="38">
        <v>2592.5833333333339</v>
      </c>
      <c r="L177" s="38">
        <v>2632.666666666667</v>
      </c>
      <c r="M177" s="28">
        <v>2552.5</v>
      </c>
      <c r="N177" s="28">
        <v>2452</v>
      </c>
      <c r="O177" s="39">
        <v>2516250</v>
      </c>
      <c r="P177" s="40">
        <v>4.1763701288619781E-2</v>
      </c>
    </row>
    <row r="178" spans="1:16" ht="12.75" customHeight="1">
      <c r="A178" s="28">
        <v>168</v>
      </c>
      <c r="B178" s="29" t="s">
        <v>63</v>
      </c>
      <c r="C178" s="30" t="s">
        <v>864</v>
      </c>
      <c r="D178" s="31">
        <v>45071</v>
      </c>
      <c r="E178" s="37">
        <v>1345.55</v>
      </c>
      <c r="F178" s="37">
        <v>1340.7166666666667</v>
      </c>
      <c r="G178" s="38">
        <v>1330.6833333333334</v>
      </c>
      <c r="H178" s="38">
        <v>1315.8166666666666</v>
      </c>
      <c r="I178" s="38">
        <v>1305.7833333333333</v>
      </c>
      <c r="J178" s="38">
        <v>1355.5833333333335</v>
      </c>
      <c r="K178" s="38">
        <v>1365.6166666666668</v>
      </c>
      <c r="L178" s="38">
        <v>1380.4833333333336</v>
      </c>
      <c r="M178" s="28">
        <v>1350.75</v>
      </c>
      <c r="N178" s="28">
        <v>1325.85</v>
      </c>
      <c r="O178" s="39">
        <v>4395000</v>
      </c>
      <c r="P178" s="40">
        <v>-3.5041496509023842E-2</v>
      </c>
    </row>
    <row r="179" spans="1:16" ht="12.75" customHeight="1">
      <c r="A179" s="28">
        <v>169</v>
      </c>
      <c r="B179" s="29" t="s">
        <v>47</v>
      </c>
      <c r="C179" s="30" t="s">
        <v>189</v>
      </c>
      <c r="D179" s="31">
        <v>45071</v>
      </c>
      <c r="E179" s="37">
        <v>937.9</v>
      </c>
      <c r="F179" s="37">
        <v>939.16666666666663</v>
      </c>
      <c r="G179" s="38">
        <v>930.13333333333321</v>
      </c>
      <c r="H179" s="38">
        <v>922.36666666666656</v>
      </c>
      <c r="I179" s="38">
        <v>913.33333333333314</v>
      </c>
      <c r="J179" s="38">
        <v>946.93333333333328</v>
      </c>
      <c r="K179" s="38">
        <v>955.96666666666681</v>
      </c>
      <c r="L179" s="38">
        <v>963.73333333333335</v>
      </c>
      <c r="M179" s="28">
        <v>948.2</v>
      </c>
      <c r="N179" s="28">
        <v>931.4</v>
      </c>
      <c r="O179" s="39">
        <v>24799600</v>
      </c>
      <c r="P179" s="40">
        <v>1.5070769583404963E-2</v>
      </c>
    </row>
    <row r="180" spans="1:16" ht="12.75" customHeight="1">
      <c r="A180" s="28">
        <v>170</v>
      </c>
      <c r="B180" s="29" t="s">
        <v>178</v>
      </c>
      <c r="C180" s="30" t="s">
        <v>190</v>
      </c>
      <c r="D180" s="31">
        <v>45071</v>
      </c>
      <c r="E180" s="37">
        <v>440.95</v>
      </c>
      <c r="F180" s="37">
        <v>442.5</v>
      </c>
      <c r="G180" s="38">
        <v>437</v>
      </c>
      <c r="H180" s="38">
        <v>433.05</v>
      </c>
      <c r="I180" s="38">
        <v>427.55</v>
      </c>
      <c r="J180" s="38">
        <v>446.45</v>
      </c>
      <c r="K180" s="38">
        <v>451.95</v>
      </c>
      <c r="L180" s="38">
        <v>455.9</v>
      </c>
      <c r="M180" s="28">
        <v>448</v>
      </c>
      <c r="N180" s="28">
        <v>438.55</v>
      </c>
      <c r="O180" s="39">
        <v>8287500</v>
      </c>
      <c r="P180" s="40">
        <v>-1.6903914590747332E-2</v>
      </c>
    </row>
    <row r="181" spans="1:16" ht="12.75" customHeight="1">
      <c r="A181" s="28">
        <v>171</v>
      </c>
      <c r="B181" s="29" t="s">
        <v>47</v>
      </c>
      <c r="C181" s="30" t="s">
        <v>271</v>
      </c>
      <c r="D181" s="31">
        <v>45071</v>
      </c>
      <c r="E181" s="37">
        <v>694.05</v>
      </c>
      <c r="F181" s="37">
        <v>691.79999999999984</v>
      </c>
      <c r="G181" s="38">
        <v>687.1999999999997</v>
      </c>
      <c r="H181" s="38">
        <v>680.34999999999991</v>
      </c>
      <c r="I181" s="38">
        <v>675.74999999999977</v>
      </c>
      <c r="J181" s="38">
        <v>698.64999999999964</v>
      </c>
      <c r="K181" s="38">
        <v>703.24999999999977</v>
      </c>
      <c r="L181" s="38">
        <v>710.09999999999957</v>
      </c>
      <c r="M181" s="28">
        <v>696.4</v>
      </c>
      <c r="N181" s="28">
        <v>684.95</v>
      </c>
      <c r="O181" s="39">
        <v>2412000</v>
      </c>
      <c r="P181" s="40">
        <v>-3.5200000000000002E-2</v>
      </c>
    </row>
    <row r="182" spans="1:16" ht="12.75" customHeight="1">
      <c r="A182" s="28">
        <v>172</v>
      </c>
      <c r="B182" s="29" t="s">
        <v>38</v>
      </c>
      <c r="C182" s="30" t="s">
        <v>191</v>
      </c>
      <c r="D182" s="31">
        <v>45071</v>
      </c>
      <c r="E182" s="37">
        <v>980.7</v>
      </c>
      <c r="F182" s="37">
        <v>976.88333333333321</v>
      </c>
      <c r="G182" s="38">
        <v>969.86666666666645</v>
      </c>
      <c r="H182" s="38">
        <v>959.03333333333319</v>
      </c>
      <c r="I182" s="38">
        <v>952.01666666666642</v>
      </c>
      <c r="J182" s="38">
        <v>987.71666666666647</v>
      </c>
      <c r="K182" s="38">
        <v>994.73333333333335</v>
      </c>
      <c r="L182" s="38">
        <v>1005.5666666666665</v>
      </c>
      <c r="M182" s="28">
        <v>983.9</v>
      </c>
      <c r="N182" s="28">
        <v>966.05</v>
      </c>
      <c r="O182" s="39">
        <v>5646800</v>
      </c>
      <c r="P182" s="40">
        <v>-8.9334292784807902E-3</v>
      </c>
    </row>
    <row r="183" spans="1:16" ht="12.75" customHeight="1">
      <c r="A183" s="28">
        <v>173</v>
      </c>
      <c r="B183" s="29" t="s">
        <v>74</v>
      </c>
      <c r="C183" s="30" t="s">
        <v>484</v>
      </c>
      <c r="D183" s="31">
        <v>45071</v>
      </c>
      <c r="E183" s="37">
        <v>1237</v>
      </c>
      <c r="F183" s="37">
        <v>1239.2</v>
      </c>
      <c r="G183" s="38">
        <v>1225.75</v>
      </c>
      <c r="H183" s="38">
        <v>1214.5</v>
      </c>
      <c r="I183" s="38">
        <v>1201.05</v>
      </c>
      <c r="J183" s="38">
        <v>1250.45</v>
      </c>
      <c r="K183" s="38">
        <v>1263.9000000000003</v>
      </c>
      <c r="L183" s="38">
        <v>1275.1500000000001</v>
      </c>
      <c r="M183" s="28">
        <v>1252.6500000000001</v>
      </c>
      <c r="N183" s="28">
        <v>1227.95</v>
      </c>
      <c r="O183" s="39">
        <v>2795000</v>
      </c>
      <c r="P183" s="40">
        <v>2.2498628132430948E-2</v>
      </c>
    </row>
    <row r="184" spans="1:16" ht="12.75" customHeight="1">
      <c r="A184" s="28">
        <v>174</v>
      </c>
      <c r="B184" s="29" t="s">
        <v>56</v>
      </c>
      <c r="C184" s="30" t="s">
        <v>192</v>
      </c>
      <c r="D184" s="31">
        <v>45071</v>
      </c>
      <c r="E184" s="37">
        <v>770.4</v>
      </c>
      <c r="F184" s="37">
        <v>771.66666666666663</v>
      </c>
      <c r="G184" s="38">
        <v>763.93333333333328</v>
      </c>
      <c r="H184" s="38">
        <v>757.4666666666667</v>
      </c>
      <c r="I184" s="38">
        <v>749.73333333333335</v>
      </c>
      <c r="J184" s="38">
        <v>778.13333333333321</v>
      </c>
      <c r="K184" s="38">
        <v>785.86666666666656</v>
      </c>
      <c r="L184" s="38">
        <v>792.33333333333314</v>
      </c>
      <c r="M184" s="28">
        <v>779.4</v>
      </c>
      <c r="N184" s="28">
        <v>765.2</v>
      </c>
      <c r="O184" s="39">
        <v>11592900</v>
      </c>
      <c r="P184" s="40">
        <v>4.2995951417004047E-2</v>
      </c>
    </row>
    <row r="185" spans="1:16" ht="12.75" customHeight="1">
      <c r="A185" s="28">
        <v>175</v>
      </c>
      <c r="B185" s="29" t="s">
        <v>49</v>
      </c>
      <c r="C185" s="30" t="s">
        <v>193</v>
      </c>
      <c r="D185" s="31">
        <v>45071</v>
      </c>
      <c r="E185" s="37">
        <v>516.65</v>
      </c>
      <c r="F185" s="37">
        <v>518.11666666666667</v>
      </c>
      <c r="G185" s="38">
        <v>511.93333333333339</v>
      </c>
      <c r="H185" s="38">
        <v>507.2166666666667</v>
      </c>
      <c r="I185" s="38">
        <v>501.03333333333342</v>
      </c>
      <c r="J185" s="38">
        <v>522.83333333333337</v>
      </c>
      <c r="K185" s="38">
        <v>529.01666666666654</v>
      </c>
      <c r="L185" s="38">
        <v>533.73333333333335</v>
      </c>
      <c r="M185" s="28">
        <v>524.29999999999995</v>
      </c>
      <c r="N185" s="28">
        <v>513.4</v>
      </c>
      <c r="O185" s="39">
        <v>59220150</v>
      </c>
      <c r="P185" s="40">
        <v>-1.1676853195081929E-2</v>
      </c>
    </row>
    <row r="186" spans="1:16" ht="12.75" customHeight="1">
      <c r="A186" s="28">
        <v>176</v>
      </c>
      <c r="B186" s="29" t="s">
        <v>166</v>
      </c>
      <c r="C186" s="30" t="s">
        <v>194</v>
      </c>
      <c r="D186" s="31">
        <v>45071</v>
      </c>
      <c r="E186" s="37">
        <v>207.75</v>
      </c>
      <c r="F186" s="37">
        <v>209.08333333333334</v>
      </c>
      <c r="G186" s="38">
        <v>205.41666666666669</v>
      </c>
      <c r="H186" s="38">
        <v>203.08333333333334</v>
      </c>
      <c r="I186" s="38">
        <v>199.41666666666669</v>
      </c>
      <c r="J186" s="38">
        <v>211.41666666666669</v>
      </c>
      <c r="K186" s="38">
        <v>215.08333333333337</v>
      </c>
      <c r="L186" s="38">
        <v>217.41666666666669</v>
      </c>
      <c r="M186" s="28">
        <v>212.75</v>
      </c>
      <c r="N186" s="28">
        <v>206.75</v>
      </c>
      <c r="O186" s="39">
        <v>94766625</v>
      </c>
      <c r="P186" s="40">
        <v>2.1128809367954034E-2</v>
      </c>
    </row>
    <row r="187" spans="1:16" ht="12.75" customHeight="1">
      <c r="A187" s="28">
        <v>177</v>
      </c>
      <c r="B187" s="29" t="s">
        <v>119</v>
      </c>
      <c r="C187" s="30" t="s">
        <v>195</v>
      </c>
      <c r="D187" s="31">
        <v>45071</v>
      </c>
      <c r="E187" s="37">
        <v>106.15</v>
      </c>
      <c r="F187" s="37">
        <v>106.46666666666665</v>
      </c>
      <c r="G187" s="38">
        <v>105.33333333333331</v>
      </c>
      <c r="H187" s="38">
        <v>104.51666666666667</v>
      </c>
      <c r="I187" s="38">
        <v>103.38333333333333</v>
      </c>
      <c r="J187" s="38">
        <v>107.2833333333333</v>
      </c>
      <c r="K187" s="38">
        <v>108.41666666666666</v>
      </c>
      <c r="L187" s="38">
        <v>109.23333333333329</v>
      </c>
      <c r="M187" s="28">
        <v>107.6</v>
      </c>
      <c r="N187" s="28">
        <v>105.65</v>
      </c>
      <c r="O187" s="39">
        <v>215869500</v>
      </c>
      <c r="P187" s="40">
        <v>2.1710269426005468E-2</v>
      </c>
    </row>
    <row r="188" spans="1:16" ht="12.75" customHeight="1">
      <c r="A188" s="28">
        <v>178</v>
      </c>
      <c r="B188" s="29" t="s">
        <v>86</v>
      </c>
      <c r="C188" s="30" t="s">
        <v>196</v>
      </c>
      <c r="D188" s="31">
        <v>45071</v>
      </c>
      <c r="E188" s="37">
        <v>3216.5</v>
      </c>
      <c r="F188" s="37">
        <v>3228.2333333333336</v>
      </c>
      <c r="G188" s="38">
        <v>3193.3666666666672</v>
      </c>
      <c r="H188" s="38">
        <v>3170.2333333333336</v>
      </c>
      <c r="I188" s="38">
        <v>3135.3666666666672</v>
      </c>
      <c r="J188" s="38">
        <v>3251.3666666666672</v>
      </c>
      <c r="K188" s="38">
        <v>3286.233333333334</v>
      </c>
      <c r="L188" s="38">
        <v>3309.3666666666672</v>
      </c>
      <c r="M188" s="28">
        <v>3263.1</v>
      </c>
      <c r="N188" s="28">
        <v>3205.1</v>
      </c>
      <c r="O188" s="39">
        <v>11722725</v>
      </c>
      <c r="P188" s="40">
        <v>2.3859016293216764E-2</v>
      </c>
    </row>
    <row r="189" spans="1:16" ht="12.75" customHeight="1">
      <c r="A189" s="28">
        <v>179</v>
      </c>
      <c r="B189" s="29" t="s">
        <v>86</v>
      </c>
      <c r="C189" s="30" t="s">
        <v>197</v>
      </c>
      <c r="D189" s="31">
        <v>45071</v>
      </c>
      <c r="E189" s="37">
        <v>1053.45</v>
      </c>
      <c r="F189" s="37">
        <v>1050.5500000000002</v>
      </c>
      <c r="G189" s="38">
        <v>1040.9500000000003</v>
      </c>
      <c r="H189" s="38">
        <v>1028.45</v>
      </c>
      <c r="I189" s="38">
        <v>1018.8500000000001</v>
      </c>
      <c r="J189" s="38">
        <v>1063.0500000000004</v>
      </c>
      <c r="K189" s="38">
        <v>1072.6500000000003</v>
      </c>
      <c r="L189" s="38">
        <v>1085.1500000000005</v>
      </c>
      <c r="M189" s="28">
        <v>1060.1500000000001</v>
      </c>
      <c r="N189" s="28">
        <v>1038.05</v>
      </c>
      <c r="O189" s="39">
        <v>10626600</v>
      </c>
      <c r="P189" s="40">
        <v>5.5069830816396048E-3</v>
      </c>
    </row>
    <row r="190" spans="1:16" ht="12.75" customHeight="1">
      <c r="A190" s="28">
        <v>180</v>
      </c>
      <c r="B190" s="29" t="s">
        <v>56</v>
      </c>
      <c r="C190" s="30" t="s">
        <v>198</v>
      </c>
      <c r="D190" s="31">
        <v>45071</v>
      </c>
      <c r="E190" s="37">
        <v>2769.15</v>
      </c>
      <c r="F190" s="37">
        <v>2776.25</v>
      </c>
      <c r="G190" s="38">
        <v>2748.6</v>
      </c>
      <c r="H190" s="38">
        <v>2728.0499999999997</v>
      </c>
      <c r="I190" s="38">
        <v>2700.3999999999996</v>
      </c>
      <c r="J190" s="38">
        <v>2796.8</v>
      </c>
      <c r="K190" s="38">
        <v>2824.45</v>
      </c>
      <c r="L190" s="38">
        <v>2845.0000000000005</v>
      </c>
      <c r="M190" s="28">
        <v>2803.9</v>
      </c>
      <c r="N190" s="28">
        <v>2755.7</v>
      </c>
      <c r="O190" s="39">
        <v>5277750</v>
      </c>
      <c r="P190" s="40">
        <v>-1.7453225356045796E-2</v>
      </c>
    </row>
    <row r="191" spans="1:16" ht="12.75" customHeight="1">
      <c r="A191" s="28">
        <v>181</v>
      </c>
      <c r="B191" s="29" t="s">
        <v>47</v>
      </c>
      <c r="C191" s="30" t="s">
        <v>199</v>
      </c>
      <c r="D191" s="31">
        <v>45071</v>
      </c>
      <c r="E191" s="37">
        <v>1654.75</v>
      </c>
      <c r="F191" s="37">
        <v>1646.6333333333332</v>
      </c>
      <c r="G191" s="38">
        <v>1628.3166666666664</v>
      </c>
      <c r="H191" s="38">
        <v>1601.8833333333332</v>
      </c>
      <c r="I191" s="38">
        <v>1583.5666666666664</v>
      </c>
      <c r="J191" s="38">
        <v>1673.0666666666664</v>
      </c>
      <c r="K191" s="38">
        <v>1691.383333333333</v>
      </c>
      <c r="L191" s="38">
        <v>1717.8166666666664</v>
      </c>
      <c r="M191" s="28">
        <v>1664.95</v>
      </c>
      <c r="N191" s="28">
        <v>1620.2</v>
      </c>
      <c r="O191" s="39">
        <v>1442000</v>
      </c>
      <c r="P191" s="40">
        <v>-2.7662517289073307E-3</v>
      </c>
    </row>
    <row r="192" spans="1:16" ht="12.75" customHeight="1">
      <c r="A192" s="28">
        <v>182</v>
      </c>
      <c r="B192" s="29" t="s">
        <v>44</v>
      </c>
      <c r="C192" s="30" t="s">
        <v>201</v>
      </c>
      <c r="D192" s="31">
        <v>45071</v>
      </c>
      <c r="E192" s="37">
        <v>1504.45</v>
      </c>
      <c r="F192" s="37">
        <v>1501.7833333333335</v>
      </c>
      <c r="G192" s="38">
        <v>1487.9666666666672</v>
      </c>
      <c r="H192" s="38">
        <v>1471.4833333333336</v>
      </c>
      <c r="I192" s="38">
        <v>1457.6666666666672</v>
      </c>
      <c r="J192" s="38">
        <v>1518.2666666666671</v>
      </c>
      <c r="K192" s="38">
        <v>1532.0833333333333</v>
      </c>
      <c r="L192" s="38">
        <v>1548.5666666666671</v>
      </c>
      <c r="M192" s="28">
        <v>1515.6</v>
      </c>
      <c r="N192" s="28">
        <v>1485.3</v>
      </c>
      <c r="O192" s="39">
        <v>3255200</v>
      </c>
      <c r="P192" s="40">
        <v>-1.0457198443579766E-2</v>
      </c>
    </row>
    <row r="193" spans="1:16" ht="12.75" customHeight="1">
      <c r="A193" s="28">
        <v>183</v>
      </c>
      <c r="B193" s="29" t="s">
        <v>49</v>
      </c>
      <c r="C193" s="30" t="s">
        <v>202</v>
      </c>
      <c r="D193" s="31">
        <v>45071</v>
      </c>
      <c r="E193" s="37">
        <v>1249.45</v>
      </c>
      <c r="F193" s="37">
        <v>1242.9833333333333</v>
      </c>
      <c r="G193" s="38">
        <v>1232.9666666666667</v>
      </c>
      <c r="H193" s="38">
        <v>1216.4833333333333</v>
      </c>
      <c r="I193" s="38">
        <v>1206.4666666666667</v>
      </c>
      <c r="J193" s="38">
        <v>1259.4666666666667</v>
      </c>
      <c r="K193" s="38">
        <v>1269.4833333333336</v>
      </c>
      <c r="L193" s="38">
        <v>1285.9666666666667</v>
      </c>
      <c r="M193" s="28">
        <v>1253</v>
      </c>
      <c r="N193" s="28">
        <v>1226.5</v>
      </c>
      <c r="O193" s="39">
        <v>7686000</v>
      </c>
      <c r="P193" s="40">
        <v>1.1888305225324854E-2</v>
      </c>
    </row>
    <row r="194" spans="1:16" ht="12.75" customHeight="1">
      <c r="A194" s="28">
        <v>184</v>
      </c>
      <c r="B194" s="29" t="s">
        <v>56</v>
      </c>
      <c r="C194" s="30" t="s">
        <v>203</v>
      </c>
      <c r="D194" s="31">
        <v>45071</v>
      </c>
      <c r="E194" s="37">
        <v>1424.4</v>
      </c>
      <c r="F194" s="37">
        <v>1433.9833333333333</v>
      </c>
      <c r="G194" s="38">
        <v>1410.6166666666668</v>
      </c>
      <c r="H194" s="38">
        <v>1396.8333333333335</v>
      </c>
      <c r="I194" s="38">
        <v>1373.4666666666669</v>
      </c>
      <c r="J194" s="38">
        <v>1447.7666666666667</v>
      </c>
      <c r="K194" s="38">
        <v>1471.133333333333</v>
      </c>
      <c r="L194" s="38">
        <v>1484.9166666666665</v>
      </c>
      <c r="M194" s="28">
        <v>1457.35</v>
      </c>
      <c r="N194" s="28">
        <v>1420.2</v>
      </c>
      <c r="O194" s="39">
        <v>2069200</v>
      </c>
      <c r="P194" s="40">
        <v>-3.8647342995169081E-4</v>
      </c>
    </row>
    <row r="195" spans="1:16" ht="12.75" customHeight="1">
      <c r="A195" s="28">
        <v>185</v>
      </c>
      <c r="B195" s="29" t="s">
        <v>42</v>
      </c>
      <c r="C195" s="30" t="s">
        <v>204</v>
      </c>
      <c r="D195" s="31">
        <v>45071</v>
      </c>
      <c r="E195" s="37">
        <v>7723.65</v>
      </c>
      <c r="F195" s="37">
        <v>7726.2166666666662</v>
      </c>
      <c r="G195" s="38">
        <v>7657.4833333333327</v>
      </c>
      <c r="H195" s="38">
        <v>7591.3166666666666</v>
      </c>
      <c r="I195" s="38">
        <v>7522.583333333333</v>
      </c>
      <c r="J195" s="38">
        <v>7792.3833333333323</v>
      </c>
      <c r="K195" s="38">
        <v>7861.1166666666659</v>
      </c>
      <c r="L195" s="38">
        <v>7927.2833333333319</v>
      </c>
      <c r="M195" s="28">
        <v>7794.95</v>
      </c>
      <c r="N195" s="28">
        <v>7660.05</v>
      </c>
      <c r="O195" s="39">
        <v>1895500</v>
      </c>
      <c r="P195" s="40">
        <v>8.8349566235563365E-3</v>
      </c>
    </row>
    <row r="196" spans="1:16" ht="12.75" customHeight="1">
      <c r="A196" s="28">
        <v>186</v>
      </c>
      <c r="B196" s="29" t="s">
        <v>38</v>
      </c>
      <c r="C196" s="30" t="s">
        <v>205</v>
      </c>
      <c r="D196" s="31">
        <v>45071</v>
      </c>
      <c r="E196" s="37">
        <v>679</v>
      </c>
      <c r="F196" s="37">
        <v>679.1</v>
      </c>
      <c r="G196" s="38">
        <v>673.35</v>
      </c>
      <c r="H196" s="38">
        <v>667.7</v>
      </c>
      <c r="I196" s="38">
        <v>661.95</v>
      </c>
      <c r="J196" s="38">
        <v>684.75</v>
      </c>
      <c r="K196" s="38">
        <v>690.5</v>
      </c>
      <c r="L196" s="38">
        <v>696.15</v>
      </c>
      <c r="M196" s="28">
        <v>684.85</v>
      </c>
      <c r="N196" s="28">
        <v>673.45</v>
      </c>
      <c r="O196" s="39">
        <v>24057800</v>
      </c>
      <c r="P196" s="40">
        <v>2.0964360587002098E-2</v>
      </c>
    </row>
    <row r="197" spans="1:16" ht="12.75" customHeight="1">
      <c r="A197" s="28">
        <v>187</v>
      </c>
      <c r="B197" s="29" t="s">
        <v>119</v>
      </c>
      <c r="C197" s="30" t="s">
        <v>206</v>
      </c>
      <c r="D197" s="31">
        <v>45071</v>
      </c>
      <c r="E197" s="37">
        <v>280.35000000000002</v>
      </c>
      <c r="F197" s="37">
        <v>280.09999999999997</v>
      </c>
      <c r="G197" s="38">
        <v>276.29999999999995</v>
      </c>
      <c r="H197" s="38">
        <v>272.25</v>
      </c>
      <c r="I197" s="38">
        <v>268.45</v>
      </c>
      <c r="J197" s="38">
        <v>284.14999999999992</v>
      </c>
      <c r="K197" s="38">
        <v>287.95</v>
      </c>
      <c r="L197" s="38">
        <v>291.99999999999989</v>
      </c>
      <c r="M197" s="28">
        <v>283.89999999999998</v>
      </c>
      <c r="N197" s="28">
        <v>276.05</v>
      </c>
      <c r="O197" s="39">
        <v>42104000</v>
      </c>
      <c r="P197" s="40">
        <v>1.4309804866297278E-2</v>
      </c>
    </row>
    <row r="198" spans="1:16" ht="12.75" customHeight="1">
      <c r="A198" s="28">
        <v>188</v>
      </c>
      <c r="B198" s="29" t="s">
        <v>70</v>
      </c>
      <c r="C198" s="30" t="s">
        <v>207</v>
      </c>
      <c r="D198" s="31">
        <v>45071</v>
      </c>
      <c r="E198" s="37">
        <v>804.5</v>
      </c>
      <c r="F198" s="37">
        <v>802.69999999999993</v>
      </c>
      <c r="G198" s="38">
        <v>797.39999999999986</v>
      </c>
      <c r="H198" s="38">
        <v>790.3</v>
      </c>
      <c r="I198" s="38">
        <v>784.99999999999989</v>
      </c>
      <c r="J198" s="38">
        <v>809.79999999999984</v>
      </c>
      <c r="K198" s="38">
        <v>815.0999999999998</v>
      </c>
      <c r="L198" s="38">
        <v>822.19999999999982</v>
      </c>
      <c r="M198" s="28">
        <v>808</v>
      </c>
      <c r="N198" s="28">
        <v>795.6</v>
      </c>
      <c r="O198" s="39">
        <v>7502400</v>
      </c>
      <c r="P198" s="40">
        <v>1.4441018984260912E-2</v>
      </c>
    </row>
    <row r="199" spans="1:16" ht="12.75" customHeight="1">
      <c r="A199" s="28">
        <v>189</v>
      </c>
      <c r="B199" s="29" t="s">
        <v>70</v>
      </c>
      <c r="C199" s="30" t="s">
        <v>276</v>
      </c>
      <c r="D199" s="31">
        <v>45071</v>
      </c>
      <c r="E199" s="37">
        <v>1334.95</v>
      </c>
      <c r="F199" s="37">
        <v>1335.6833333333334</v>
      </c>
      <c r="G199" s="38">
        <v>1310.2166666666667</v>
      </c>
      <c r="H199" s="38">
        <v>1285.4833333333333</v>
      </c>
      <c r="I199" s="38">
        <v>1260.0166666666667</v>
      </c>
      <c r="J199" s="38">
        <v>1360.4166666666667</v>
      </c>
      <c r="K199" s="38">
        <v>1385.8833333333334</v>
      </c>
      <c r="L199" s="38">
        <v>1410.6166666666668</v>
      </c>
      <c r="M199" s="28">
        <v>1361.15</v>
      </c>
      <c r="N199" s="28">
        <v>1310.95</v>
      </c>
      <c r="O199" s="39">
        <v>667450</v>
      </c>
      <c r="P199" s="40">
        <v>9.7238204833141537E-2</v>
      </c>
    </row>
    <row r="200" spans="1:16" ht="12.75" customHeight="1">
      <c r="A200" s="28">
        <v>190</v>
      </c>
      <c r="B200" s="29" t="s">
        <v>86</v>
      </c>
      <c r="C200" s="30" t="s">
        <v>208</v>
      </c>
      <c r="D200" s="31">
        <v>45071</v>
      </c>
      <c r="E200" s="37">
        <v>383.15</v>
      </c>
      <c r="F200" s="37">
        <v>383.7166666666667</v>
      </c>
      <c r="G200" s="38">
        <v>381.18333333333339</v>
      </c>
      <c r="H200" s="38">
        <v>379.2166666666667</v>
      </c>
      <c r="I200" s="38">
        <v>376.68333333333339</v>
      </c>
      <c r="J200" s="38">
        <v>385.68333333333339</v>
      </c>
      <c r="K200" s="38">
        <v>388.2166666666667</v>
      </c>
      <c r="L200" s="38">
        <v>390.18333333333339</v>
      </c>
      <c r="M200" s="28">
        <v>386.25</v>
      </c>
      <c r="N200" s="28">
        <v>381.75</v>
      </c>
      <c r="O200" s="39">
        <v>29625000</v>
      </c>
      <c r="P200" s="40">
        <v>9.920229085702597E-3</v>
      </c>
    </row>
    <row r="201" spans="1:16" ht="12.75" customHeight="1">
      <c r="A201" s="28">
        <v>191</v>
      </c>
      <c r="B201" s="29" t="s">
        <v>178</v>
      </c>
      <c r="C201" s="30" t="s">
        <v>209</v>
      </c>
      <c r="D201" s="31">
        <v>45071</v>
      </c>
      <c r="E201" s="37">
        <v>187.3</v>
      </c>
      <c r="F201" s="37">
        <v>187.31666666666669</v>
      </c>
      <c r="G201" s="38">
        <v>184.38333333333338</v>
      </c>
      <c r="H201" s="38">
        <v>181.4666666666667</v>
      </c>
      <c r="I201" s="38">
        <v>178.53333333333339</v>
      </c>
      <c r="J201" s="38">
        <v>190.23333333333338</v>
      </c>
      <c r="K201" s="38">
        <v>193.16666666666671</v>
      </c>
      <c r="L201" s="38">
        <v>196.08333333333337</v>
      </c>
      <c r="M201" s="28">
        <v>190.25</v>
      </c>
      <c r="N201" s="28">
        <v>184.4</v>
      </c>
      <c r="O201" s="39">
        <v>83712000</v>
      </c>
      <c r="P201" s="40">
        <v>1.6871881394263559E-3</v>
      </c>
    </row>
    <row r="202" spans="1:16" ht="12.75" customHeight="1">
      <c r="A202" s="28">
        <v>192</v>
      </c>
      <c r="B202" s="29" t="s">
        <v>47</v>
      </c>
      <c r="C202" s="30" t="s">
        <v>796</v>
      </c>
      <c r="D202" s="31">
        <v>45071</v>
      </c>
      <c r="E202" s="37">
        <v>520.4</v>
      </c>
      <c r="F202" s="37">
        <v>518.94999999999993</v>
      </c>
      <c r="G202" s="38">
        <v>516.44999999999982</v>
      </c>
      <c r="H202" s="38">
        <v>512.49999999999989</v>
      </c>
      <c r="I202" s="38">
        <v>509.99999999999977</v>
      </c>
      <c r="J202" s="38">
        <v>522.89999999999986</v>
      </c>
      <c r="K202" s="38">
        <v>525.40000000000009</v>
      </c>
      <c r="L202" s="38">
        <v>529.34999999999991</v>
      </c>
      <c r="M202" s="28">
        <v>521.45000000000005</v>
      </c>
      <c r="N202" s="28">
        <v>515</v>
      </c>
      <c r="O202" s="39">
        <v>7160400</v>
      </c>
      <c r="P202" s="40">
        <v>-4.5045045045045045E-3</v>
      </c>
    </row>
    <row r="203" spans="1:16" ht="12.75" customHeight="1">
      <c r="A203" s="28">
        <v>193</v>
      </c>
      <c r="B203" s="29"/>
      <c r="C203" s="41"/>
      <c r="D203" s="43"/>
      <c r="E203" s="44"/>
      <c r="F203" s="44"/>
      <c r="G203" s="45"/>
      <c r="H203" s="45"/>
      <c r="I203" s="45"/>
      <c r="J203" s="45"/>
      <c r="K203" s="45"/>
      <c r="L203" s="45"/>
      <c r="M203" s="41"/>
      <c r="N203" s="41"/>
      <c r="O203" s="232"/>
      <c r="P203" s="233"/>
    </row>
    <row r="204" spans="1:16" ht="12.75" customHeight="1">
      <c r="A204" s="28">
        <v>194</v>
      </c>
      <c r="B204" s="29"/>
      <c r="C204" s="41"/>
      <c r="D204" s="43"/>
      <c r="E204" s="44"/>
      <c r="F204" s="44"/>
      <c r="G204" s="45"/>
      <c r="H204" s="45"/>
      <c r="I204" s="45"/>
      <c r="J204" s="45"/>
      <c r="K204" s="45"/>
      <c r="L204" s="45"/>
      <c r="M204" s="41"/>
      <c r="N204" s="41"/>
      <c r="O204" s="232"/>
      <c r="P204" s="233"/>
    </row>
    <row r="205" spans="1:16" ht="12.75" customHeight="1">
      <c r="A205" s="28"/>
      <c r="B205" s="42"/>
      <c r="C205" s="41"/>
      <c r="D205" s="43"/>
      <c r="E205" s="44"/>
      <c r="F205" s="44"/>
      <c r="G205" s="45"/>
      <c r="H205" s="45"/>
      <c r="I205" s="45"/>
      <c r="J205" s="45"/>
      <c r="K205" s="45"/>
      <c r="L205" s="1"/>
      <c r="M205" s="1"/>
      <c r="N205" s="1"/>
      <c r="O205" s="1"/>
      <c r="P205" s="1"/>
    </row>
    <row r="206" spans="1:16" ht="12.75" customHeight="1">
      <c r="A206" s="28"/>
      <c r="B206" s="4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8"/>
      <c r="B207" s="4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210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215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</row>
    <row r="510" spans="1:16" ht="12.75" customHeight="1">
      <c r="A510" s="1"/>
      <c r="B510" s="1"/>
    </row>
    <row r="511" spans="1:16" ht="12.75" customHeight="1">
      <c r="A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00"/>
  <sheetViews>
    <sheetView zoomScale="85" zoomScaleNormal="85" workbookViewId="0">
      <pane ySplit="9" topLeftCell="A10" activePane="bottomLeft" state="frozen"/>
      <selection pane="bottomLeft" activeCell="G24" sqref="G24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45064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81" t="s">
        <v>16</v>
      </c>
      <c r="B8" s="383"/>
      <c r="C8" s="387" t="s">
        <v>20</v>
      </c>
      <c r="D8" s="387" t="s">
        <v>21</v>
      </c>
      <c r="E8" s="378" t="s">
        <v>22</v>
      </c>
      <c r="F8" s="379"/>
      <c r="G8" s="380"/>
      <c r="H8" s="378" t="s">
        <v>23</v>
      </c>
      <c r="I8" s="379"/>
      <c r="J8" s="380"/>
      <c r="K8" s="23"/>
      <c r="L8" s="50"/>
      <c r="M8" s="50"/>
      <c r="N8" s="1"/>
      <c r="O8" s="1"/>
    </row>
    <row r="9" spans="1:15" ht="36" customHeight="1">
      <c r="A9" s="385"/>
      <c r="B9" s="386"/>
      <c r="C9" s="386"/>
      <c r="D9" s="38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225</v>
      </c>
      <c r="N9" s="1"/>
      <c r="O9" s="1"/>
    </row>
    <row r="10" spans="1:15" ht="12.75" customHeight="1">
      <c r="A10" s="213">
        <v>1</v>
      </c>
      <c r="B10" s="257" t="s">
        <v>226</v>
      </c>
      <c r="C10" s="257">
        <v>18181.75</v>
      </c>
      <c r="D10" s="257">
        <v>18202.033333333333</v>
      </c>
      <c r="E10" s="257">
        <v>18095.066666666666</v>
      </c>
      <c r="F10" s="257">
        <v>18008.383333333331</v>
      </c>
      <c r="G10" s="257">
        <v>17901.416666666664</v>
      </c>
      <c r="H10" s="257">
        <v>18288.716666666667</v>
      </c>
      <c r="I10" s="257">
        <v>18395.683333333334</v>
      </c>
      <c r="J10" s="257">
        <v>18482.366666666669</v>
      </c>
      <c r="K10" s="257">
        <v>18309</v>
      </c>
      <c r="L10" s="257">
        <v>18115.349999999999</v>
      </c>
      <c r="M10" s="258"/>
      <c r="N10" s="1"/>
      <c r="O10" s="1"/>
    </row>
    <row r="11" spans="1:15" ht="12.75" customHeight="1">
      <c r="A11" s="213">
        <v>2</v>
      </c>
      <c r="B11" s="262" t="s">
        <v>227</v>
      </c>
      <c r="C11" s="257">
        <v>43698.7</v>
      </c>
      <c r="D11" s="257">
        <v>43712.616666666669</v>
      </c>
      <c r="E11" s="257">
        <v>43432.483333333337</v>
      </c>
      <c r="F11" s="257">
        <v>43166.26666666667</v>
      </c>
      <c r="G11" s="257">
        <v>42886.133333333339</v>
      </c>
      <c r="H11" s="257">
        <v>43978.833333333336</v>
      </c>
      <c r="I11" s="257">
        <v>44258.966666666667</v>
      </c>
      <c r="J11" s="257">
        <v>44525.183333333334</v>
      </c>
      <c r="K11" s="257">
        <v>43992.75</v>
      </c>
      <c r="L11" s="257">
        <v>43446.400000000001</v>
      </c>
      <c r="M11" s="258"/>
      <c r="N11" s="1"/>
      <c r="O11" s="1"/>
    </row>
    <row r="12" spans="1:15" ht="12.75" customHeight="1">
      <c r="A12" s="213">
        <v>3</v>
      </c>
      <c r="B12" s="230" t="s">
        <v>228</v>
      </c>
      <c r="C12" s="231">
        <v>3151.35</v>
      </c>
      <c r="D12" s="231">
        <v>3155.7666666666664</v>
      </c>
      <c r="E12" s="231">
        <v>3138.5333333333328</v>
      </c>
      <c r="F12" s="231">
        <v>3125.7166666666662</v>
      </c>
      <c r="G12" s="231">
        <v>3108.4833333333327</v>
      </c>
      <c r="H12" s="231">
        <v>3168.583333333333</v>
      </c>
      <c r="I12" s="231">
        <v>3185.8166666666666</v>
      </c>
      <c r="J12" s="231">
        <v>3198.6333333333332</v>
      </c>
      <c r="K12" s="231">
        <v>3173</v>
      </c>
      <c r="L12" s="231">
        <v>3142.95</v>
      </c>
      <c r="M12" s="258"/>
      <c r="N12" s="1"/>
      <c r="O12" s="1"/>
    </row>
    <row r="13" spans="1:15" ht="12.75" customHeight="1">
      <c r="A13" s="213">
        <v>4</v>
      </c>
      <c r="B13" s="230" t="s">
        <v>229</v>
      </c>
      <c r="C13" s="231">
        <v>5397.2</v>
      </c>
      <c r="D13" s="231">
        <v>5403.4833333333327</v>
      </c>
      <c r="E13" s="231">
        <v>5371.116666666665</v>
      </c>
      <c r="F13" s="231">
        <v>5345.0333333333319</v>
      </c>
      <c r="G13" s="231">
        <v>5312.6666666666642</v>
      </c>
      <c r="H13" s="231">
        <v>5429.5666666666657</v>
      </c>
      <c r="I13" s="231">
        <v>5461.9333333333325</v>
      </c>
      <c r="J13" s="231">
        <v>5488.0166666666664</v>
      </c>
      <c r="K13" s="231">
        <v>5435.85</v>
      </c>
      <c r="L13" s="231">
        <v>5377.4</v>
      </c>
      <c r="M13" s="258"/>
      <c r="N13" s="1"/>
      <c r="O13" s="1"/>
    </row>
    <row r="14" spans="1:15" ht="12.75" customHeight="1">
      <c r="A14" s="213">
        <v>5</v>
      </c>
      <c r="B14" s="230" t="s">
        <v>230</v>
      </c>
      <c r="C14" s="231">
        <v>27942.95</v>
      </c>
      <c r="D14" s="231">
        <v>28006.616666666669</v>
      </c>
      <c r="E14" s="231">
        <v>27713.133333333339</v>
      </c>
      <c r="F14" s="231">
        <v>27483.316666666669</v>
      </c>
      <c r="G14" s="231">
        <v>27189.833333333339</v>
      </c>
      <c r="H14" s="231">
        <v>28236.433333333338</v>
      </c>
      <c r="I14" s="231">
        <v>28529.916666666668</v>
      </c>
      <c r="J14" s="231">
        <v>28759.733333333337</v>
      </c>
      <c r="K14" s="231">
        <v>28300.1</v>
      </c>
      <c r="L14" s="231">
        <v>27776.799999999999</v>
      </c>
      <c r="M14" s="258"/>
      <c r="N14" s="1"/>
      <c r="O14" s="1"/>
    </row>
    <row r="15" spans="1:15" ht="12.75" customHeight="1">
      <c r="A15" s="213">
        <v>6</v>
      </c>
      <c r="B15" s="230" t="s">
        <v>231</v>
      </c>
      <c r="C15" s="231">
        <v>4816</v>
      </c>
      <c r="D15" s="231">
        <v>4824.75</v>
      </c>
      <c r="E15" s="231">
        <v>4792.1000000000004</v>
      </c>
      <c r="F15" s="231">
        <v>4768.2000000000007</v>
      </c>
      <c r="G15" s="231">
        <v>4735.5500000000011</v>
      </c>
      <c r="H15" s="231">
        <v>4848.6499999999996</v>
      </c>
      <c r="I15" s="231">
        <v>4881.2999999999993</v>
      </c>
      <c r="J15" s="231">
        <v>4905.1999999999989</v>
      </c>
      <c r="K15" s="231">
        <v>4857.3999999999996</v>
      </c>
      <c r="L15" s="231">
        <v>4800.8500000000004</v>
      </c>
      <c r="M15" s="258"/>
      <c r="N15" s="1"/>
      <c r="O15" s="1"/>
    </row>
    <row r="16" spans="1:15" ht="12.75" customHeight="1">
      <c r="A16" s="213">
        <v>7</v>
      </c>
      <c r="B16" s="230" t="s">
        <v>232</v>
      </c>
      <c r="C16" s="231">
        <v>9244.65</v>
      </c>
      <c r="D16" s="231">
        <v>9230.1833333333325</v>
      </c>
      <c r="E16" s="231">
        <v>9186.1666666666642</v>
      </c>
      <c r="F16" s="231">
        <v>9127.6833333333325</v>
      </c>
      <c r="G16" s="231">
        <v>9083.6666666666642</v>
      </c>
      <c r="H16" s="231">
        <v>9288.6666666666642</v>
      </c>
      <c r="I16" s="231">
        <v>9332.6833333333307</v>
      </c>
      <c r="J16" s="231">
        <v>9391.1666666666642</v>
      </c>
      <c r="K16" s="231">
        <v>9274.2000000000007</v>
      </c>
      <c r="L16" s="231">
        <v>9171.7000000000007</v>
      </c>
      <c r="M16" s="258"/>
      <c r="N16" s="1"/>
      <c r="O16" s="1"/>
    </row>
    <row r="17" spans="1:15" ht="12.75" customHeight="1">
      <c r="A17" s="213">
        <v>8</v>
      </c>
      <c r="B17" s="216" t="s">
        <v>284</v>
      </c>
      <c r="C17" s="230">
        <v>3918.9</v>
      </c>
      <c r="D17" s="231">
        <v>3913.9833333333336</v>
      </c>
      <c r="E17" s="231">
        <v>3881.916666666667</v>
      </c>
      <c r="F17" s="231">
        <v>3844.9333333333334</v>
      </c>
      <c r="G17" s="231">
        <v>3812.8666666666668</v>
      </c>
      <c r="H17" s="231">
        <v>3950.9666666666672</v>
      </c>
      <c r="I17" s="231">
        <v>3983.0333333333338</v>
      </c>
      <c r="J17" s="231">
        <v>4020.0166666666673</v>
      </c>
      <c r="K17" s="230">
        <v>3946.05</v>
      </c>
      <c r="L17" s="230">
        <v>3877</v>
      </c>
      <c r="M17" s="230">
        <v>1.87846</v>
      </c>
      <c r="N17" s="1"/>
      <c r="O17" s="1"/>
    </row>
    <row r="18" spans="1:15" ht="12.75" customHeight="1">
      <c r="A18" s="213">
        <v>9</v>
      </c>
      <c r="B18" s="216" t="s">
        <v>43</v>
      </c>
      <c r="C18" s="230">
        <v>1758.15</v>
      </c>
      <c r="D18" s="231">
        <v>1768.4833333333333</v>
      </c>
      <c r="E18" s="231">
        <v>1732.9666666666667</v>
      </c>
      <c r="F18" s="231">
        <v>1707.7833333333333</v>
      </c>
      <c r="G18" s="231">
        <v>1672.2666666666667</v>
      </c>
      <c r="H18" s="231">
        <v>1793.6666666666667</v>
      </c>
      <c r="I18" s="231">
        <v>1829.1833333333336</v>
      </c>
      <c r="J18" s="231">
        <v>1854.3666666666668</v>
      </c>
      <c r="K18" s="230">
        <v>1804</v>
      </c>
      <c r="L18" s="230">
        <v>1743.3</v>
      </c>
      <c r="M18" s="230">
        <v>4.7080900000000003</v>
      </c>
      <c r="N18" s="1"/>
      <c r="O18" s="1"/>
    </row>
    <row r="19" spans="1:15" ht="12.75" customHeight="1">
      <c r="A19" s="213">
        <v>10</v>
      </c>
      <c r="B19" s="216" t="s">
        <v>59</v>
      </c>
      <c r="C19" s="230">
        <v>730.85</v>
      </c>
      <c r="D19" s="231">
        <v>727.21666666666658</v>
      </c>
      <c r="E19" s="231">
        <v>722.43333333333317</v>
      </c>
      <c r="F19" s="231">
        <v>714.01666666666654</v>
      </c>
      <c r="G19" s="231">
        <v>709.23333333333312</v>
      </c>
      <c r="H19" s="231">
        <v>735.63333333333321</v>
      </c>
      <c r="I19" s="231">
        <v>740.41666666666674</v>
      </c>
      <c r="J19" s="231">
        <v>748.83333333333326</v>
      </c>
      <c r="K19" s="230">
        <v>732</v>
      </c>
      <c r="L19" s="230">
        <v>718.8</v>
      </c>
      <c r="M19" s="230">
        <v>14.59862</v>
      </c>
      <c r="N19" s="1"/>
      <c r="O19" s="1"/>
    </row>
    <row r="20" spans="1:15" ht="12.75" customHeight="1">
      <c r="A20" s="213">
        <v>11</v>
      </c>
      <c r="B20" s="216" t="s">
        <v>233</v>
      </c>
      <c r="C20" s="230">
        <v>21215.5</v>
      </c>
      <c r="D20" s="231">
        <v>21210.149999999998</v>
      </c>
      <c r="E20" s="231">
        <v>21080.349999999995</v>
      </c>
      <c r="F20" s="231">
        <v>20945.199999999997</v>
      </c>
      <c r="G20" s="231">
        <v>20815.399999999994</v>
      </c>
      <c r="H20" s="231">
        <v>21345.299999999996</v>
      </c>
      <c r="I20" s="231">
        <v>21475.1</v>
      </c>
      <c r="J20" s="231">
        <v>21610.249999999996</v>
      </c>
      <c r="K20" s="230">
        <v>21339.95</v>
      </c>
      <c r="L20" s="230">
        <v>21075</v>
      </c>
      <c r="M20" s="230">
        <v>0.10602</v>
      </c>
      <c r="N20" s="1"/>
      <c r="O20" s="1"/>
    </row>
    <row r="21" spans="1:15" ht="12.75" customHeight="1">
      <c r="A21" s="213">
        <v>12</v>
      </c>
      <c r="B21" s="216" t="s">
        <v>45</v>
      </c>
      <c r="C21" s="230">
        <v>1899.5</v>
      </c>
      <c r="D21" s="231">
        <v>1892.3999999999999</v>
      </c>
      <c r="E21" s="231">
        <v>1864.8499999999997</v>
      </c>
      <c r="F21" s="231">
        <v>1830.1999999999998</v>
      </c>
      <c r="G21" s="231">
        <v>1802.6499999999996</v>
      </c>
      <c r="H21" s="231">
        <v>1927.0499999999997</v>
      </c>
      <c r="I21" s="231">
        <v>1954.6</v>
      </c>
      <c r="J21" s="231">
        <v>1989.2499999999998</v>
      </c>
      <c r="K21" s="230">
        <v>1919.95</v>
      </c>
      <c r="L21" s="230">
        <v>1857.75</v>
      </c>
      <c r="M21" s="230">
        <v>36.327970000000001</v>
      </c>
      <c r="N21" s="1"/>
      <c r="O21" s="1"/>
    </row>
    <row r="22" spans="1:15" ht="12.75" customHeight="1">
      <c r="A22" s="213">
        <v>13</v>
      </c>
      <c r="B22" s="216" t="s">
        <v>234</v>
      </c>
      <c r="C22" s="230">
        <v>875.4</v>
      </c>
      <c r="D22" s="231">
        <v>877.1</v>
      </c>
      <c r="E22" s="231">
        <v>865.35</v>
      </c>
      <c r="F22" s="231">
        <v>855.3</v>
      </c>
      <c r="G22" s="231">
        <v>843.55</v>
      </c>
      <c r="H22" s="231">
        <v>887.15000000000009</v>
      </c>
      <c r="I22" s="231">
        <v>898.90000000000009</v>
      </c>
      <c r="J22" s="231">
        <v>908.95000000000016</v>
      </c>
      <c r="K22" s="230">
        <v>888.85</v>
      </c>
      <c r="L22" s="230">
        <v>867.05</v>
      </c>
      <c r="M22" s="230">
        <v>7.8189799999999998</v>
      </c>
      <c r="N22" s="1"/>
      <c r="O22" s="1"/>
    </row>
    <row r="23" spans="1:15" ht="12.75" customHeight="1">
      <c r="A23" s="213">
        <v>14</v>
      </c>
      <c r="B23" s="216" t="s">
        <v>46</v>
      </c>
      <c r="C23" s="230">
        <v>684.6</v>
      </c>
      <c r="D23" s="231">
        <v>686.36666666666679</v>
      </c>
      <c r="E23" s="231">
        <v>680.78333333333353</v>
      </c>
      <c r="F23" s="231">
        <v>676.9666666666667</v>
      </c>
      <c r="G23" s="231">
        <v>671.38333333333344</v>
      </c>
      <c r="H23" s="231">
        <v>690.18333333333362</v>
      </c>
      <c r="I23" s="231">
        <v>695.76666666666688</v>
      </c>
      <c r="J23" s="231">
        <v>699.58333333333371</v>
      </c>
      <c r="K23" s="230">
        <v>691.95</v>
      </c>
      <c r="L23" s="230">
        <v>682.55</v>
      </c>
      <c r="M23" s="230">
        <v>22.953959999999999</v>
      </c>
      <c r="N23" s="1"/>
      <c r="O23" s="1"/>
    </row>
    <row r="24" spans="1:15" ht="12.75" customHeight="1">
      <c r="A24" s="213">
        <v>15</v>
      </c>
      <c r="B24" s="216" t="s">
        <v>235</v>
      </c>
      <c r="C24" s="230">
        <v>701.7</v>
      </c>
      <c r="D24" s="231">
        <v>708.76666666666677</v>
      </c>
      <c r="E24" s="231">
        <v>694.63333333333355</v>
      </c>
      <c r="F24" s="231">
        <v>687.56666666666683</v>
      </c>
      <c r="G24" s="231">
        <v>673.43333333333362</v>
      </c>
      <c r="H24" s="231">
        <v>715.83333333333348</v>
      </c>
      <c r="I24" s="231">
        <v>729.9666666666667</v>
      </c>
      <c r="J24" s="231">
        <v>737.03333333333342</v>
      </c>
      <c r="K24" s="230">
        <v>722.9</v>
      </c>
      <c r="L24" s="230">
        <v>701.7</v>
      </c>
      <c r="M24" s="230">
        <v>16.7746</v>
      </c>
      <c r="N24" s="1"/>
      <c r="O24" s="1"/>
    </row>
    <row r="25" spans="1:15" ht="12.75" customHeight="1">
      <c r="A25" s="213">
        <v>16</v>
      </c>
      <c r="B25" s="216" t="s">
        <v>236</v>
      </c>
      <c r="C25" s="230">
        <v>790</v>
      </c>
      <c r="D25" s="231">
        <v>798</v>
      </c>
      <c r="E25" s="231">
        <v>772</v>
      </c>
      <c r="F25" s="231">
        <v>754</v>
      </c>
      <c r="G25" s="231">
        <v>728</v>
      </c>
      <c r="H25" s="231">
        <v>816</v>
      </c>
      <c r="I25" s="231">
        <v>842</v>
      </c>
      <c r="J25" s="231">
        <v>860</v>
      </c>
      <c r="K25" s="230">
        <v>824</v>
      </c>
      <c r="L25" s="230">
        <v>780</v>
      </c>
      <c r="M25" s="230">
        <v>19.32226</v>
      </c>
      <c r="N25" s="1"/>
      <c r="O25" s="1"/>
    </row>
    <row r="26" spans="1:15" ht="12.75" customHeight="1">
      <c r="A26" s="213">
        <v>17</v>
      </c>
      <c r="B26" s="216" t="s">
        <v>841</v>
      </c>
      <c r="C26" s="230">
        <v>385.75</v>
      </c>
      <c r="D26" s="231">
        <v>384.01666666666665</v>
      </c>
      <c r="E26" s="231">
        <v>379.23333333333329</v>
      </c>
      <c r="F26" s="231">
        <v>372.71666666666664</v>
      </c>
      <c r="G26" s="231">
        <v>367.93333333333328</v>
      </c>
      <c r="H26" s="231">
        <v>390.5333333333333</v>
      </c>
      <c r="I26" s="231">
        <v>395.31666666666661</v>
      </c>
      <c r="J26" s="231">
        <v>401.83333333333331</v>
      </c>
      <c r="K26" s="230">
        <v>388.8</v>
      </c>
      <c r="L26" s="230">
        <v>377.5</v>
      </c>
      <c r="M26" s="230">
        <v>9.4614499999999992</v>
      </c>
      <c r="N26" s="1"/>
      <c r="O26" s="1"/>
    </row>
    <row r="27" spans="1:15" ht="12.75" customHeight="1">
      <c r="A27" s="213">
        <v>18</v>
      </c>
      <c r="B27" s="216" t="s">
        <v>237</v>
      </c>
      <c r="C27" s="230">
        <v>164.55</v>
      </c>
      <c r="D27" s="231">
        <v>164.21666666666667</v>
      </c>
      <c r="E27" s="231">
        <v>162.58333333333334</v>
      </c>
      <c r="F27" s="231">
        <v>160.61666666666667</v>
      </c>
      <c r="G27" s="231">
        <v>158.98333333333335</v>
      </c>
      <c r="H27" s="231">
        <v>166.18333333333334</v>
      </c>
      <c r="I27" s="231">
        <v>167.81666666666666</v>
      </c>
      <c r="J27" s="231">
        <v>169.78333333333333</v>
      </c>
      <c r="K27" s="230">
        <v>165.85</v>
      </c>
      <c r="L27" s="230">
        <v>162.25</v>
      </c>
      <c r="M27" s="230">
        <v>20.776779999999999</v>
      </c>
      <c r="N27" s="1"/>
      <c r="O27" s="1"/>
    </row>
    <row r="28" spans="1:15" ht="12.75" customHeight="1">
      <c r="A28" s="213">
        <v>19</v>
      </c>
      <c r="B28" s="216" t="s">
        <v>41</v>
      </c>
      <c r="C28" s="230">
        <v>195.05</v>
      </c>
      <c r="D28" s="231">
        <v>196.23333333333335</v>
      </c>
      <c r="E28" s="231">
        <v>192.4666666666667</v>
      </c>
      <c r="F28" s="231">
        <v>189.88333333333335</v>
      </c>
      <c r="G28" s="231">
        <v>186.1166666666667</v>
      </c>
      <c r="H28" s="231">
        <v>198.81666666666669</v>
      </c>
      <c r="I28" s="231">
        <v>202.58333333333334</v>
      </c>
      <c r="J28" s="231">
        <v>205.16666666666669</v>
      </c>
      <c r="K28" s="230">
        <v>200</v>
      </c>
      <c r="L28" s="230">
        <v>193.65</v>
      </c>
      <c r="M28" s="230">
        <v>50.133650000000003</v>
      </c>
      <c r="N28" s="1"/>
      <c r="O28" s="1"/>
    </row>
    <row r="29" spans="1:15" ht="12.75" customHeight="1">
      <c r="A29" s="213">
        <v>20</v>
      </c>
      <c r="B29" s="216" t="s">
        <v>48</v>
      </c>
      <c r="C29" s="230">
        <v>3383.95</v>
      </c>
      <c r="D29" s="231">
        <v>3392.9333333333329</v>
      </c>
      <c r="E29" s="231">
        <v>3356.0666666666657</v>
      </c>
      <c r="F29" s="231">
        <v>3328.1833333333329</v>
      </c>
      <c r="G29" s="231">
        <v>3291.3166666666657</v>
      </c>
      <c r="H29" s="231">
        <v>3420.8166666666657</v>
      </c>
      <c r="I29" s="231">
        <v>3457.6833333333334</v>
      </c>
      <c r="J29" s="231">
        <v>3485.5666666666657</v>
      </c>
      <c r="K29" s="230">
        <v>3429.8</v>
      </c>
      <c r="L29" s="230">
        <v>3365.05</v>
      </c>
      <c r="M29" s="230">
        <v>1.2932300000000001</v>
      </c>
      <c r="N29" s="1"/>
      <c r="O29" s="1"/>
    </row>
    <row r="30" spans="1:15" ht="12.75" customHeight="1">
      <c r="A30" s="213">
        <v>21</v>
      </c>
      <c r="B30" s="216" t="s">
        <v>51</v>
      </c>
      <c r="C30" s="230">
        <v>406.3</v>
      </c>
      <c r="D30" s="231">
        <v>404.2</v>
      </c>
      <c r="E30" s="231">
        <v>401.4</v>
      </c>
      <c r="F30" s="231">
        <v>396.5</v>
      </c>
      <c r="G30" s="231">
        <v>393.7</v>
      </c>
      <c r="H30" s="231">
        <v>409.09999999999997</v>
      </c>
      <c r="I30" s="231">
        <v>411.90000000000003</v>
      </c>
      <c r="J30" s="231">
        <v>416.79999999999995</v>
      </c>
      <c r="K30" s="230">
        <v>407</v>
      </c>
      <c r="L30" s="230">
        <v>399.3</v>
      </c>
      <c r="M30" s="230">
        <v>43.994779999999999</v>
      </c>
      <c r="N30" s="1"/>
      <c r="O30" s="1"/>
    </row>
    <row r="31" spans="1:15" ht="12.75" customHeight="1">
      <c r="A31" s="213">
        <v>22</v>
      </c>
      <c r="B31" s="216" t="s">
        <v>53</v>
      </c>
      <c r="C31" s="230">
        <v>4482.1499999999996</v>
      </c>
      <c r="D31" s="231">
        <v>4513.25</v>
      </c>
      <c r="E31" s="231">
        <v>4426.8999999999996</v>
      </c>
      <c r="F31" s="231">
        <v>4371.6499999999996</v>
      </c>
      <c r="G31" s="231">
        <v>4285.2999999999993</v>
      </c>
      <c r="H31" s="231">
        <v>4568.5</v>
      </c>
      <c r="I31" s="231">
        <v>4654.8500000000004</v>
      </c>
      <c r="J31" s="231">
        <v>4710.1000000000004</v>
      </c>
      <c r="K31" s="230">
        <v>4599.6000000000004</v>
      </c>
      <c r="L31" s="230">
        <v>4458</v>
      </c>
      <c r="M31" s="230">
        <v>2.6680299999999999</v>
      </c>
      <c r="N31" s="1"/>
      <c r="O31" s="1"/>
    </row>
    <row r="32" spans="1:15" ht="12.75" customHeight="1">
      <c r="A32" s="213">
        <v>23</v>
      </c>
      <c r="B32" s="216" t="s">
        <v>55</v>
      </c>
      <c r="C32" s="230">
        <v>152.9</v>
      </c>
      <c r="D32" s="231">
        <v>153</v>
      </c>
      <c r="E32" s="231">
        <v>151.65</v>
      </c>
      <c r="F32" s="231">
        <v>150.4</v>
      </c>
      <c r="G32" s="231">
        <v>149.05000000000001</v>
      </c>
      <c r="H32" s="231">
        <v>154.25</v>
      </c>
      <c r="I32" s="231">
        <v>155.60000000000002</v>
      </c>
      <c r="J32" s="231">
        <v>156.85</v>
      </c>
      <c r="K32" s="230">
        <v>154.35</v>
      </c>
      <c r="L32" s="230">
        <v>151.75</v>
      </c>
      <c r="M32" s="230">
        <v>81.976870000000005</v>
      </c>
      <c r="N32" s="1"/>
      <c r="O32" s="1"/>
    </row>
    <row r="33" spans="1:15" ht="12.75" customHeight="1">
      <c r="A33" s="213">
        <v>24</v>
      </c>
      <c r="B33" s="216" t="s">
        <v>57</v>
      </c>
      <c r="C33" s="230">
        <v>3092.45</v>
      </c>
      <c r="D33" s="231">
        <v>3105.3166666666671</v>
      </c>
      <c r="E33" s="231">
        <v>3062.6833333333343</v>
      </c>
      <c r="F33" s="231">
        <v>3032.9166666666674</v>
      </c>
      <c r="G33" s="231">
        <v>2990.2833333333347</v>
      </c>
      <c r="H33" s="231">
        <v>3135.0833333333339</v>
      </c>
      <c r="I33" s="231">
        <v>3177.7166666666662</v>
      </c>
      <c r="J33" s="231">
        <v>3207.4833333333336</v>
      </c>
      <c r="K33" s="230">
        <v>3147.95</v>
      </c>
      <c r="L33" s="230">
        <v>3075.55</v>
      </c>
      <c r="M33" s="230">
        <v>8.3537099999999995</v>
      </c>
      <c r="N33" s="1"/>
      <c r="O33" s="1"/>
    </row>
    <row r="34" spans="1:15" ht="12.75" customHeight="1">
      <c r="A34" s="213">
        <v>25</v>
      </c>
      <c r="B34" s="216" t="s">
        <v>297</v>
      </c>
      <c r="C34" s="230">
        <v>1719.85</v>
      </c>
      <c r="D34" s="231">
        <v>1702.4833333333333</v>
      </c>
      <c r="E34" s="231">
        <v>1679.5666666666666</v>
      </c>
      <c r="F34" s="231">
        <v>1639.2833333333333</v>
      </c>
      <c r="G34" s="231">
        <v>1616.3666666666666</v>
      </c>
      <c r="H34" s="231">
        <v>1742.7666666666667</v>
      </c>
      <c r="I34" s="231">
        <v>1765.6833333333332</v>
      </c>
      <c r="J34" s="231">
        <v>1805.9666666666667</v>
      </c>
      <c r="K34" s="230">
        <v>1725.4</v>
      </c>
      <c r="L34" s="230">
        <v>1662.2</v>
      </c>
      <c r="M34" s="230">
        <v>12.09502</v>
      </c>
      <c r="N34" s="1"/>
      <c r="O34" s="1"/>
    </row>
    <row r="35" spans="1:15" ht="12.75" customHeight="1">
      <c r="A35" s="213">
        <v>26</v>
      </c>
      <c r="B35" s="216" t="s">
        <v>60</v>
      </c>
      <c r="C35" s="230">
        <v>619.6</v>
      </c>
      <c r="D35" s="231">
        <v>627.15000000000009</v>
      </c>
      <c r="E35" s="231">
        <v>609.85000000000014</v>
      </c>
      <c r="F35" s="231">
        <v>600.1</v>
      </c>
      <c r="G35" s="231">
        <v>582.80000000000007</v>
      </c>
      <c r="H35" s="231">
        <v>636.9000000000002</v>
      </c>
      <c r="I35" s="231">
        <v>654.20000000000016</v>
      </c>
      <c r="J35" s="231">
        <v>663.95000000000027</v>
      </c>
      <c r="K35" s="230">
        <v>644.45000000000005</v>
      </c>
      <c r="L35" s="230">
        <v>617.4</v>
      </c>
      <c r="M35" s="230">
        <v>14.10055</v>
      </c>
      <c r="N35" s="1"/>
      <c r="O35" s="1"/>
    </row>
    <row r="36" spans="1:15" ht="12.75" customHeight="1">
      <c r="A36" s="213">
        <v>27</v>
      </c>
      <c r="B36" s="216" t="s">
        <v>239</v>
      </c>
      <c r="C36" s="230">
        <v>3400.2</v>
      </c>
      <c r="D36" s="231">
        <v>3430.9</v>
      </c>
      <c r="E36" s="231">
        <v>3363.3</v>
      </c>
      <c r="F36" s="231">
        <v>3326.4</v>
      </c>
      <c r="G36" s="231">
        <v>3258.8</v>
      </c>
      <c r="H36" s="231">
        <v>3467.8</v>
      </c>
      <c r="I36" s="231">
        <v>3535.3999999999996</v>
      </c>
      <c r="J36" s="231">
        <v>3572.3</v>
      </c>
      <c r="K36" s="230">
        <v>3498.5</v>
      </c>
      <c r="L36" s="230">
        <v>3394</v>
      </c>
      <c r="M36" s="230">
        <v>5.6038800000000002</v>
      </c>
      <c r="N36" s="1"/>
      <c r="O36" s="1"/>
    </row>
    <row r="37" spans="1:15" ht="12.75" customHeight="1">
      <c r="A37" s="213">
        <v>28</v>
      </c>
      <c r="B37" s="216" t="s">
        <v>61</v>
      </c>
      <c r="C37" s="230">
        <v>914.8</v>
      </c>
      <c r="D37" s="231">
        <v>914.98333333333323</v>
      </c>
      <c r="E37" s="231">
        <v>911.06666666666649</v>
      </c>
      <c r="F37" s="231">
        <v>907.33333333333326</v>
      </c>
      <c r="G37" s="231">
        <v>903.41666666666652</v>
      </c>
      <c r="H37" s="231">
        <v>918.71666666666647</v>
      </c>
      <c r="I37" s="231">
        <v>922.63333333333321</v>
      </c>
      <c r="J37" s="231">
        <v>926.36666666666645</v>
      </c>
      <c r="K37" s="230">
        <v>918.9</v>
      </c>
      <c r="L37" s="230">
        <v>911.25</v>
      </c>
      <c r="M37" s="230">
        <v>102.48327</v>
      </c>
      <c r="N37" s="1"/>
      <c r="O37" s="1"/>
    </row>
    <row r="38" spans="1:15" ht="12.75" customHeight="1">
      <c r="A38" s="213">
        <v>29</v>
      </c>
      <c r="B38" s="216" t="s">
        <v>62</v>
      </c>
      <c r="C38" s="230">
        <v>4529.3500000000004</v>
      </c>
      <c r="D38" s="231">
        <v>4546.1166666666668</v>
      </c>
      <c r="E38" s="231">
        <v>4492.2333333333336</v>
      </c>
      <c r="F38" s="231">
        <v>4455.1166666666668</v>
      </c>
      <c r="G38" s="231">
        <v>4401.2333333333336</v>
      </c>
      <c r="H38" s="231">
        <v>4583.2333333333336</v>
      </c>
      <c r="I38" s="231">
        <v>4637.1166666666668</v>
      </c>
      <c r="J38" s="231">
        <v>4674.2333333333336</v>
      </c>
      <c r="K38" s="230">
        <v>4600</v>
      </c>
      <c r="L38" s="230">
        <v>4509</v>
      </c>
      <c r="M38" s="230">
        <v>3.4651000000000001</v>
      </c>
      <c r="N38" s="1"/>
      <c r="O38" s="1"/>
    </row>
    <row r="39" spans="1:15" ht="12.75" customHeight="1">
      <c r="A39" s="213">
        <v>30</v>
      </c>
      <c r="B39" s="216" t="s">
        <v>65</v>
      </c>
      <c r="C39" s="230">
        <v>6705.05</v>
      </c>
      <c r="D39" s="231">
        <v>6725.833333333333</v>
      </c>
      <c r="E39" s="231">
        <v>6641.2166666666662</v>
      </c>
      <c r="F39" s="231">
        <v>6577.3833333333332</v>
      </c>
      <c r="G39" s="231">
        <v>6492.7666666666664</v>
      </c>
      <c r="H39" s="231">
        <v>6789.6666666666661</v>
      </c>
      <c r="I39" s="231">
        <v>6874.2833333333328</v>
      </c>
      <c r="J39" s="231">
        <v>6938.1166666666659</v>
      </c>
      <c r="K39" s="230">
        <v>6810.45</v>
      </c>
      <c r="L39" s="230">
        <v>6662</v>
      </c>
      <c r="M39" s="230">
        <v>7.4078499999999998</v>
      </c>
      <c r="N39" s="1"/>
      <c r="O39" s="1"/>
    </row>
    <row r="40" spans="1:15" ht="12.75" customHeight="1">
      <c r="A40" s="213">
        <v>31</v>
      </c>
      <c r="B40" s="216" t="s">
        <v>64</v>
      </c>
      <c r="C40" s="230">
        <v>1415.4</v>
      </c>
      <c r="D40" s="231">
        <v>1416.9333333333334</v>
      </c>
      <c r="E40" s="231">
        <v>1403.4666666666667</v>
      </c>
      <c r="F40" s="231">
        <v>1391.5333333333333</v>
      </c>
      <c r="G40" s="231">
        <v>1378.0666666666666</v>
      </c>
      <c r="H40" s="231">
        <v>1428.8666666666668</v>
      </c>
      <c r="I40" s="231">
        <v>1442.3333333333335</v>
      </c>
      <c r="J40" s="231">
        <v>1454.2666666666669</v>
      </c>
      <c r="K40" s="230">
        <v>1430.4</v>
      </c>
      <c r="L40" s="230">
        <v>1405</v>
      </c>
      <c r="M40" s="230">
        <v>8.0496800000000004</v>
      </c>
      <c r="N40" s="1"/>
      <c r="O40" s="1"/>
    </row>
    <row r="41" spans="1:15" ht="12.75" customHeight="1">
      <c r="A41" s="213">
        <v>32</v>
      </c>
      <c r="B41" s="216" t="s">
        <v>240</v>
      </c>
      <c r="C41" s="230">
        <v>6451.85</v>
      </c>
      <c r="D41" s="231">
        <v>6508.9333333333334</v>
      </c>
      <c r="E41" s="231">
        <v>6353.916666666667</v>
      </c>
      <c r="F41" s="231">
        <v>6255.9833333333336</v>
      </c>
      <c r="G41" s="231">
        <v>6100.9666666666672</v>
      </c>
      <c r="H41" s="231">
        <v>6606.8666666666668</v>
      </c>
      <c r="I41" s="231">
        <v>6761.8833333333332</v>
      </c>
      <c r="J41" s="231">
        <v>6859.8166666666666</v>
      </c>
      <c r="K41" s="230">
        <v>6663.95</v>
      </c>
      <c r="L41" s="230">
        <v>6411</v>
      </c>
      <c r="M41" s="230">
        <v>0.34562999999999999</v>
      </c>
      <c r="N41" s="1"/>
      <c r="O41" s="1"/>
    </row>
    <row r="42" spans="1:15" ht="12.75" customHeight="1">
      <c r="A42" s="213">
        <v>33</v>
      </c>
      <c r="B42" s="216" t="s">
        <v>66</v>
      </c>
      <c r="C42" s="230">
        <v>2204.4</v>
      </c>
      <c r="D42" s="231">
        <v>2208.7666666666669</v>
      </c>
      <c r="E42" s="231">
        <v>2190.7333333333336</v>
      </c>
      <c r="F42" s="231">
        <v>2177.0666666666666</v>
      </c>
      <c r="G42" s="231">
        <v>2159.0333333333333</v>
      </c>
      <c r="H42" s="231">
        <v>2222.4333333333338</v>
      </c>
      <c r="I42" s="231">
        <v>2240.4666666666676</v>
      </c>
      <c r="J42" s="231">
        <v>2254.1333333333341</v>
      </c>
      <c r="K42" s="230">
        <v>2226.8000000000002</v>
      </c>
      <c r="L42" s="230">
        <v>2195.1</v>
      </c>
      <c r="M42" s="230">
        <v>1.60463</v>
      </c>
      <c r="N42" s="1"/>
      <c r="O42" s="1"/>
    </row>
    <row r="43" spans="1:15" ht="12.75" customHeight="1">
      <c r="A43" s="213">
        <v>34</v>
      </c>
      <c r="B43" s="216" t="s">
        <v>67</v>
      </c>
      <c r="C43" s="230">
        <v>243.6</v>
      </c>
      <c r="D43" s="231">
        <v>243.41666666666666</v>
      </c>
      <c r="E43" s="231">
        <v>241.2833333333333</v>
      </c>
      <c r="F43" s="231">
        <v>238.96666666666664</v>
      </c>
      <c r="G43" s="231">
        <v>236.83333333333329</v>
      </c>
      <c r="H43" s="231">
        <v>245.73333333333332</v>
      </c>
      <c r="I43" s="231">
        <v>247.8666666666667</v>
      </c>
      <c r="J43" s="231">
        <v>250.18333333333334</v>
      </c>
      <c r="K43" s="230">
        <v>245.55</v>
      </c>
      <c r="L43" s="230">
        <v>241.1</v>
      </c>
      <c r="M43" s="230">
        <v>66.46566</v>
      </c>
      <c r="N43" s="1"/>
      <c r="O43" s="1"/>
    </row>
    <row r="44" spans="1:15" ht="12.75" customHeight="1">
      <c r="A44" s="213">
        <v>35</v>
      </c>
      <c r="B44" s="216" t="s">
        <v>68</v>
      </c>
      <c r="C44" s="230">
        <v>185.9</v>
      </c>
      <c r="D44" s="231">
        <v>186.54999999999998</v>
      </c>
      <c r="E44" s="231">
        <v>183.09999999999997</v>
      </c>
      <c r="F44" s="231">
        <v>180.29999999999998</v>
      </c>
      <c r="G44" s="231">
        <v>176.84999999999997</v>
      </c>
      <c r="H44" s="231">
        <v>189.34999999999997</v>
      </c>
      <c r="I44" s="231">
        <v>192.79999999999995</v>
      </c>
      <c r="J44" s="231">
        <v>195.59999999999997</v>
      </c>
      <c r="K44" s="230">
        <v>190</v>
      </c>
      <c r="L44" s="230">
        <v>183.75</v>
      </c>
      <c r="M44" s="230">
        <v>405.72322000000003</v>
      </c>
      <c r="N44" s="1"/>
      <c r="O44" s="1"/>
    </row>
    <row r="45" spans="1:15" ht="12.75" customHeight="1">
      <c r="A45" s="213">
        <v>36</v>
      </c>
      <c r="B45" s="216" t="s">
        <v>241</v>
      </c>
      <c r="C45" s="230">
        <v>76.55</v>
      </c>
      <c r="D45" s="231">
        <v>76.86666666666666</v>
      </c>
      <c r="E45" s="231">
        <v>75.533333333333317</v>
      </c>
      <c r="F45" s="231">
        <v>74.516666666666652</v>
      </c>
      <c r="G45" s="231">
        <v>73.183333333333309</v>
      </c>
      <c r="H45" s="231">
        <v>77.883333333333326</v>
      </c>
      <c r="I45" s="231">
        <v>79.216666666666669</v>
      </c>
      <c r="J45" s="231">
        <v>80.233333333333334</v>
      </c>
      <c r="K45" s="230">
        <v>78.2</v>
      </c>
      <c r="L45" s="230">
        <v>75.849999999999994</v>
      </c>
      <c r="M45" s="230">
        <v>72.857010000000002</v>
      </c>
      <c r="N45" s="1"/>
      <c r="O45" s="1"/>
    </row>
    <row r="46" spans="1:15" ht="12.75" customHeight="1">
      <c r="A46" s="213">
        <v>37</v>
      </c>
      <c r="B46" s="216" t="s">
        <v>69</v>
      </c>
      <c r="C46" s="230">
        <v>1532.15</v>
      </c>
      <c r="D46" s="231">
        <v>1534.95</v>
      </c>
      <c r="E46" s="231">
        <v>1518.4</v>
      </c>
      <c r="F46" s="231">
        <v>1504.65</v>
      </c>
      <c r="G46" s="231">
        <v>1488.1000000000001</v>
      </c>
      <c r="H46" s="231">
        <v>1548.7</v>
      </c>
      <c r="I46" s="231">
        <v>1565.2499999999998</v>
      </c>
      <c r="J46" s="231">
        <v>1579</v>
      </c>
      <c r="K46" s="230">
        <v>1551.5</v>
      </c>
      <c r="L46" s="230">
        <v>1521.2</v>
      </c>
      <c r="M46" s="230">
        <v>1.7782199999999999</v>
      </c>
      <c r="N46" s="1"/>
      <c r="O46" s="1"/>
    </row>
    <row r="47" spans="1:15" ht="12.75" customHeight="1">
      <c r="A47" s="213">
        <v>38</v>
      </c>
      <c r="B47" s="216" t="s">
        <v>72</v>
      </c>
      <c r="C47" s="230">
        <v>620.1</v>
      </c>
      <c r="D47" s="231">
        <v>618.36666666666667</v>
      </c>
      <c r="E47" s="231">
        <v>612.23333333333335</v>
      </c>
      <c r="F47" s="231">
        <v>604.36666666666667</v>
      </c>
      <c r="G47" s="231">
        <v>598.23333333333335</v>
      </c>
      <c r="H47" s="231">
        <v>626.23333333333335</v>
      </c>
      <c r="I47" s="231">
        <v>632.36666666666679</v>
      </c>
      <c r="J47" s="231">
        <v>640.23333333333335</v>
      </c>
      <c r="K47" s="230">
        <v>624.5</v>
      </c>
      <c r="L47" s="230">
        <v>610.5</v>
      </c>
      <c r="M47" s="230">
        <v>10.31762</v>
      </c>
      <c r="N47" s="1"/>
      <c r="O47" s="1"/>
    </row>
    <row r="48" spans="1:15" ht="12.75" customHeight="1">
      <c r="A48" s="213">
        <v>39</v>
      </c>
      <c r="B48" s="216" t="s">
        <v>71</v>
      </c>
      <c r="C48" s="230">
        <v>108.25</v>
      </c>
      <c r="D48" s="231">
        <v>108.64999999999999</v>
      </c>
      <c r="E48" s="231">
        <v>107.54999999999998</v>
      </c>
      <c r="F48" s="231">
        <v>106.85</v>
      </c>
      <c r="G48" s="231">
        <v>105.74999999999999</v>
      </c>
      <c r="H48" s="231">
        <v>109.34999999999998</v>
      </c>
      <c r="I48" s="231">
        <v>110.44999999999997</v>
      </c>
      <c r="J48" s="231">
        <v>111.14999999999998</v>
      </c>
      <c r="K48" s="230">
        <v>109.75</v>
      </c>
      <c r="L48" s="230">
        <v>107.95</v>
      </c>
      <c r="M48" s="230">
        <v>94.560879999999997</v>
      </c>
      <c r="N48" s="1"/>
      <c r="O48" s="1"/>
    </row>
    <row r="49" spans="1:15" ht="12.75" customHeight="1">
      <c r="A49" s="213">
        <v>40</v>
      </c>
      <c r="B49" s="216" t="s">
        <v>73</v>
      </c>
      <c r="C49" s="230">
        <v>776.85</v>
      </c>
      <c r="D49" s="231">
        <v>773.0333333333333</v>
      </c>
      <c r="E49" s="231">
        <v>767.16666666666663</v>
      </c>
      <c r="F49" s="231">
        <v>757.48333333333335</v>
      </c>
      <c r="G49" s="231">
        <v>751.61666666666667</v>
      </c>
      <c r="H49" s="231">
        <v>782.71666666666658</v>
      </c>
      <c r="I49" s="231">
        <v>788.58333333333337</v>
      </c>
      <c r="J49" s="231">
        <v>798.26666666666654</v>
      </c>
      <c r="K49" s="230">
        <v>778.9</v>
      </c>
      <c r="L49" s="230">
        <v>763.35</v>
      </c>
      <c r="M49" s="230">
        <v>6.9975300000000002</v>
      </c>
      <c r="N49" s="1"/>
      <c r="O49" s="1"/>
    </row>
    <row r="50" spans="1:15" ht="12.75" customHeight="1">
      <c r="A50" s="213">
        <v>41</v>
      </c>
      <c r="B50" s="216" t="s">
        <v>76</v>
      </c>
      <c r="C50" s="230">
        <v>82.25</v>
      </c>
      <c r="D50" s="231">
        <v>81.883333333333326</v>
      </c>
      <c r="E50" s="231">
        <v>80.566666666666649</v>
      </c>
      <c r="F50" s="231">
        <v>78.883333333333326</v>
      </c>
      <c r="G50" s="231">
        <v>77.566666666666649</v>
      </c>
      <c r="H50" s="231">
        <v>83.566666666666649</v>
      </c>
      <c r="I50" s="231">
        <v>84.883333333333312</v>
      </c>
      <c r="J50" s="231">
        <v>86.566666666666649</v>
      </c>
      <c r="K50" s="230">
        <v>83.2</v>
      </c>
      <c r="L50" s="230">
        <v>80.2</v>
      </c>
      <c r="M50" s="230">
        <v>234.79446999999999</v>
      </c>
      <c r="N50" s="1"/>
      <c r="O50" s="1"/>
    </row>
    <row r="51" spans="1:15" ht="12.75" customHeight="1">
      <c r="A51" s="213">
        <v>42</v>
      </c>
      <c r="B51" s="216" t="s">
        <v>80</v>
      </c>
      <c r="C51" s="230">
        <v>364.75</v>
      </c>
      <c r="D51" s="231">
        <v>366.06666666666666</v>
      </c>
      <c r="E51" s="231">
        <v>362.63333333333333</v>
      </c>
      <c r="F51" s="231">
        <v>360.51666666666665</v>
      </c>
      <c r="G51" s="231">
        <v>357.08333333333331</v>
      </c>
      <c r="H51" s="231">
        <v>368.18333333333334</v>
      </c>
      <c r="I51" s="231">
        <v>371.61666666666662</v>
      </c>
      <c r="J51" s="231">
        <v>373.73333333333335</v>
      </c>
      <c r="K51" s="230">
        <v>369.5</v>
      </c>
      <c r="L51" s="230">
        <v>363.95</v>
      </c>
      <c r="M51" s="230">
        <v>38.798780000000001</v>
      </c>
      <c r="N51" s="1"/>
      <c r="O51" s="1"/>
    </row>
    <row r="52" spans="1:15" ht="12.75" customHeight="1">
      <c r="A52" s="213">
        <v>43</v>
      </c>
      <c r="B52" s="216" t="s">
        <v>75</v>
      </c>
      <c r="C52" s="230">
        <v>792.25</v>
      </c>
      <c r="D52" s="231">
        <v>791.26666666666677</v>
      </c>
      <c r="E52" s="231">
        <v>784.88333333333355</v>
      </c>
      <c r="F52" s="231">
        <v>777.51666666666677</v>
      </c>
      <c r="G52" s="231">
        <v>771.13333333333355</v>
      </c>
      <c r="H52" s="231">
        <v>798.63333333333355</v>
      </c>
      <c r="I52" s="231">
        <v>805.01666666666677</v>
      </c>
      <c r="J52" s="231">
        <v>812.38333333333355</v>
      </c>
      <c r="K52" s="230">
        <v>797.65</v>
      </c>
      <c r="L52" s="230">
        <v>783.9</v>
      </c>
      <c r="M52" s="230">
        <v>65.292330000000007</v>
      </c>
      <c r="N52" s="1"/>
      <c r="O52" s="1"/>
    </row>
    <row r="53" spans="1:15" ht="12.75" customHeight="1">
      <c r="A53" s="213">
        <v>44</v>
      </c>
      <c r="B53" s="216" t="s">
        <v>77</v>
      </c>
      <c r="C53" s="230">
        <v>245.45</v>
      </c>
      <c r="D53" s="231">
        <v>245.44999999999996</v>
      </c>
      <c r="E53" s="231">
        <v>243.04999999999993</v>
      </c>
      <c r="F53" s="231">
        <v>240.64999999999998</v>
      </c>
      <c r="G53" s="231">
        <v>238.24999999999994</v>
      </c>
      <c r="H53" s="231">
        <v>247.84999999999991</v>
      </c>
      <c r="I53" s="231">
        <v>250.24999999999994</v>
      </c>
      <c r="J53" s="231">
        <v>252.64999999999989</v>
      </c>
      <c r="K53" s="230">
        <v>247.85</v>
      </c>
      <c r="L53" s="230">
        <v>243.05</v>
      </c>
      <c r="M53" s="230">
        <v>19.907710000000002</v>
      </c>
      <c r="N53" s="1"/>
      <c r="O53" s="1"/>
    </row>
    <row r="54" spans="1:15" ht="12.75" customHeight="1">
      <c r="A54" s="213">
        <v>45</v>
      </c>
      <c r="B54" s="216" t="s">
        <v>78</v>
      </c>
      <c r="C54" s="230">
        <v>19135.650000000001</v>
      </c>
      <c r="D54" s="231">
        <v>19100.233333333334</v>
      </c>
      <c r="E54" s="231">
        <v>18980.516666666666</v>
      </c>
      <c r="F54" s="231">
        <v>18825.383333333331</v>
      </c>
      <c r="G54" s="231">
        <v>18705.666666666664</v>
      </c>
      <c r="H54" s="231">
        <v>19255.366666666669</v>
      </c>
      <c r="I54" s="231">
        <v>19375.083333333336</v>
      </c>
      <c r="J54" s="231">
        <v>19530.216666666671</v>
      </c>
      <c r="K54" s="230">
        <v>19219.95</v>
      </c>
      <c r="L54" s="230">
        <v>18945.099999999999</v>
      </c>
      <c r="M54" s="230">
        <v>0.13966999999999999</v>
      </c>
      <c r="N54" s="1"/>
      <c r="O54" s="1"/>
    </row>
    <row r="55" spans="1:15" ht="12.75" customHeight="1">
      <c r="A55" s="213">
        <v>46</v>
      </c>
      <c r="B55" s="216" t="s">
        <v>81</v>
      </c>
      <c r="C55" s="230">
        <v>4631.8999999999996</v>
      </c>
      <c r="D55" s="231">
        <v>4618.2499999999991</v>
      </c>
      <c r="E55" s="231">
        <v>4597.2999999999984</v>
      </c>
      <c r="F55" s="231">
        <v>4562.6999999999989</v>
      </c>
      <c r="G55" s="231">
        <v>4541.7499999999982</v>
      </c>
      <c r="H55" s="231">
        <v>4652.8499999999985</v>
      </c>
      <c r="I55" s="231">
        <v>4673.7999999999993</v>
      </c>
      <c r="J55" s="231">
        <v>4708.3999999999987</v>
      </c>
      <c r="K55" s="230">
        <v>4639.2</v>
      </c>
      <c r="L55" s="230">
        <v>4583.6499999999996</v>
      </c>
      <c r="M55" s="230">
        <v>2.6835300000000002</v>
      </c>
      <c r="N55" s="1"/>
      <c r="O55" s="1"/>
    </row>
    <row r="56" spans="1:15" ht="12.75" customHeight="1">
      <c r="A56" s="213">
        <v>47</v>
      </c>
      <c r="B56" s="216" t="s">
        <v>82</v>
      </c>
      <c r="C56" s="230">
        <v>302.7</v>
      </c>
      <c r="D56" s="231">
        <v>303.41666666666669</v>
      </c>
      <c r="E56" s="231">
        <v>298.83333333333337</v>
      </c>
      <c r="F56" s="231">
        <v>294.9666666666667</v>
      </c>
      <c r="G56" s="231">
        <v>290.38333333333338</v>
      </c>
      <c r="H56" s="231">
        <v>307.28333333333336</v>
      </c>
      <c r="I56" s="231">
        <v>311.86666666666673</v>
      </c>
      <c r="J56" s="231">
        <v>315.73333333333335</v>
      </c>
      <c r="K56" s="230">
        <v>308</v>
      </c>
      <c r="L56" s="230">
        <v>299.55</v>
      </c>
      <c r="M56" s="230">
        <v>81.097800000000007</v>
      </c>
      <c r="N56" s="1"/>
      <c r="O56" s="1"/>
    </row>
    <row r="57" spans="1:15" ht="12.75" customHeight="1">
      <c r="A57" s="213">
        <v>48</v>
      </c>
      <c r="B57" s="216" t="s">
        <v>83</v>
      </c>
      <c r="C57" s="230">
        <v>1011.6</v>
      </c>
      <c r="D57" s="231">
        <v>1014.2666666666668</v>
      </c>
      <c r="E57" s="231">
        <v>1004.5333333333335</v>
      </c>
      <c r="F57" s="231">
        <v>997.46666666666681</v>
      </c>
      <c r="G57" s="231">
        <v>987.73333333333358</v>
      </c>
      <c r="H57" s="231">
        <v>1021.3333333333335</v>
      </c>
      <c r="I57" s="231">
        <v>1031.0666666666668</v>
      </c>
      <c r="J57" s="231">
        <v>1038.1333333333334</v>
      </c>
      <c r="K57" s="230">
        <v>1024</v>
      </c>
      <c r="L57" s="230">
        <v>1007.2</v>
      </c>
      <c r="M57" s="230">
        <v>13.894869999999999</v>
      </c>
      <c r="N57" s="1"/>
      <c r="O57" s="1"/>
    </row>
    <row r="58" spans="1:15" ht="12.75" customHeight="1">
      <c r="A58" s="213">
        <v>49</v>
      </c>
      <c r="B58" s="216" t="s">
        <v>84</v>
      </c>
      <c r="C58" s="230">
        <v>923.95</v>
      </c>
      <c r="D58" s="231">
        <v>924.31666666666661</v>
      </c>
      <c r="E58" s="231">
        <v>916.63333333333321</v>
      </c>
      <c r="F58" s="231">
        <v>909.31666666666661</v>
      </c>
      <c r="G58" s="231">
        <v>901.63333333333321</v>
      </c>
      <c r="H58" s="231">
        <v>931.63333333333321</v>
      </c>
      <c r="I58" s="231">
        <v>939.31666666666661</v>
      </c>
      <c r="J58" s="231">
        <v>946.63333333333321</v>
      </c>
      <c r="K58" s="230">
        <v>932</v>
      </c>
      <c r="L58" s="230">
        <v>917</v>
      </c>
      <c r="M58" s="230">
        <v>18.66976</v>
      </c>
      <c r="N58" s="1"/>
      <c r="O58" s="1"/>
    </row>
    <row r="59" spans="1:15" ht="12.75" customHeight="1">
      <c r="A59" s="213">
        <v>50</v>
      </c>
      <c r="B59" s="216" t="s">
        <v>801</v>
      </c>
      <c r="C59" s="230">
        <v>1527.4</v>
      </c>
      <c r="D59" s="231">
        <v>1523.7166666666665</v>
      </c>
      <c r="E59" s="231">
        <v>1498.6833333333329</v>
      </c>
      <c r="F59" s="231">
        <v>1469.9666666666665</v>
      </c>
      <c r="G59" s="231">
        <v>1444.9333333333329</v>
      </c>
      <c r="H59" s="231">
        <v>1552.4333333333329</v>
      </c>
      <c r="I59" s="231">
        <v>1577.4666666666662</v>
      </c>
      <c r="J59" s="231">
        <v>1606.1833333333329</v>
      </c>
      <c r="K59" s="230">
        <v>1548.75</v>
      </c>
      <c r="L59" s="230">
        <v>1495</v>
      </c>
      <c r="M59" s="230">
        <v>0.53344000000000003</v>
      </c>
      <c r="N59" s="1"/>
      <c r="O59" s="1"/>
    </row>
    <row r="60" spans="1:15" ht="12.75" customHeight="1">
      <c r="A60" s="213">
        <v>51</v>
      </c>
      <c r="B60" s="216" t="s">
        <v>85</v>
      </c>
      <c r="C60" s="230">
        <v>241.6</v>
      </c>
      <c r="D60" s="231">
        <v>242.01666666666665</v>
      </c>
      <c r="E60" s="231">
        <v>240.33333333333331</v>
      </c>
      <c r="F60" s="231">
        <v>239.06666666666666</v>
      </c>
      <c r="G60" s="231">
        <v>237.38333333333333</v>
      </c>
      <c r="H60" s="231">
        <v>243.2833333333333</v>
      </c>
      <c r="I60" s="231">
        <v>244.96666666666664</v>
      </c>
      <c r="J60" s="231">
        <v>246.23333333333329</v>
      </c>
      <c r="K60" s="230">
        <v>243.7</v>
      </c>
      <c r="L60" s="230">
        <v>240.75</v>
      </c>
      <c r="M60" s="230">
        <v>49.682319999999997</v>
      </c>
      <c r="N60" s="1"/>
      <c r="O60" s="1"/>
    </row>
    <row r="61" spans="1:15" ht="12.75" customHeight="1">
      <c r="A61" s="213">
        <v>52</v>
      </c>
      <c r="B61" s="216" t="s">
        <v>87</v>
      </c>
      <c r="C61" s="230">
        <v>4214</v>
      </c>
      <c r="D61" s="231">
        <v>4192.9333333333334</v>
      </c>
      <c r="E61" s="231">
        <v>4151.8166666666666</v>
      </c>
      <c r="F61" s="231">
        <v>4089.6333333333332</v>
      </c>
      <c r="G61" s="231">
        <v>4048.5166666666664</v>
      </c>
      <c r="H61" s="231">
        <v>4255.1166666666668</v>
      </c>
      <c r="I61" s="231">
        <v>4296.2333333333336</v>
      </c>
      <c r="J61" s="231">
        <v>4358.416666666667</v>
      </c>
      <c r="K61" s="230">
        <v>4234.05</v>
      </c>
      <c r="L61" s="230">
        <v>4130.75</v>
      </c>
      <c r="M61" s="230">
        <v>3.3321900000000002</v>
      </c>
      <c r="N61" s="1"/>
      <c r="O61" s="1"/>
    </row>
    <row r="62" spans="1:15" ht="12.75" customHeight="1">
      <c r="A62" s="213">
        <v>53</v>
      </c>
      <c r="B62" s="216" t="s">
        <v>88</v>
      </c>
      <c r="C62" s="230">
        <v>1663.4</v>
      </c>
      <c r="D62" s="231">
        <v>1661.7</v>
      </c>
      <c r="E62" s="231">
        <v>1642.4</v>
      </c>
      <c r="F62" s="231">
        <v>1621.4</v>
      </c>
      <c r="G62" s="231">
        <v>1602.1000000000001</v>
      </c>
      <c r="H62" s="231">
        <v>1682.7</v>
      </c>
      <c r="I62" s="231">
        <v>1701.9999999999998</v>
      </c>
      <c r="J62" s="231">
        <v>1723</v>
      </c>
      <c r="K62" s="230">
        <v>1681</v>
      </c>
      <c r="L62" s="230">
        <v>1640.7</v>
      </c>
      <c r="M62" s="230">
        <v>3.49926</v>
      </c>
      <c r="N62" s="1"/>
      <c r="O62" s="1"/>
    </row>
    <row r="63" spans="1:15" ht="12.75" customHeight="1">
      <c r="A63" s="213">
        <v>54</v>
      </c>
      <c r="B63" s="216" t="s">
        <v>89</v>
      </c>
      <c r="C63" s="230">
        <v>639.29999999999995</v>
      </c>
      <c r="D63" s="231">
        <v>640.76666666666665</v>
      </c>
      <c r="E63" s="231">
        <v>634.0333333333333</v>
      </c>
      <c r="F63" s="231">
        <v>628.76666666666665</v>
      </c>
      <c r="G63" s="231">
        <v>622.0333333333333</v>
      </c>
      <c r="H63" s="231">
        <v>646.0333333333333</v>
      </c>
      <c r="I63" s="231">
        <v>652.76666666666665</v>
      </c>
      <c r="J63" s="231">
        <v>658.0333333333333</v>
      </c>
      <c r="K63" s="230">
        <v>647.5</v>
      </c>
      <c r="L63" s="230">
        <v>635.5</v>
      </c>
      <c r="M63" s="230">
        <v>10.30002</v>
      </c>
      <c r="N63" s="1"/>
      <c r="O63" s="1"/>
    </row>
    <row r="64" spans="1:15" ht="12.75" customHeight="1">
      <c r="A64" s="213">
        <v>55</v>
      </c>
      <c r="B64" s="216" t="s">
        <v>90</v>
      </c>
      <c r="C64" s="230">
        <v>979.75</v>
      </c>
      <c r="D64" s="231">
        <v>979.01666666666677</v>
      </c>
      <c r="E64" s="231">
        <v>953.73333333333358</v>
      </c>
      <c r="F64" s="231">
        <v>927.71666666666681</v>
      </c>
      <c r="G64" s="231">
        <v>902.43333333333362</v>
      </c>
      <c r="H64" s="231">
        <v>1005.0333333333335</v>
      </c>
      <c r="I64" s="231">
        <v>1030.3166666666666</v>
      </c>
      <c r="J64" s="231">
        <v>1056.3333333333335</v>
      </c>
      <c r="K64" s="230">
        <v>1004.3</v>
      </c>
      <c r="L64" s="230">
        <v>953</v>
      </c>
      <c r="M64" s="230">
        <v>13.11805</v>
      </c>
      <c r="N64" s="1"/>
      <c r="O64" s="1"/>
    </row>
    <row r="65" spans="1:15" ht="12.75" customHeight="1">
      <c r="A65" s="213">
        <v>56</v>
      </c>
      <c r="B65" s="216" t="s">
        <v>245</v>
      </c>
      <c r="C65" s="230">
        <v>253.95</v>
      </c>
      <c r="D65" s="231">
        <v>254.88333333333333</v>
      </c>
      <c r="E65" s="231">
        <v>252.36666666666667</v>
      </c>
      <c r="F65" s="231">
        <v>250.78333333333336</v>
      </c>
      <c r="G65" s="231">
        <v>248.26666666666671</v>
      </c>
      <c r="H65" s="231">
        <v>256.46666666666664</v>
      </c>
      <c r="I65" s="231">
        <v>258.98333333333329</v>
      </c>
      <c r="J65" s="231">
        <v>260.56666666666661</v>
      </c>
      <c r="K65" s="230">
        <v>257.39999999999998</v>
      </c>
      <c r="L65" s="230">
        <v>253.3</v>
      </c>
      <c r="M65" s="230">
        <v>18.45664</v>
      </c>
      <c r="N65" s="1"/>
      <c r="O65" s="1"/>
    </row>
    <row r="66" spans="1:15" ht="12.75" customHeight="1">
      <c r="A66" s="213">
        <v>57</v>
      </c>
      <c r="B66" s="216" t="s">
        <v>92</v>
      </c>
      <c r="C66" s="230">
        <v>1647.45</v>
      </c>
      <c r="D66" s="231">
        <v>1645.0833333333333</v>
      </c>
      <c r="E66" s="231">
        <v>1632.3166666666666</v>
      </c>
      <c r="F66" s="231">
        <v>1617.1833333333334</v>
      </c>
      <c r="G66" s="231">
        <v>1604.4166666666667</v>
      </c>
      <c r="H66" s="231">
        <v>1660.2166666666665</v>
      </c>
      <c r="I66" s="231">
        <v>1672.9833333333333</v>
      </c>
      <c r="J66" s="231">
        <v>1688.1166666666663</v>
      </c>
      <c r="K66" s="230">
        <v>1657.85</v>
      </c>
      <c r="L66" s="230">
        <v>1629.95</v>
      </c>
      <c r="M66" s="230">
        <v>4.0619800000000001</v>
      </c>
      <c r="N66" s="1"/>
      <c r="O66" s="1"/>
    </row>
    <row r="67" spans="1:15" ht="12.75" customHeight="1">
      <c r="A67" s="213">
        <v>58</v>
      </c>
      <c r="B67" s="216" t="s">
        <v>97</v>
      </c>
      <c r="C67" s="230">
        <v>469.85</v>
      </c>
      <c r="D67" s="231">
        <v>468.15000000000003</v>
      </c>
      <c r="E67" s="231">
        <v>463.30000000000007</v>
      </c>
      <c r="F67" s="231">
        <v>456.75000000000006</v>
      </c>
      <c r="G67" s="231">
        <v>451.90000000000009</v>
      </c>
      <c r="H67" s="231">
        <v>474.70000000000005</v>
      </c>
      <c r="I67" s="231">
        <v>479.55000000000007</v>
      </c>
      <c r="J67" s="231">
        <v>486.1</v>
      </c>
      <c r="K67" s="230">
        <v>473</v>
      </c>
      <c r="L67" s="230">
        <v>461.6</v>
      </c>
      <c r="M67" s="230">
        <v>60.050609999999999</v>
      </c>
      <c r="N67" s="1"/>
      <c r="O67" s="1"/>
    </row>
    <row r="68" spans="1:15" ht="12.75" customHeight="1">
      <c r="A68" s="213">
        <v>59</v>
      </c>
      <c r="B68" s="216" t="s">
        <v>93</v>
      </c>
      <c r="C68" s="230">
        <v>523.95000000000005</v>
      </c>
      <c r="D68" s="231">
        <v>524.65</v>
      </c>
      <c r="E68" s="231">
        <v>518.9</v>
      </c>
      <c r="F68" s="231">
        <v>513.85</v>
      </c>
      <c r="G68" s="231">
        <v>508.1</v>
      </c>
      <c r="H68" s="231">
        <v>529.69999999999993</v>
      </c>
      <c r="I68" s="231">
        <v>535.44999999999993</v>
      </c>
      <c r="J68" s="231">
        <v>540.49999999999989</v>
      </c>
      <c r="K68" s="230">
        <v>530.4</v>
      </c>
      <c r="L68" s="230">
        <v>519.6</v>
      </c>
      <c r="M68" s="230">
        <v>25.119450000000001</v>
      </c>
      <c r="N68" s="1"/>
      <c r="O68" s="1"/>
    </row>
    <row r="69" spans="1:15" ht="12.75" customHeight="1">
      <c r="A69" s="213">
        <v>60</v>
      </c>
      <c r="B69" s="216" t="s">
        <v>246</v>
      </c>
      <c r="C69" s="230">
        <v>2076.6999999999998</v>
      </c>
      <c r="D69" s="231">
        <v>2081.8333333333335</v>
      </c>
      <c r="E69" s="231">
        <v>2061.6166666666668</v>
      </c>
      <c r="F69" s="231">
        <v>2046.5333333333333</v>
      </c>
      <c r="G69" s="231">
        <v>2026.3166666666666</v>
      </c>
      <c r="H69" s="231">
        <v>2096.916666666667</v>
      </c>
      <c r="I69" s="231">
        <v>2117.1333333333332</v>
      </c>
      <c r="J69" s="231">
        <v>2132.2166666666672</v>
      </c>
      <c r="K69" s="230">
        <v>2102.0500000000002</v>
      </c>
      <c r="L69" s="230">
        <v>2066.75</v>
      </c>
      <c r="M69" s="230">
        <v>1.93543</v>
      </c>
      <c r="N69" s="1"/>
      <c r="O69" s="1"/>
    </row>
    <row r="70" spans="1:15" ht="12.75" customHeight="1">
      <c r="A70" s="213">
        <v>61</v>
      </c>
      <c r="B70" s="216" t="s">
        <v>94</v>
      </c>
      <c r="C70" s="230">
        <v>1972.9</v>
      </c>
      <c r="D70" s="231">
        <v>1960.4333333333334</v>
      </c>
      <c r="E70" s="231">
        <v>1941.4166666666667</v>
      </c>
      <c r="F70" s="231">
        <v>1909.9333333333334</v>
      </c>
      <c r="G70" s="231">
        <v>1890.9166666666667</v>
      </c>
      <c r="H70" s="231">
        <v>1991.9166666666667</v>
      </c>
      <c r="I70" s="231">
        <v>2010.9333333333332</v>
      </c>
      <c r="J70" s="231">
        <v>2042.4166666666667</v>
      </c>
      <c r="K70" s="230">
        <v>1979.45</v>
      </c>
      <c r="L70" s="230">
        <v>1928.95</v>
      </c>
      <c r="M70" s="230">
        <v>3.8869400000000001</v>
      </c>
      <c r="N70" s="1"/>
      <c r="O70" s="1"/>
    </row>
    <row r="71" spans="1:15" ht="12.75" customHeight="1">
      <c r="A71" s="213">
        <v>62</v>
      </c>
      <c r="B71" s="216" t="s">
        <v>842</v>
      </c>
      <c r="C71" s="230">
        <v>362.15</v>
      </c>
      <c r="D71" s="231">
        <v>361.95</v>
      </c>
      <c r="E71" s="231">
        <v>356.2</v>
      </c>
      <c r="F71" s="231">
        <v>350.25</v>
      </c>
      <c r="G71" s="231">
        <v>344.5</v>
      </c>
      <c r="H71" s="231">
        <v>367.9</v>
      </c>
      <c r="I71" s="231">
        <v>373.65</v>
      </c>
      <c r="J71" s="231">
        <v>379.59999999999997</v>
      </c>
      <c r="K71" s="230">
        <v>367.7</v>
      </c>
      <c r="L71" s="230">
        <v>356</v>
      </c>
      <c r="M71" s="230">
        <v>4.6831699999999996</v>
      </c>
      <c r="N71" s="1"/>
      <c r="O71" s="1"/>
    </row>
    <row r="72" spans="1:15" ht="12.75" customHeight="1">
      <c r="A72" s="213">
        <v>63</v>
      </c>
      <c r="B72" s="216" t="s">
        <v>95</v>
      </c>
      <c r="C72" s="230">
        <v>3268</v>
      </c>
      <c r="D72" s="231">
        <v>3273.1333333333332</v>
      </c>
      <c r="E72" s="231">
        <v>3250.0666666666666</v>
      </c>
      <c r="F72" s="231">
        <v>3232.1333333333332</v>
      </c>
      <c r="G72" s="231">
        <v>3209.0666666666666</v>
      </c>
      <c r="H72" s="231">
        <v>3291.0666666666666</v>
      </c>
      <c r="I72" s="231">
        <v>3314.1333333333332</v>
      </c>
      <c r="J72" s="231">
        <v>3332.0666666666666</v>
      </c>
      <c r="K72" s="230">
        <v>3296.2</v>
      </c>
      <c r="L72" s="230">
        <v>3255.2</v>
      </c>
      <c r="M72" s="230">
        <v>1.73719</v>
      </c>
      <c r="N72" s="1"/>
      <c r="O72" s="1"/>
    </row>
    <row r="73" spans="1:15" ht="12.75" customHeight="1">
      <c r="A73" s="213">
        <v>64</v>
      </c>
      <c r="B73" s="216" t="s">
        <v>248</v>
      </c>
      <c r="C73" s="230">
        <v>2961.1</v>
      </c>
      <c r="D73" s="231">
        <v>2965.4</v>
      </c>
      <c r="E73" s="231">
        <v>2911.75</v>
      </c>
      <c r="F73" s="231">
        <v>2862.4</v>
      </c>
      <c r="G73" s="231">
        <v>2808.75</v>
      </c>
      <c r="H73" s="231">
        <v>3014.75</v>
      </c>
      <c r="I73" s="231">
        <v>3068.4000000000005</v>
      </c>
      <c r="J73" s="231">
        <v>3117.75</v>
      </c>
      <c r="K73" s="230">
        <v>3019.05</v>
      </c>
      <c r="L73" s="230">
        <v>2916.05</v>
      </c>
      <c r="M73" s="230">
        <v>9.9238999999999997</v>
      </c>
      <c r="N73" s="1"/>
      <c r="O73" s="1"/>
    </row>
    <row r="74" spans="1:15" ht="12.75" customHeight="1">
      <c r="A74" s="213">
        <v>65</v>
      </c>
      <c r="B74" s="216" t="s">
        <v>143</v>
      </c>
      <c r="C74" s="230">
        <v>2013.6</v>
      </c>
      <c r="D74" s="231">
        <v>2013.8666666666668</v>
      </c>
      <c r="E74" s="231">
        <v>1984.7333333333336</v>
      </c>
      <c r="F74" s="231">
        <v>1955.8666666666668</v>
      </c>
      <c r="G74" s="231">
        <v>1926.7333333333336</v>
      </c>
      <c r="H74" s="231">
        <v>2042.7333333333336</v>
      </c>
      <c r="I74" s="231">
        <v>2071.8666666666668</v>
      </c>
      <c r="J74" s="231">
        <v>2100.7333333333336</v>
      </c>
      <c r="K74" s="230">
        <v>2043</v>
      </c>
      <c r="L74" s="230">
        <v>1985</v>
      </c>
      <c r="M74" s="230">
        <v>1.41909</v>
      </c>
      <c r="N74" s="1"/>
      <c r="O74" s="1"/>
    </row>
    <row r="75" spans="1:15" ht="12.75" customHeight="1">
      <c r="A75" s="213">
        <v>66</v>
      </c>
      <c r="B75" s="216" t="s">
        <v>98</v>
      </c>
      <c r="C75" s="230">
        <v>4481.5</v>
      </c>
      <c r="D75" s="231">
        <v>4492.55</v>
      </c>
      <c r="E75" s="231">
        <v>4440.05</v>
      </c>
      <c r="F75" s="231">
        <v>4398.6000000000004</v>
      </c>
      <c r="G75" s="231">
        <v>4346.1000000000004</v>
      </c>
      <c r="H75" s="231">
        <v>4534</v>
      </c>
      <c r="I75" s="231">
        <v>4586.5</v>
      </c>
      <c r="J75" s="231">
        <v>4627.95</v>
      </c>
      <c r="K75" s="230">
        <v>4545.05</v>
      </c>
      <c r="L75" s="230">
        <v>4451.1000000000004</v>
      </c>
      <c r="M75" s="230">
        <v>3.4996100000000001</v>
      </c>
      <c r="N75" s="1"/>
      <c r="O75" s="1"/>
    </row>
    <row r="76" spans="1:15" ht="12.75" customHeight="1">
      <c r="A76" s="213">
        <v>67</v>
      </c>
      <c r="B76" s="216" t="s">
        <v>99</v>
      </c>
      <c r="C76" s="230">
        <v>3628.75</v>
      </c>
      <c r="D76" s="231">
        <v>3616.4166666666665</v>
      </c>
      <c r="E76" s="231">
        <v>3596.5333333333328</v>
      </c>
      <c r="F76" s="231">
        <v>3564.3166666666662</v>
      </c>
      <c r="G76" s="231">
        <v>3544.4333333333325</v>
      </c>
      <c r="H76" s="231">
        <v>3648.6333333333332</v>
      </c>
      <c r="I76" s="231">
        <v>3668.5166666666673</v>
      </c>
      <c r="J76" s="231">
        <v>3700.7333333333336</v>
      </c>
      <c r="K76" s="230">
        <v>3636.3</v>
      </c>
      <c r="L76" s="230">
        <v>3584.2</v>
      </c>
      <c r="M76" s="230">
        <v>7.5578599999999998</v>
      </c>
      <c r="N76" s="1"/>
      <c r="O76" s="1"/>
    </row>
    <row r="77" spans="1:15" ht="12.75" customHeight="1">
      <c r="A77" s="213">
        <v>68</v>
      </c>
      <c r="B77" s="216" t="s">
        <v>249</v>
      </c>
      <c r="C77" s="230">
        <v>388.05</v>
      </c>
      <c r="D77" s="231">
        <v>387.61666666666662</v>
      </c>
      <c r="E77" s="231">
        <v>385.53333333333325</v>
      </c>
      <c r="F77" s="231">
        <v>383.01666666666665</v>
      </c>
      <c r="G77" s="231">
        <v>380.93333333333328</v>
      </c>
      <c r="H77" s="231">
        <v>390.13333333333321</v>
      </c>
      <c r="I77" s="231">
        <v>392.21666666666658</v>
      </c>
      <c r="J77" s="231">
        <v>394.73333333333318</v>
      </c>
      <c r="K77" s="230">
        <v>389.7</v>
      </c>
      <c r="L77" s="230">
        <v>385.1</v>
      </c>
      <c r="M77" s="230">
        <v>1.3177300000000001</v>
      </c>
      <c r="N77" s="1"/>
      <c r="O77" s="1"/>
    </row>
    <row r="78" spans="1:15" ht="12.75" customHeight="1">
      <c r="A78" s="213">
        <v>69</v>
      </c>
      <c r="B78" s="216" t="s">
        <v>100</v>
      </c>
      <c r="C78" s="230">
        <v>2116.3000000000002</v>
      </c>
      <c r="D78" s="231">
        <v>2104.7666666666669</v>
      </c>
      <c r="E78" s="231">
        <v>2073.5333333333338</v>
      </c>
      <c r="F78" s="231">
        <v>2030.7666666666669</v>
      </c>
      <c r="G78" s="231">
        <v>1999.5333333333338</v>
      </c>
      <c r="H78" s="231">
        <v>2147.5333333333338</v>
      </c>
      <c r="I78" s="231">
        <v>2178.7666666666664</v>
      </c>
      <c r="J78" s="231">
        <v>2221.5333333333338</v>
      </c>
      <c r="K78" s="230">
        <v>2136</v>
      </c>
      <c r="L78" s="230">
        <v>2062</v>
      </c>
      <c r="M78" s="230">
        <v>7.5847100000000003</v>
      </c>
      <c r="N78" s="1"/>
      <c r="O78" s="1"/>
    </row>
    <row r="79" spans="1:15" ht="12.75" customHeight="1">
      <c r="A79" s="213">
        <v>70</v>
      </c>
      <c r="B79" s="216" t="s">
        <v>802</v>
      </c>
      <c r="C79" s="230">
        <v>126.9</v>
      </c>
      <c r="D79" s="231">
        <v>126.7</v>
      </c>
      <c r="E79" s="231">
        <v>124.95000000000002</v>
      </c>
      <c r="F79" s="231">
        <v>123.00000000000001</v>
      </c>
      <c r="G79" s="231">
        <v>121.25000000000003</v>
      </c>
      <c r="H79" s="231">
        <v>128.65</v>
      </c>
      <c r="I79" s="231">
        <v>130.39999999999998</v>
      </c>
      <c r="J79" s="231">
        <v>132.35</v>
      </c>
      <c r="K79" s="230">
        <v>128.44999999999999</v>
      </c>
      <c r="L79" s="230">
        <v>124.75</v>
      </c>
      <c r="M79" s="230">
        <v>43.236539999999998</v>
      </c>
      <c r="N79" s="1"/>
      <c r="O79" s="1"/>
    </row>
    <row r="80" spans="1:15" ht="12.75" customHeight="1">
      <c r="A80" s="213">
        <v>71</v>
      </c>
      <c r="B80" s="216" t="s">
        <v>102</v>
      </c>
      <c r="C80" s="230">
        <v>127.65</v>
      </c>
      <c r="D80" s="231">
        <v>127.28333333333335</v>
      </c>
      <c r="E80" s="231">
        <v>126.41666666666669</v>
      </c>
      <c r="F80" s="231">
        <v>125.18333333333334</v>
      </c>
      <c r="G80" s="231">
        <v>124.31666666666668</v>
      </c>
      <c r="H80" s="231">
        <v>128.51666666666671</v>
      </c>
      <c r="I80" s="231">
        <v>129.38333333333333</v>
      </c>
      <c r="J80" s="231">
        <v>130.6166666666667</v>
      </c>
      <c r="K80" s="230">
        <v>128.15</v>
      </c>
      <c r="L80" s="230">
        <v>126.05</v>
      </c>
      <c r="M80" s="230">
        <v>117.39989</v>
      </c>
      <c r="N80" s="1"/>
      <c r="O80" s="1"/>
    </row>
    <row r="81" spans="1:15" ht="12.75" customHeight="1">
      <c r="A81" s="213">
        <v>72</v>
      </c>
      <c r="B81" s="216" t="s">
        <v>251</v>
      </c>
      <c r="C81" s="230">
        <v>282.25</v>
      </c>
      <c r="D81" s="231">
        <v>280.36666666666667</v>
      </c>
      <c r="E81" s="231">
        <v>277.48333333333335</v>
      </c>
      <c r="F81" s="231">
        <v>272.7166666666667</v>
      </c>
      <c r="G81" s="231">
        <v>269.83333333333337</v>
      </c>
      <c r="H81" s="231">
        <v>285.13333333333333</v>
      </c>
      <c r="I81" s="231">
        <v>288.01666666666665</v>
      </c>
      <c r="J81" s="231">
        <v>292.7833333333333</v>
      </c>
      <c r="K81" s="230">
        <v>283.25</v>
      </c>
      <c r="L81" s="230">
        <v>275.60000000000002</v>
      </c>
      <c r="M81" s="230">
        <v>8.1956399999999991</v>
      </c>
      <c r="N81" s="1"/>
      <c r="O81" s="1"/>
    </row>
    <row r="82" spans="1:15" ht="12.75" customHeight="1">
      <c r="A82" s="213">
        <v>73</v>
      </c>
      <c r="B82" s="216" t="s">
        <v>103</v>
      </c>
      <c r="C82" s="230">
        <v>110</v>
      </c>
      <c r="D82" s="231">
        <v>110.71666666666665</v>
      </c>
      <c r="E82" s="231">
        <v>108.93333333333331</v>
      </c>
      <c r="F82" s="231">
        <v>107.86666666666666</v>
      </c>
      <c r="G82" s="231">
        <v>106.08333333333331</v>
      </c>
      <c r="H82" s="231">
        <v>111.7833333333333</v>
      </c>
      <c r="I82" s="231">
        <v>113.56666666666663</v>
      </c>
      <c r="J82" s="231">
        <v>114.6333333333333</v>
      </c>
      <c r="K82" s="230">
        <v>112.5</v>
      </c>
      <c r="L82" s="230">
        <v>109.65</v>
      </c>
      <c r="M82" s="230">
        <v>56.342669999999998</v>
      </c>
      <c r="N82" s="1"/>
      <c r="O82" s="1"/>
    </row>
    <row r="83" spans="1:15" ht="12.75" customHeight="1">
      <c r="A83" s="213">
        <v>74</v>
      </c>
      <c r="B83" s="216" t="s">
        <v>252</v>
      </c>
      <c r="C83" s="230">
        <v>1338.7</v>
      </c>
      <c r="D83" s="231">
        <v>1346.1666666666667</v>
      </c>
      <c r="E83" s="231">
        <v>1325.5333333333335</v>
      </c>
      <c r="F83" s="231">
        <v>1312.3666666666668</v>
      </c>
      <c r="G83" s="231">
        <v>1291.7333333333336</v>
      </c>
      <c r="H83" s="231">
        <v>1359.3333333333335</v>
      </c>
      <c r="I83" s="231">
        <v>1379.9666666666667</v>
      </c>
      <c r="J83" s="231">
        <v>1393.1333333333334</v>
      </c>
      <c r="K83" s="230">
        <v>1366.8</v>
      </c>
      <c r="L83" s="230">
        <v>1333</v>
      </c>
      <c r="M83" s="230">
        <v>1.0650299999999999</v>
      </c>
      <c r="N83" s="1"/>
      <c r="O83" s="1"/>
    </row>
    <row r="84" spans="1:15" ht="12.75" customHeight="1">
      <c r="A84" s="213">
        <v>75</v>
      </c>
      <c r="B84" s="216" t="s">
        <v>107</v>
      </c>
      <c r="C84" s="230">
        <v>1018.35</v>
      </c>
      <c r="D84" s="231">
        <v>1017.4</v>
      </c>
      <c r="E84" s="231">
        <v>1011.8</v>
      </c>
      <c r="F84" s="231">
        <v>1005.25</v>
      </c>
      <c r="G84" s="231">
        <v>999.65</v>
      </c>
      <c r="H84" s="231">
        <v>1023.9499999999999</v>
      </c>
      <c r="I84" s="231">
        <v>1029.5500000000002</v>
      </c>
      <c r="J84" s="231">
        <v>1036.0999999999999</v>
      </c>
      <c r="K84" s="230">
        <v>1023</v>
      </c>
      <c r="L84" s="230">
        <v>1010.85</v>
      </c>
      <c r="M84" s="230">
        <v>14.566879999999999</v>
      </c>
      <c r="N84" s="1"/>
      <c r="O84" s="1"/>
    </row>
    <row r="85" spans="1:15" ht="12.75" customHeight="1">
      <c r="A85" s="213">
        <v>76</v>
      </c>
      <c r="B85" s="216" t="s">
        <v>108</v>
      </c>
      <c r="C85" s="230">
        <v>1383.8</v>
      </c>
      <c r="D85" s="231">
        <v>1385.0833333333333</v>
      </c>
      <c r="E85" s="231">
        <v>1368.7166666666665</v>
      </c>
      <c r="F85" s="231">
        <v>1353.6333333333332</v>
      </c>
      <c r="G85" s="231">
        <v>1337.2666666666664</v>
      </c>
      <c r="H85" s="231">
        <v>1400.1666666666665</v>
      </c>
      <c r="I85" s="231">
        <v>1416.5333333333333</v>
      </c>
      <c r="J85" s="231">
        <v>1431.6166666666666</v>
      </c>
      <c r="K85" s="230">
        <v>1401.45</v>
      </c>
      <c r="L85" s="230">
        <v>1370</v>
      </c>
      <c r="M85" s="230">
        <v>7.45519</v>
      </c>
      <c r="N85" s="1"/>
      <c r="O85" s="1"/>
    </row>
    <row r="86" spans="1:15" ht="12.75" customHeight="1">
      <c r="A86" s="213">
        <v>77</v>
      </c>
      <c r="B86" s="216" t="s">
        <v>110</v>
      </c>
      <c r="C86" s="230">
        <v>1724.85</v>
      </c>
      <c r="D86" s="231">
        <v>1722.4166666666667</v>
      </c>
      <c r="E86" s="231">
        <v>1706.0833333333335</v>
      </c>
      <c r="F86" s="231">
        <v>1687.3166666666668</v>
      </c>
      <c r="G86" s="231">
        <v>1670.9833333333336</v>
      </c>
      <c r="H86" s="231">
        <v>1741.1833333333334</v>
      </c>
      <c r="I86" s="231">
        <v>1757.5166666666669</v>
      </c>
      <c r="J86" s="231">
        <v>1776.2833333333333</v>
      </c>
      <c r="K86" s="230">
        <v>1738.75</v>
      </c>
      <c r="L86" s="230">
        <v>1703.65</v>
      </c>
      <c r="M86" s="230">
        <v>3.7620399999999998</v>
      </c>
      <c r="N86" s="1"/>
      <c r="O86" s="1"/>
    </row>
    <row r="87" spans="1:15" ht="12.75" customHeight="1">
      <c r="A87" s="213">
        <v>78</v>
      </c>
      <c r="B87" s="216" t="s">
        <v>111</v>
      </c>
      <c r="C87" s="230">
        <v>491.5</v>
      </c>
      <c r="D87" s="231">
        <v>490.83333333333331</v>
      </c>
      <c r="E87" s="231">
        <v>485.66666666666663</v>
      </c>
      <c r="F87" s="231">
        <v>479.83333333333331</v>
      </c>
      <c r="G87" s="231">
        <v>474.66666666666663</v>
      </c>
      <c r="H87" s="231">
        <v>496.66666666666663</v>
      </c>
      <c r="I87" s="231">
        <v>501.83333333333326</v>
      </c>
      <c r="J87" s="231">
        <v>507.66666666666663</v>
      </c>
      <c r="K87" s="230">
        <v>496</v>
      </c>
      <c r="L87" s="230">
        <v>485</v>
      </c>
      <c r="M87" s="230">
        <v>13.18488</v>
      </c>
      <c r="N87" s="1"/>
      <c r="O87" s="1"/>
    </row>
    <row r="88" spans="1:15" ht="12.75" customHeight="1">
      <c r="A88" s="213">
        <v>79</v>
      </c>
      <c r="B88" s="216" t="s">
        <v>255</v>
      </c>
      <c r="C88" s="230">
        <v>285.05</v>
      </c>
      <c r="D88" s="231">
        <v>284.5</v>
      </c>
      <c r="E88" s="231">
        <v>279.2</v>
      </c>
      <c r="F88" s="231">
        <v>273.34999999999997</v>
      </c>
      <c r="G88" s="231">
        <v>268.04999999999995</v>
      </c>
      <c r="H88" s="231">
        <v>290.35000000000002</v>
      </c>
      <c r="I88" s="231">
        <v>295.64999999999998</v>
      </c>
      <c r="J88" s="231">
        <v>301.50000000000006</v>
      </c>
      <c r="K88" s="230">
        <v>289.8</v>
      </c>
      <c r="L88" s="230">
        <v>278.64999999999998</v>
      </c>
      <c r="M88" s="230">
        <v>10.039199999999999</v>
      </c>
      <c r="N88" s="1"/>
      <c r="O88" s="1"/>
    </row>
    <row r="89" spans="1:15" ht="12.75" customHeight="1">
      <c r="A89" s="213">
        <v>80</v>
      </c>
      <c r="B89" s="216" t="s">
        <v>113</v>
      </c>
      <c r="C89" s="230">
        <v>1074.55</v>
      </c>
      <c r="D89" s="231">
        <v>1077.0666666666666</v>
      </c>
      <c r="E89" s="231">
        <v>1060.1833333333332</v>
      </c>
      <c r="F89" s="231">
        <v>1045.8166666666666</v>
      </c>
      <c r="G89" s="231">
        <v>1028.9333333333332</v>
      </c>
      <c r="H89" s="231">
        <v>1091.4333333333332</v>
      </c>
      <c r="I89" s="231">
        <v>1108.3166666666664</v>
      </c>
      <c r="J89" s="231">
        <v>1122.6833333333332</v>
      </c>
      <c r="K89" s="230">
        <v>1093.95</v>
      </c>
      <c r="L89" s="230">
        <v>1062.7</v>
      </c>
      <c r="M89" s="230">
        <v>36.023820000000001</v>
      </c>
      <c r="N89" s="1"/>
      <c r="O89" s="1"/>
    </row>
    <row r="90" spans="1:15" ht="12.75" customHeight="1">
      <c r="A90" s="213">
        <v>81</v>
      </c>
      <c r="B90" s="216" t="s">
        <v>115</v>
      </c>
      <c r="C90" s="230">
        <v>1817.4</v>
      </c>
      <c r="D90" s="231">
        <v>1824.5333333333335</v>
      </c>
      <c r="E90" s="231">
        <v>1801.116666666667</v>
      </c>
      <c r="F90" s="231">
        <v>1784.8333333333335</v>
      </c>
      <c r="G90" s="231">
        <v>1761.416666666667</v>
      </c>
      <c r="H90" s="231">
        <v>1840.8166666666671</v>
      </c>
      <c r="I90" s="231">
        <v>1864.2333333333336</v>
      </c>
      <c r="J90" s="231">
        <v>1880.5166666666671</v>
      </c>
      <c r="K90" s="230">
        <v>1847.95</v>
      </c>
      <c r="L90" s="230">
        <v>1808.25</v>
      </c>
      <c r="M90" s="230">
        <v>1.9720800000000001</v>
      </c>
      <c r="N90" s="1"/>
      <c r="O90" s="1"/>
    </row>
    <row r="91" spans="1:15" ht="12.75" customHeight="1">
      <c r="A91" s="213">
        <v>82</v>
      </c>
      <c r="B91" s="216" t="s">
        <v>116</v>
      </c>
      <c r="C91" s="230">
        <v>1638.45</v>
      </c>
      <c r="D91" s="231">
        <v>1637.9333333333332</v>
      </c>
      <c r="E91" s="231">
        <v>1625.8666666666663</v>
      </c>
      <c r="F91" s="231">
        <v>1613.2833333333331</v>
      </c>
      <c r="G91" s="231">
        <v>1601.2166666666662</v>
      </c>
      <c r="H91" s="231">
        <v>1650.5166666666664</v>
      </c>
      <c r="I91" s="231">
        <v>1662.5833333333335</v>
      </c>
      <c r="J91" s="231">
        <v>1675.1666666666665</v>
      </c>
      <c r="K91" s="230">
        <v>1650</v>
      </c>
      <c r="L91" s="230">
        <v>1625.35</v>
      </c>
      <c r="M91" s="230">
        <v>152.33434</v>
      </c>
      <c r="N91" s="1"/>
      <c r="O91" s="1"/>
    </row>
    <row r="92" spans="1:15" ht="12.75" customHeight="1">
      <c r="A92" s="213">
        <v>83</v>
      </c>
      <c r="B92" s="216" t="s">
        <v>117</v>
      </c>
      <c r="C92" s="230">
        <v>560.1</v>
      </c>
      <c r="D92" s="231">
        <v>558.41666666666663</v>
      </c>
      <c r="E92" s="231">
        <v>554.08333333333326</v>
      </c>
      <c r="F92" s="231">
        <v>548.06666666666661</v>
      </c>
      <c r="G92" s="231">
        <v>543.73333333333323</v>
      </c>
      <c r="H92" s="231">
        <v>564.43333333333328</v>
      </c>
      <c r="I92" s="231">
        <v>568.76666666666654</v>
      </c>
      <c r="J92" s="231">
        <v>574.7833333333333</v>
      </c>
      <c r="K92" s="230">
        <v>562.75</v>
      </c>
      <c r="L92" s="230">
        <v>552.4</v>
      </c>
      <c r="M92" s="230">
        <v>13.953849999999999</v>
      </c>
      <c r="N92" s="1"/>
      <c r="O92" s="1"/>
    </row>
    <row r="93" spans="1:15" ht="12.75" customHeight="1">
      <c r="A93" s="213">
        <v>84</v>
      </c>
      <c r="B93" s="216" t="s">
        <v>112</v>
      </c>
      <c r="C93" s="230">
        <v>1269.2</v>
      </c>
      <c r="D93" s="231">
        <v>1274.8</v>
      </c>
      <c r="E93" s="231">
        <v>1257.5999999999999</v>
      </c>
      <c r="F93" s="231">
        <v>1246</v>
      </c>
      <c r="G93" s="231">
        <v>1228.8</v>
      </c>
      <c r="H93" s="231">
        <v>1286.3999999999999</v>
      </c>
      <c r="I93" s="231">
        <v>1303.6000000000001</v>
      </c>
      <c r="J93" s="231">
        <v>1315.1999999999998</v>
      </c>
      <c r="K93" s="230">
        <v>1292</v>
      </c>
      <c r="L93" s="230">
        <v>1263.2</v>
      </c>
      <c r="M93" s="230">
        <v>4.3667199999999999</v>
      </c>
      <c r="N93" s="1"/>
      <c r="O93" s="1"/>
    </row>
    <row r="94" spans="1:15" ht="12.75" customHeight="1">
      <c r="A94" s="213">
        <v>85</v>
      </c>
      <c r="B94" s="216" t="s">
        <v>118</v>
      </c>
      <c r="C94" s="230">
        <v>2722.95</v>
      </c>
      <c r="D94" s="231">
        <v>2723.9166666666665</v>
      </c>
      <c r="E94" s="231">
        <v>2681.4333333333329</v>
      </c>
      <c r="F94" s="231">
        <v>2639.9166666666665</v>
      </c>
      <c r="G94" s="231">
        <v>2597.4333333333329</v>
      </c>
      <c r="H94" s="231">
        <v>2765.4333333333329</v>
      </c>
      <c r="I94" s="231">
        <v>2807.9166666666665</v>
      </c>
      <c r="J94" s="231">
        <v>2849.4333333333329</v>
      </c>
      <c r="K94" s="230">
        <v>2766.4</v>
      </c>
      <c r="L94" s="230">
        <v>2682.4</v>
      </c>
      <c r="M94" s="230">
        <v>11.69727</v>
      </c>
      <c r="N94" s="1"/>
      <c r="O94" s="1"/>
    </row>
    <row r="95" spans="1:15" ht="12.75" customHeight="1">
      <c r="A95" s="213">
        <v>86</v>
      </c>
      <c r="B95" s="216" t="s">
        <v>120</v>
      </c>
      <c r="C95" s="230">
        <v>407.7</v>
      </c>
      <c r="D95" s="231">
        <v>408.88333333333327</v>
      </c>
      <c r="E95" s="231">
        <v>404.36666666666656</v>
      </c>
      <c r="F95" s="231">
        <v>401.0333333333333</v>
      </c>
      <c r="G95" s="231">
        <v>396.51666666666659</v>
      </c>
      <c r="H95" s="231">
        <v>412.21666666666653</v>
      </c>
      <c r="I95" s="231">
        <v>416.73333333333329</v>
      </c>
      <c r="J95" s="231">
        <v>420.06666666666649</v>
      </c>
      <c r="K95" s="230">
        <v>413.4</v>
      </c>
      <c r="L95" s="230">
        <v>405.55</v>
      </c>
      <c r="M95" s="230">
        <v>37.278779999999998</v>
      </c>
      <c r="N95" s="1"/>
      <c r="O95" s="1"/>
    </row>
    <row r="96" spans="1:15" ht="12.75" customHeight="1">
      <c r="A96" s="213">
        <v>87</v>
      </c>
      <c r="B96" s="216" t="s">
        <v>256</v>
      </c>
      <c r="C96" s="230">
        <v>3133.9</v>
      </c>
      <c r="D96" s="231">
        <v>3134.8000000000006</v>
      </c>
      <c r="E96" s="231">
        <v>3100.8000000000011</v>
      </c>
      <c r="F96" s="231">
        <v>3067.7000000000003</v>
      </c>
      <c r="G96" s="231">
        <v>3033.7000000000007</v>
      </c>
      <c r="H96" s="231">
        <v>3167.9000000000015</v>
      </c>
      <c r="I96" s="231">
        <v>3201.9000000000005</v>
      </c>
      <c r="J96" s="231">
        <v>3235.0000000000018</v>
      </c>
      <c r="K96" s="230">
        <v>3168.8</v>
      </c>
      <c r="L96" s="230">
        <v>3101.7</v>
      </c>
      <c r="M96" s="230">
        <v>12.91072</v>
      </c>
      <c r="N96" s="1"/>
      <c r="O96" s="1"/>
    </row>
    <row r="97" spans="1:15" ht="12.75" customHeight="1">
      <c r="A97" s="213">
        <v>88</v>
      </c>
      <c r="B97" s="216" t="s">
        <v>121</v>
      </c>
      <c r="C97" s="230">
        <v>258.2</v>
      </c>
      <c r="D97" s="231">
        <v>259.91666666666669</v>
      </c>
      <c r="E97" s="231">
        <v>255.63333333333338</v>
      </c>
      <c r="F97" s="231">
        <v>253.06666666666672</v>
      </c>
      <c r="G97" s="231">
        <v>248.78333333333342</v>
      </c>
      <c r="H97" s="231">
        <v>262.48333333333335</v>
      </c>
      <c r="I97" s="231">
        <v>266.76666666666665</v>
      </c>
      <c r="J97" s="231">
        <v>269.33333333333331</v>
      </c>
      <c r="K97" s="230">
        <v>264.2</v>
      </c>
      <c r="L97" s="230">
        <v>257.35000000000002</v>
      </c>
      <c r="M97" s="230">
        <v>18.576039999999999</v>
      </c>
      <c r="N97" s="1"/>
      <c r="O97" s="1"/>
    </row>
    <row r="98" spans="1:15" ht="12.75" customHeight="1">
      <c r="A98" s="213">
        <v>89</v>
      </c>
      <c r="B98" s="216" t="s">
        <v>122</v>
      </c>
      <c r="C98" s="230">
        <v>2661.75</v>
      </c>
      <c r="D98" s="231">
        <v>2660.9333333333334</v>
      </c>
      <c r="E98" s="231">
        <v>2647.8666666666668</v>
      </c>
      <c r="F98" s="231">
        <v>2633.9833333333336</v>
      </c>
      <c r="G98" s="231">
        <v>2620.916666666667</v>
      </c>
      <c r="H98" s="231">
        <v>2674.8166666666666</v>
      </c>
      <c r="I98" s="231">
        <v>2687.8833333333332</v>
      </c>
      <c r="J98" s="231">
        <v>2701.7666666666664</v>
      </c>
      <c r="K98" s="230">
        <v>2674</v>
      </c>
      <c r="L98" s="230">
        <v>2647.05</v>
      </c>
      <c r="M98" s="230">
        <v>8.3940400000000004</v>
      </c>
      <c r="N98" s="1"/>
      <c r="O98" s="1"/>
    </row>
    <row r="99" spans="1:15" ht="12.75" customHeight="1">
      <c r="A99" s="213">
        <v>90</v>
      </c>
      <c r="B99" s="216" t="s">
        <v>257</v>
      </c>
      <c r="C99" s="230">
        <v>312.35000000000002</v>
      </c>
      <c r="D99" s="231">
        <v>312.03333333333336</v>
      </c>
      <c r="E99" s="231">
        <v>310.4666666666667</v>
      </c>
      <c r="F99" s="231">
        <v>308.58333333333331</v>
      </c>
      <c r="G99" s="231">
        <v>307.01666666666665</v>
      </c>
      <c r="H99" s="231">
        <v>313.91666666666674</v>
      </c>
      <c r="I99" s="231">
        <v>315.48333333333346</v>
      </c>
      <c r="J99" s="231">
        <v>317.36666666666679</v>
      </c>
      <c r="K99" s="230">
        <v>313.60000000000002</v>
      </c>
      <c r="L99" s="230">
        <v>310.14999999999998</v>
      </c>
      <c r="M99" s="230">
        <v>3.1422099999999999</v>
      </c>
      <c r="N99" s="1"/>
      <c r="O99" s="1"/>
    </row>
    <row r="100" spans="1:15" ht="12.75" customHeight="1">
      <c r="A100" s="213">
        <v>91</v>
      </c>
      <c r="B100" s="216" t="s">
        <v>372</v>
      </c>
      <c r="C100" s="230">
        <v>37453.75</v>
      </c>
      <c r="D100" s="231">
        <v>37631.25</v>
      </c>
      <c r="E100" s="231">
        <v>37062.5</v>
      </c>
      <c r="F100" s="231">
        <v>36671.25</v>
      </c>
      <c r="G100" s="231">
        <v>36102.5</v>
      </c>
      <c r="H100" s="231">
        <v>38022.5</v>
      </c>
      <c r="I100" s="231">
        <v>38591.25</v>
      </c>
      <c r="J100" s="231">
        <v>38982.5</v>
      </c>
      <c r="K100" s="230">
        <v>38200</v>
      </c>
      <c r="L100" s="230">
        <v>37240</v>
      </c>
      <c r="M100" s="230">
        <v>2.8799999999999999E-2</v>
      </c>
      <c r="N100" s="1"/>
      <c r="O100" s="1"/>
    </row>
    <row r="101" spans="1:15" ht="12.75" customHeight="1">
      <c r="A101" s="213">
        <v>92</v>
      </c>
      <c r="B101" s="216" t="s">
        <v>114</v>
      </c>
      <c r="C101" s="230">
        <v>2706.15</v>
      </c>
      <c r="D101" s="231">
        <v>2707.1166666666663</v>
      </c>
      <c r="E101" s="231">
        <v>2687.2333333333327</v>
      </c>
      <c r="F101" s="231">
        <v>2668.3166666666662</v>
      </c>
      <c r="G101" s="231">
        <v>2648.4333333333325</v>
      </c>
      <c r="H101" s="231">
        <v>2726.0333333333328</v>
      </c>
      <c r="I101" s="231">
        <v>2745.916666666667</v>
      </c>
      <c r="J101" s="231">
        <v>2764.833333333333</v>
      </c>
      <c r="K101" s="230">
        <v>2727</v>
      </c>
      <c r="L101" s="230">
        <v>2688.2</v>
      </c>
      <c r="M101" s="230">
        <v>26.224769999999999</v>
      </c>
      <c r="N101" s="1"/>
      <c r="O101" s="1"/>
    </row>
    <row r="102" spans="1:15" ht="12.75" customHeight="1">
      <c r="A102" s="213">
        <v>93</v>
      </c>
      <c r="B102" s="216" t="s">
        <v>124</v>
      </c>
      <c r="C102" s="230">
        <v>939.35</v>
      </c>
      <c r="D102" s="231">
        <v>941.18333333333339</v>
      </c>
      <c r="E102" s="231">
        <v>933.96666666666681</v>
      </c>
      <c r="F102" s="231">
        <v>928.58333333333337</v>
      </c>
      <c r="G102" s="231">
        <v>921.36666666666679</v>
      </c>
      <c r="H102" s="231">
        <v>946.56666666666683</v>
      </c>
      <c r="I102" s="231">
        <v>953.78333333333353</v>
      </c>
      <c r="J102" s="231">
        <v>959.16666666666686</v>
      </c>
      <c r="K102" s="230">
        <v>948.4</v>
      </c>
      <c r="L102" s="230">
        <v>935.8</v>
      </c>
      <c r="M102" s="230">
        <v>192.73344</v>
      </c>
      <c r="N102" s="1"/>
      <c r="O102" s="1"/>
    </row>
    <row r="103" spans="1:15" ht="12.75" customHeight="1">
      <c r="A103" s="213">
        <v>94</v>
      </c>
      <c r="B103" s="216" t="s">
        <v>125</v>
      </c>
      <c r="C103" s="230">
        <v>1102.3499999999999</v>
      </c>
      <c r="D103" s="231">
        <v>1107.4999999999998</v>
      </c>
      <c r="E103" s="231">
        <v>1094.9499999999996</v>
      </c>
      <c r="F103" s="231">
        <v>1087.5499999999997</v>
      </c>
      <c r="G103" s="231">
        <v>1074.9999999999995</v>
      </c>
      <c r="H103" s="231">
        <v>1114.8999999999996</v>
      </c>
      <c r="I103" s="231">
        <v>1127.4499999999998</v>
      </c>
      <c r="J103" s="231">
        <v>1134.8499999999997</v>
      </c>
      <c r="K103" s="230">
        <v>1120.05</v>
      </c>
      <c r="L103" s="230">
        <v>1100.0999999999999</v>
      </c>
      <c r="M103" s="230">
        <v>2.4989499999999998</v>
      </c>
      <c r="N103" s="1"/>
      <c r="O103" s="1"/>
    </row>
    <row r="104" spans="1:15" ht="12.75" customHeight="1">
      <c r="A104" s="213">
        <v>95</v>
      </c>
      <c r="B104" s="216" t="s">
        <v>126</v>
      </c>
      <c r="C104" s="230">
        <v>424.85</v>
      </c>
      <c r="D104" s="231">
        <v>426.11666666666662</v>
      </c>
      <c r="E104" s="231">
        <v>418.73333333333323</v>
      </c>
      <c r="F104" s="231">
        <v>412.61666666666662</v>
      </c>
      <c r="G104" s="231">
        <v>405.23333333333323</v>
      </c>
      <c r="H104" s="231">
        <v>432.23333333333323</v>
      </c>
      <c r="I104" s="231">
        <v>439.61666666666656</v>
      </c>
      <c r="J104" s="231">
        <v>445.73333333333323</v>
      </c>
      <c r="K104" s="230">
        <v>433.5</v>
      </c>
      <c r="L104" s="230">
        <v>420</v>
      </c>
      <c r="M104" s="230">
        <v>19.123429999999999</v>
      </c>
      <c r="N104" s="1"/>
      <c r="O104" s="1"/>
    </row>
    <row r="105" spans="1:15" ht="12.75" customHeight="1">
      <c r="A105" s="213">
        <v>96</v>
      </c>
      <c r="B105" s="216" t="s">
        <v>258</v>
      </c>
      <c r="C105" s="230">
        <v>501.65</v>
      </c>
      <c r="D105" s="231">
        <v>500.7166666666667</v>
      </c>
      <c r="E105" s="231">
        <v>496.43333333333339</v>
      </c>
      <c r="F105" s="231">
        <v>491.2166666666667</v>
      </c>
      <c r="G105" s="231">
        <v>486.93333333333339</v>
      </c>
      <c r="H105" s="231">
        <v>505.93333333333339</v>
      </c>
      <c r="I105" s="231">
        <v>510.2166666666667</v>
      </c>
      <c r="J105" s="231">
        <v>515.43333333333339</v>
      </c>
      <c r="K105" s="230">
        <v>505</v>
      </c>
      <c r="L105" s="230">
        <v>495.5</v>
      </c>
      <c r="M105" s="230">
        <v>1.05491</v>
      </c>
      <c r="N105" s="1"/>
      <c r="O105" s="1"/>
    </row>
    <row r="106" spans="1:15" ht="12.75" customHeight="1">
      <c r="A106" s="213">
        <v>97</v>
      </c>
      <c r="B106" s="216" t="s">
        <v>128</v>
      </c>
      <c r="C106" s="230">
        <v>66.95</v>
      </c>
      <c r="D106" s="231">
        <v>66.916666666666671</v>
      </c>
      <c r="E106" s="231">
        <v>66.233333333333348</v>
      </c>
      <c r="F106" s="231">
        <v>65.51666666666668</v>
      </c>
      <c r="G106" s="231">
        <v>64.833333333333357</v>
      </c>
      <c r="H106" s="231">
        <v>67.63333333333334</v>
      </c>
      <c r="I106" s="231">
        <v>68.316666666666649</v>
      </c>
      <c r="J106" s="231">
        <v>69.033333333333331</v>
      </c>
      <c r="K106" s="230">
        <v>67.599999999999994</v>
      </c>
      <c r="L106" s="230">
        <v>66.2</v>
      </c>
      <c r="M106" s="230">
        <v>335.20067</v>
      </c>
      <c r="N106" s="1"/>
      <c r="O106" s="1"/>
    </row>
    <row r="107" spans="1:15" ht="12.75" customHeight="1">
      <c r="A107" s="213">
        <v>98</v>
      </c>
      <c r="B107" s="216" t="s">
        <v>137</v>
      </c>
      <c r="C107" s="230">
        <v>427.6</v>
      </c>
      <c r="D107" s="231">
        <v>426.38333333333338</v>
      </c>
      <c r="E107" s="231">
        <v>423.81666666666678</v>
      </c>
      <c r="F107" s="231">
        <v>420.03333333333342</v>
      </c>
      <c r="G107" s="231">
        <v>417.46666666666681</v>
      </c>
      <c r="H107" s="231">
        <v>430.16666666666674</v>
      </c>
      <c r="I107" s="231">
        <v>432.73333333333335</v>
      </c>
      <c r="J107" s="231">
        <v>436.51666666666671</v>
      </c>
      <c r="K107" s="230">
        <v>428.95</v>
      </c>
      <c r="L107" s="230">
        <v>422.6</v>
      </c>
      <c r="M107" s="230">
        <v>94.796909999999997</v>
      </c>
      <c r="N107" s="1"/>
      <c r="O107" s="1"/>
    </row>
    <row r="108" spans="1:15" ht="12.75" customHeight="1">
      <c r="A108" s="213">
        <v>99</v>
      </c>
      <c r="B108" s="216" t="s">
        <v>259</v>
      </c>
      <c r="C108" s="230">
        <v>5809.95</v>
      </c>
      <c r="D108" s="231">
        <v>5811.4833333333336</v>
      </c>
      <c r="E108" s="231">
        <v>5772.9666666666672</v>
      </c>
      <c r="F108" s="231">
        <v>5735.9833333333336</v>
      </c>
      <c r="G108" s="231">
        <v>5697.4666666666672</v>
      </c>
      <c r="H108" s="231">
        <v>5848.4666666666672</v>
      </c>
      <c r="I108" s="231">
        <v>5886.9833333333336</v>
      </c>
      <c r="J108" s="231">
        <v>5923.9666666666672</v>
      </c>
      <c r="K108" s="230">
        <v>5850</v>
      </c>
      <c r="L108" s="230">
        <v>5774.5</v>
      </c>
      <c r="M108" s="230">
        <v>0.94089</v>
      </c>
      <c r="N108" s="1"/>
      <c r="O108" s="1"/>
    </row>
    <row r="109" spans="1:15" ht="12.75" customHeight="1">
      <c r="A109" s="213">
        <v>100</v>
      </c>
      <c r="B109" s="216" t="s">
        <v>384</v>
      </c>
      <c r="C109" s="230">
        <v>287.8</v>
      </c>
      <c r="D109" s="231">
        <v>291.36666666666667</v>
      </c>
      <c r="E109" s="231">
        <v>282.93333333333334</v>
      </c>
      <c r="F109" s="231">
        <v>278.06666666666666</v>
      </c>
      <c r="G109" s="231">
        <v>269.63333333333333</v>
      </c>
      <c r="H109" s="231">
        <v>296.23333333333335</v>
      </c>
      <c r="I109" s="231">
        <v>304.66666666666674</v>
      </c>
      <c r="J109" s="231">
        <v>309.53333333333336</v>
      </c>
      <c r="K109" s="230">
        <v>299.8</v>
      </c>
      <c r="L109" s="230">
        <v>286.5</v>
      </c>
      <c r="M109" s="230">
        <v>22.1389</v>
      </c>
      <c r="N109" s="1"/>
      <c r="O109" s="1"/>
    </row>
    <row r="110" spans="1:15" ht="12.75" customHeight="1">
      <c r="A110" s="213">
        <v>101</v>
      </c>
      <c r="B110" s="216" t="s">
        <v>385</v>
      </c>
      <c r="C110" s="230">
        <v>159.35</v>
      </c>
      <c r="D110" s="231">
        <v>159.20000000000002</v>
      </c>
      <c r="E110" s="231">
        <v>157.65000000000003</v>
      </c>
      <c r="F110" s="231">
        <v>155.95000000000002</v>
      </c>
      <c r="G110" s="231">
        <v>154.40000000000003</v>
      </c>
      <c r="H110" s="231">
        <v>160.90000000000003</v>
      </c>
      <c r="I110" s="231">
        <v>162.45000000000005</v>
      </c>
      <c r="J110" s="231">
        <v>164.15000000000003</v>
      </c>
      <c r="K110" s="230">
        <v>160.75</v>
      </c>
      <c r="L110" s="230">
        <v>157.5</v>
      </c>
      <c r="M110" s="230">
        <v>67.720950000000002</v>
      </c>
      <c r="N110" s="1"/>
      <c r="O110" s="1"/>
    </row>
    <row r="111" spans="1:15" ht="12.75" customHeight="1">
      <c r="A111" s="213">
        <v>102</v>
      </c>
      <c r="B111" s="216" t="s">
        <v>130</v>
      </c>
      <c r="C111" s="230">
        <v>367.5</v>
      </c>
      <c r="D111" s="231">
        <v>369.38333333333338</v>
      </c>
      <c r="E111" s="231">
        <v>362.36666666666679</v>
      </c>
      <c r="F111" s="231">
        <v>357.23333333333341</v>
      </c>
      <c r="G111" s="231">
        <v>350.21666666666681</v>
      </c>
      <c r="H111" s="231">
        <v>374.51666666666677</v>
      </c>
      <c r="I111" s="231">
        <v>381.5333333333333</v>
      </c>
      <c r="J111" s="231">
        <v>386.66666666666674</v>
      </c>
      <c r="K111" s="230">
        <v>376.4</v>
      </c>
      <c r="L111" s="230">
        <v>364.25</v>
      </c>
      <c r="M111" s="230">
        <v>106.49382</v>
      </c>
      <c r="N111" s="1"/>
      <c r="O111" s="1"/>
    </row>
    <row r="112" spans="1:15" ht="12.75" customHeight="1">
      <c r="A112" s="213">
        <v>103</v>
      </c>
      <c r="B112" s="216" t="s">
        <v>135</v>
      </c>
      <c r="C112" s="230">
        <v>87.55</v>
      </c>
      <c r="D112" s="231">
        <v>87.816666666666663</v>
      </c>
      <c r="E112" s="231">
        <v>87.033333333333331</v>
      </c>
      <c r="F112" s="231">
        <v>86.516666666666666</v>
      </c>
      <c r="G112" s="231">
        <v>85.733333333333334</v>
      </c>
      <c r="H112" s="231">
        <v>88.333333333333329</v>
      </c>
      <c r="I112" s="231">
        <v>89.11666666666666</v>
      </c>
      <c r="J112" s="231">
        <v>89.633333333333326</v>
      </c>
      <c r="K112" s="230">
        <v>88.6</v>
      </c>
      <c r="L112" s="230">
        <v>87.3</v>
      </c>
      <c r="M112" s="230">
        <v>208.61152000000001</v>
      </c>
      <c r="N112" s="1"/>
      <c r="O112" s="1"/>
    </row>
    <row r="113" spans="1:15" ht="12.75" customHeight="1">
      <c r="A113" s="213">
        <v>104</v>
      </c>
      <c r="B113" s="216" t="s">
        <v>136</v>
      </c>
      <c r="C113" s="230">
        <v>622.75</v>
      </c>
      <c r="D113" s="231">
        <v>623.25</v>
      </c>
      <c r="E113" s="231">
        <v>617.5</v>
      </c>
      <c r="F113" s="231">
        <v>612.25</v>
      </c>
      <c r="G113" s="231">
        <v>606.5</v>
      </c>
      <c r="H113" s="231">
        <v>628.5</v>
      </c>
      <c r="I113" s="231">
        <v>634.25</v>
      </c>
      <c r="J113" s="231">
        <v>639.5</v>
      </c>
      <c r="K113" s="230">
        <v>629</v>
      </c>
      <c r="L113" s="230">
        <v>618</v>
      </c>
      <c r="M113" s="230">
        <v>6.7189500000000004</v>
      </c>
      <c r="N113" s="1"/>
      <c r="O113" s="1"/>
    </row>
    <row r="114" spans="1:15" ht="12.75" customHeight="1">
      <c r="A114" s="213">
        <v>105</v>
      </c>
      <c r="B114" s="216" t="s">
        <v>129</v>
      </c>
      <c r="C114" s="230">
        <v>484.1</v>
      </c>
      <c r="D114" s="231">
        <v>484.2833333333333</v>
      </c>
      <c r="E114" s="231">
        <v>480.41666666666663</v>
      </c>
      <c r="F114" s="231">
        <v>476.73333333333335</v>
      </c>
      <c r="G114" s="231">
        <v>472.86666666666667</v>
      </c>
      <c r="H114" s="231">
        <v>487.96666666666658</v>
      </c>
      <c r="I114" s="231">
        <v>491.83333333333326</v>
      </c>
      <c r="J114" s="231">
        <v>495.51666666666654</v>
      </c>
      <c r="K114" s="230">
        <v>488.15</v>
      </c>
      <c r="L114" s="230">
        <v>480.6</v>
      </c>
      <c r="M114" s="230">
        <v>11.6517</v>
      </c>
      <c r="N114" s="1"/>
      <c r="O114" s="1"/>
    </row>
    <row r="115" spans="1:15" ht="12.75" customHeight="1">
      <c r="A115" s="213">
        <v>106</v>
      </c>
      <c r="B115" s="216" t="s">
        <v>133</v>
      </c>
      <c r="C115" s="230">
        <v>151.44999999999999</v>
      </c>
      <c r="D115" s="231">
        <v>152.61666666666667</v>
      </c>
      <c r="E115" s="231">
        <v>149.23333333333335</v>
      </c>
      <c r="F115" s="231">
        <v>147.01666666666668</v>
      </c>
      <c r="G115" s="231">
        <v>143.63333333333335</v>
      </c>
      <c r="H115" s="231">
        <v>154.83333333333334</v>
      </c>
      <c r="I115" s="231">
        <v>158.21666666666667</v>
      </c>
      <c r="J115" s="231">
        <v>160.43333333333334</v>
      </c>
      <c r="K115" s="230">
        <v>156</v>
      </c>
      <c r="L115" s="230">
        <v>150.4</v>
      </c>
      <c r="M115" s="230">
        <v>46.896940000000001</v>
      </c>
      <c r="N115" s="1"/>
      <c r="O115" s="1"/>
    </row>
    <row r="116" spans="1:15" ht="12.75" customHeight="1">
      <c r="A116" s="213">
        <v>107</v>
      </c>
      <c r="B116" s="216" t="s">
        <v>132</v>
      </c>
      <c r="C116" s="230">
        <v>1236.1500000000001</v>
      </c>
      <c r="D116" s="231">
        <v>1232.7166666666667</v>
      </c>
      <c r="E116" s="231">
        <v>1217.4333333333334</v>
      </c>
      <c r="F116" s="231">
        <v>1198.7166666666667</v>
      </c>
      <c r="G116" s="231">
        <v>1183.4333333333334</v>
      </c>
      <c r="H116" s="231">
        <v>1251.4333333333334</v>
      </c>
      <c r="I116" s="231">
        <v>1266.7166666666667</v>
      </c>
      <c r="J116" s="231">
        <v>1285.4333333333334</v>
      </c>
      <c r="K116" s="230">
        <v>1248</v>
      </c>
      <c r="L116" s="230">
        <v>1214</v>
      </c>
      <c r="M116" s="230">
        <v>46.618490000000001</v>
      </c>
      <c r="N116" s="1"/>
      <c r="O116" s="1"/>
    </row>
    <row r="117" spans="1:15" ht="12.75" customHeight="1">
      <c r="A117" s="213">
        <v>108</v>
      </c>
      <c r="B117" s="216" t="s">
        <v>162</v>
      </c>
      <c r="C117" s="230">
        <v>3836.2</v>
      </c>
      <c r="D117" s="231">
        <v>3857.1833333333329</v>
      </c>
      <c r="E117" s="231">
        <v>3759.016666666666</v>
      </c>
      <c r="F117" s="231">
        <v>3681.833333333333</v>
      </c>
      <c r="G117" s="231">
        <v>3583.6666666666661</v>
      </c>
      <c r="H117" s="231">
        <v>3934.3666666666659</v>
      </c>
      <c r="I117" s="231">
        <v>4032.5333333333328</v>
      </c>
      <c r="J117" s="231">
        <v>4109.7166666666653</v>
      </c>
      <c r="K117" s="230">
        <v>3955.35</v>
      </c>
      <c r="L117" s="230">
        <v>3780</v>
      </c>
      <c r="M117" s="230">
        <v>2.3738299999999999</v>
      </c>
      <c r="N117" s="1"/>
      <c r="O117" s="1"/>
    </row>
    <row r="118" spans="1:15" ht="12.75" customHeight="1">
      <c r="A118" s="213">
        <v>109</v>
      </c>
      <c r="B118" s="216" t="s">
        <v>134</v>
      </c>
      <c r="C118" s="230">
        <v>1246.9000000000001</v>
      </c>
      <c r="D118" s="231">
        <v>1250.1000000000001</v>
      </c>
      <c r="E118" s="231">
        <v>1239.2500000000002</v>
      </c>
      <c r="F118" s="231">
        <v>1231.6000000000001</v>
      </c>
      <c r="G118" s="231">
        <v>1220.7500000000002</v>
      </c>
      <c r="H118" s="231">
        <v>1257.7500000000002</v>
      </c>
      <c r="I118" s="231">
        <v>1268.6000000000001</v>
      </c>
      <c r="J118" s="231">
        <v>1276.2500000000002</v>
      </c>
      <c r="K118" s="230">
        <v>1260.95</v>
      </c>
      <c r="L118" s="230">
        <v>1242.45</v>
      </c>
      <c r="M118" s="230">
        <v>104.65667000000001</v>
      </c>
      <c r="N118" s="1"/>
      <c r="O118" s="1"/>
    </row>
    <row r="119" spans="1:15" ht="12.75" customHeight="1">
      <c r="A119" s="213">
        <v>110</v>
      </c>
      <c r="B119" s="216" t="s">
        <v>131</v>
      </c>
      <c r="C119" s="230">
        <v>2300.1999999999998</v>
      </c>
      <c r="D119" s="231">
        <v>2291.7333333333331</v>
      </c>
      <c r="E119" s="231">
        <v>2276.4666666666662</v>
      </c>
      <c r="F119" s="231">
        <v>2252.7333333333331</v>
      </c>
      <c r="G119" s="231">
        <v>2237.4666666666662</v>
      </c>
      <c r="H119" s="231">
        <v>2315.4666666666662</v>
      </c>
      <c r="I119" s="231">
        <v>2330.7333333333336</v>
      </c>
      <c r="J119" s="231">
        <v>2354.4666666666662</v>
      </c>
      <c r="K119" s="230">
        <v>2307</v>
      </c>
      <c r="L119" s="230">
        <v>2268</v>
      </c>
      <c r="M119" s="230">
        <v>5.1681100000000004</v>
      </c>
      <c r="N119" s="1"/>
      <c r="O119" s="1"/>
    </row>
    <row r="120" spans="1:15" ht="12.75" customHeight="1">
      <c r="A120" s="213">
        <v>111</v>
      </c>
      <c r="B120" s="216" t="s">
        <v>260</v>
      </c>
      <c r="C120" s="230">
        <v>683.9</v>
      </c>
      <c r="D120" s="231">
        <v>685.58333333333337</v>
      </c>
      <c r="E120" s="231">
        <v>679.31666666666672</v>
      </c>
      <c r="F120" s="231">
        <v>674.73333333333335</v>
      </c>
      <c r="G120" s="231">
        <v>668.4666666666667</v>
      </c>
      <c r="H120" s="231">
        <v>690.16666666666674</v>
      </c>
      <c r="I120" s="231">
        <v>696.43333333333339</v>
      </c>
      <c r="J120" s="231">
        <v>701.01666666666677</v>
      </c>
      <c r="K120" s="230">
        <v>691.85</v>
      </c>
      <c r="L120" s="230">
        <v>681</v>
      </c>
      <c r="M120" s="230">
        <v>4.4952399999999999</v>
      </c>
      <c r="N120" s="1"/>
      <c r="O120" s="1"/>
    </row>
    <row r="121" spans="1:15" ht="12.75" customHeight="1">
      <c r="A121" s="213">
        <v>112</v>
      </c>
      <c r="B121" s="216" t="s">
        <v>261</v>
      </c>
      <c r="C121" s="230">
        <v>248.8</v>
      </c>
      <c r="D121" s="231">
        <v>250.68333333333337</v>
      </c>
      <c r="E121" s="231">
        <v>245.26666666666671</v>
      </c>
      <c r="F121" s="231">
        <v>241.73333333333335</v>
      </c>
      <c r="G121" s="231">
        <v>236.31666666666669</v>
      </c>
      <c r="H121" s="231">
        <v>254.21666666666673</v>
      </c>
      <c r="I121" s="231">
        <v>259.63333333333344</v>
      </c>
      <c r="J121" s="231">
        <v>263.16666666666674</v>
      </c>
      <c r="K121" s="230">
        <v>256.10000000000002</v>
      </c>
      <c r="L121" s="230">
        <v>247.15</v>
      </c>
      <c r="M121" s="230">
        <v>5.5041599999999997</v>
      </c>
      <c r="N121" s="1"/>
      <c r="O121" s="1"/>
    </row>
    <row r="122" spans="1:15" ht="12.75" customHeight="1">
      <c r="A122" s="213">
        <v>113</v>
      </c>
      <c r="B122" s="216" t="s">
        <v>139</v>
      </c>
      <c r="C122" s="230">
        <v>695.1</v>
      </c>
      <c r="D122" s="231">
        <v>696.08333333333337</v>
      </c>
      <c r="E122" s="231">
        <v>690.81666666666672</v>
      </c>
      <c r="F122" s="231">
        <v>686.5333333333333</v>
      </c>
      <c r="G122" s="231">
        <v>681.26666666666665</v>
      </c>
      <c r="H122" s="231">
        <v>700.36666666666679</v>
      </c>
      <c r="I122" s="231">
        <v>705.63333333333344</v>
      </c>
      <c r="J122" s="231">
        <v>709.91666666666686</v>
      </c>
      <c r="K122" s="230">
        <v>701.35</v>
      </c>
      <c r="L122" s="230">
        <v>691.8</v>
      </c>
      <c r="M122" s="230">
        <v>16.864650000000001</v>
      </c>
      <c r="N122" s="1"/>
      <c r="O122" s="1"/>
    </row>
    <row r="123" spans="1:15" ht="12.75" customHeight="1">
      <c r="A123" s="213">
        <v>114</v>
      </c>
      <c r="B123" s="216" t="s">
        <v>138</v>
      </c>
      <c r="C123" s="230">
        <v>532.1</v>
      </c>
      <c r="D123" s="231">
        <v>537.41666666666663</v>
      </c>
      <c r="E123" s="231">
        <v>524.98333333333323</v>
      </c>
      <c r="F123" s="231">
        <v>517.86666666666656</v>
      </c>
      <c r="G123" s="231">
        <v>505.43333333333317</v>
      </c>
      <c r="H123" s="231">
        <v>544.5333333333333</v>
      </c>
      <c r="I123" s="231">
        <v>556.9666666666667</v>
      </c>
      <c r="J123" s="231">
        <v>564.08333333333337</v>
      </c>
      <c r="K123" s="230">
        <v>549.85</v>
      </c>
      <c r="L123" s="230">
        <v>530.29999999999995</v>
      </c>
      <c r="M123" s="230">
        <v>88.308260000000004</v>
      </c>
      <c r="N123" s="1"/>
      <c r="O123" s="1"/>
    </row>
    <row r="124" spans="1:15" ht="12.75" customHeight="1">
      <c r="A124" s="213">
        <v>115</v>
      </c>
      <c r="B124" s="216" t="s">
        <v>140</v>
      </c>
      <c r="C124" s="230">
        <v>481.1</v>
      </c>
      <c r="D124" s="231">
        <v>471.86666666666662</v>
      </c>
      <c r="E124" s="231">
        <v>458.73333333333323</v>
      </c>
      <c r="F124" s="231">
        <v>436.36666666666662</v>
      </c>
      <c r="G124" s="231">
        <v>423.23333333333323</v>
      </c>
      <c r="H124" s="231">
        <v>494.23333333333323</v>
      </c>
      <c r="I124" s="231">
        <v>507.36666666666656</v>
      </c>
      <c r="J124" s="231">
        <v>529.73333333333323</v>
      </c>
      <c r="K124" s="230">
        <v>485</v>
      </c>
      <c r="L124" s="230">
        <v>449.5</v>
      </c>
      <c r="M124" s="230">
        <v>120.60387</v>
      </c>
      <c r="N124" s="1"/>
      <c r="O124" s="1"/>
    </row>
    <row r="125" spans="1:15" ht="12.75" customHeight="1">
      <c r="A125" s="213">
        <v>116</v>
      </c>
      <c r="B125" s="216" t="s">
        <v>141</v>
      </c>
      <c r="C125" s="230">
        <v>1909.15</v>
      </c>
      <c r="D125" s="231">
        <v>1918.5333333333335</v>
      </c>
      <c r="E125" s="231">
        <v>1886.166666666667</v>
      </c>
      <c r="F125" s="231">
        <v>1863.1833333333334</v>
      </c>
      <c r="G125" s="231">
        <v>1830.8166666666668</v>
      </c>
      <c r="H125" s="231">
        <v>1941.5166666666671</v>
      </c>
      <c r="I125" s="231">
        <v>1973.8833333333334</v>
      </c>
      <c r="J125" s="231">
        <v>1996.8666666666672</v>
      </c>
      <c r="K125" s="230">
        <v>1950.9</v>
      </c>
      <c r="L125" s="230">
        <v>1895.55</v>
      </c>
      <c r="M125" s="230">
        <v>54.820169999999997</v>
      </c>
      <c r="N125" s="1"/>
      <c r="O125" s="1"/>
    </row>
    <row r="126" spans="1:15" ht="12.75" customHeight="1">
      <c r="A126" s="213">
        <v>117</v>
      </c>
      <c r="B126" s="216" t="s">
        <v>142</v>
      </c>
      <c r="C126" s="230">
        <v>99.9</v>
      </c>
      <c r="D126" s="231">
        <v>99.966666666666683</v>
      </c>
      <c r="E126" s="231">
        <v>98.483333333333363</v>
      </c>
      <c r="F126" s="231">
        <v>97.066666666666677</v>
      </c>
      <c r="G126" s="231">
        <v>95.583333333333357</v>
      </c>
      <c r="H126" s="231">
        <v>101.38333333333337</v>
      </c>
      <c r="I126" s="231">
        <v>102.86666666666669</v>
      </c>
      <c r="J126" s="231">
        <v>104.28333333333337</v>
      </c>
      <c r="K126" s="230">
        <v>101.45</v>
      </c>
      <c r="L126" s="230">
        <v>98.55</v>
      </c>
      <c r="M126" s="230">
        <v>115.35709</v>
      </c>
      <c r="N126" s="1"/>
      <c r="O126" s="1"/>
    </row>
    <row r="127" spans="1:15" ht="12.75" customHeight="1">
      <c r="A127" s="213">
        <v>118</v>
      </c>
      <c r="B127" s="216" t="s">
        <v>146</v>
      </c>
      <c r="C127" s="230">
        <v>3826.45</v>
      </c>
      <c r="D127" s="231">
        <v>3823.6833333333329</v>
      </c>
      <c r="E127" s="231">
        <v>3792.766666666666</v>
      </c>
      <c r="F127" s="231">
        <v>3759.083333333333</v>
      </c>
      <c r="G127" s="231">
        <v>3728.1666666666661</v>
      </c>
      <c r="H127" s="231">
        <v>3857.3666666666659</v>
      </c>
      <c r="I127" s="231">
        <v>3888.2833333333328</v>
      </c>
      <c r="J127" s="231">
        <v>3921.9666666666658</v>
      </c>
      <c r="K127" s="230">
        <v>3854.6</v>
      </c>
      <c r="L127" s="230">
        <v>3790</v>
      </c>
      <c r="M127" s="230">
        <v>1.23834</v>
      </c>
      <c r="N127" s="1"/>
      <c r="O127" s="1"/>
    </row>
    <row r="128" spans="1:15" ht="12.75" customHeight="1">
      <c r="A128" s="213">
        <v>119</v>
      </c>
      <c r="B128" s="216" t="s">
        <v>144</v>
      </c>
      <c r="C128" s="230">
        <v>370.45</v>
      </c>
      <c r="D128" s="231">
        <v>375.68333333333339</v>
      </c>
      <c r="E128" s="231">
        <v>360.36666666666679</v>
      </c>
      <c r="F128" s="231">
        <v>350.28333333333342</v>
      </c>
      <c r="G128" s="231">
        <v>334.96666666666681</v>
      </c>
      <c r="H128" s="231">
        <v>385.76666666666677</v>
      </c>
      <c r="I128" s="231">
        <v>401.08333333333337</v>
      </c>
      <c r="J128" s="231">
        <v>411.16666666666674</v>
      </c>
      <c r="K128" s="230">
        <v>391</v>
      </c>
      <c r="L128" s="230">
        <v>365.6</v>
      </c>
      <c r="M128" s="230">
        <v>158.36838</v>
      </c>
      <c r="N128" s="1"/>
      <c r="O128" s="1"/>
    </row>
    <row r="129" spans="1:15" ht="12.75" customHeight="1">
      <c r="A129" s="213">
        <v>120</v>
      </c>
      <c r="B129" s="216" t="s">
        <v>863</v>
      </c>
      <c r="C129" s="230">
        <v>4739.8999999999996</v>
      </c>
      <c r="D129" s="231">
        <v>4725.9666666666662</v>
      </c>
      <c r="E129" s="231">
        <v>4694.9333333333325</v>
      </c>
      <c r="F129" s="231">
        <v>4649.9666666666662</v>
      </c>
      <c r="G129" s="231">
        <v>4618.9333333333325</v>
      </c>
      <c r="H129" s="231">
        <v>4770.9333333333325</v>
      </c>
      <c r="I129" s="231">
        <v>4801.9666666666672</v>
      </c>
      <c r="J129" s="231">
        <v>4846.9333333333325</v>
      </c>
      <c r="K129" s="230">
        <v>4757</v>
      </c>
      <c r="L129" s="230">
        <v>4681</v>
      </c>
      <c r="M129" s="230">
        <v>1.85117</v>
      </c>
      <c r="N129" s="1"/>
      <c r="O129" s="1"/>
    </row>
    <row r="130" spans="1:15" ht="12.75" customHeight="1">
      <c r="A130" s="213">
        <v>121</v>
      </c>
      <c r="B130" s="216" t="s">
        <v>145</v>
      </c>
      <c r="C130" s="230">
        <v>2219.6</v>
      </c>
      <c r="D130" s="231">
        <v>2224.6</v>
      </c>
      <c r="E130" s="231">
        <v>2205.1999999999998</v>
      </c>
      <c r="F130" s="231">
        <v>2190.7999999999997</v>
      </c>
      <c r="G130" s="231">
        <v>2171.3999999999996</v>
      </c>
      <c r="H130" s="231">
        <v>2239</v>
      </c>
      <c r="I130" s="231">
        <v>2258.4000000000005</v>
      </c>
      <c r="J130" s="231">
        <v>2272.8000000000002</v>
      </c>
      <c r="K130" s="230">
        <v>2244</v>
      </c>
      <c r="L130" s="230">
        <v>2210.1999999999998</v>
      </c>
      <c r="M130" s="230">
        <v>19.610040000000001</v>
      </c>
      <c r="N130" s="1"/>
      <c r="O130" s="1"/>
    </row>
    <row r="131" spans="1:15" ht="12.75" customHeight="1">
      <c r="A131" s="213">
        <v>122</v>
      </c>
      <c r="B131" s="216" t="s">
        <v>262</v>
      </c>
      <c r="C131" s="230">
        <v>311.85000000000002</v>
      </c>
      <c r="D131" s="231">
        <v>312.93333333333334</v>
      </c>
      <c r="E131" s="231">
        <v>308.4666666666667</v>
      </c>
      <c r="F131" s="231">
        <v>305.08333333333337</v>
      </c>
      <c r="G131" s="231">
        <v>300.61666666666673</v>
      </c>
      <c r="H131" s="231">
        <v>316.31666666666666</v>
      </c>
      <c r="I131" s="231">
        <v>320.78333333333325</v>
      </c>
      <c r="J131" s="231">
        <v>324.16666666666663</v>
      </c>
      <c r="K131" s="230">
        <v>317.39999999999998</v>
      </c>
      <c r="L131" s="230">
        <v>309.55</v>
      </c>
      <c r="M131" s="230">
        <v>11.844519999999999</v>
      </c>
      <c r="N131" s="1"/>
      <c r="O131" s="1"/>
    </row>
    <row r="132" spans="1:15" ht="12.75" customHeight="1">
      <c r="A132" s="213">
        <v>123</v>
      </c>
      <c r="B132" s="216" t="s">
        <v>843</v>
      </c>
      <c r="C132" s="230">
        <v>570</v>
      </c>
      <c r="D132" s="231">
        <v>568.94999999999993</v>
      </c>
      <c r="E132" s="231">
        <v>566.94999999999982</v>
      </c>
      <c r="F132" s="231">
        <v>563.89999999999986</v>
      </c>
      <c r="G132" s="231">
        <v>561.89999999999975</v>
      </c>
      <c r="H132" s="231">
        <v>571.99999999999989</v>
      </c>
      <c r="I132" s="231">
        <v>574.00000000000011</v>
      </c>
      <c r="J132" s="231">
        <v>577.04999999999995</v>
      </c>
      <c r="K132" s="230">
        <v>570.95000000000005</v>
      </c>
      <c r="L132" s="230">
        <v>565.9</v>
      </c>
      <c r="M132" s="230">
        <v>8.6200399999999995</v>
      </c>
      <c r="N132" s="1"/>
      <c r="O132" s="1"/>
    </row>
    <row r="133" spans="1:15" ht="12.75" customHeight="1">
      <c r="A133" s="213">
        <v>124</v>
      </c>
      <c r="B133" s="216" t="s">
        <v>410</v>
      </c>
      <c r="C133" s="230">
        <v>3937.85</v>
      </c>
      <c r="D133" s="231">
        <v>3932.2833333333333</v>
      </c>
      <c r="E133" s="231">
        <v>3884.5666666666666</v>
      </c>
      <c r="F133" s="231">
        <v>3831.2833333333333</v>
      </c>
      <c r="G133" s="231">
        <v>3783.5666666666666</v>
      </c>
      <c r="H133" s="231">
        <v>3985.5666666666666</v>
      </c>
      <c r="I133" s="231">
        <v>4033.2833333333328</v>
      </c>
      <c r="J133" s="231">
        <v>4086.5666666666666</v>
      </c>
      <c r="K133" s="230">
        <v>3980</v>
      </c>
      <c r="L133" s="230">
        <v>3879</v>
      </c>
      <c r="M133" s="230">
        <v>0.24030000000000001</v>
      </c>
      <c r="N133" s="1"/>
      <c r="O133" s="1"/>
    </row>
    <row r="134" spans="1:15" ht="12.75" customHeight="1">
      <c r="A134" s="213">
        <v>125</v>
      </c>
      <c r="B134" s="216" t="s">
        <v>147</v>
      </c>
      <c r="C134" s="230">
        <v>780.95</v>
      </c>
      <c r="D134" s="231">
        <v>782.73333333333323</v>
      </c>
      <c r="E134" s="231">
        <v>773.71666666666647</v>
      </c>
      <c r="F134" s="231">
        <v>766.48333333333323</v>
      </c>
      <c r="G134" s="231">
        <v>757.46666666666647</v>
      </c>
      <c r="H134" s="231">
        <v>789.96666666666647</v>
      </c>
      <c r="I134" s="231">
        <v>798.98333333333312</v>
      </c>
      <c r="J134" s="231">
        <v>806.21666666666647</v>
      </c>
      <c r="K134" s="230">
        <v>791.75</v>
      </c>
      <c r="L134" s="230">
        <v>775.5</v>
      </c>
      <c r="M134" s="230">
        <v>4.66127</v>
      </c>
      <c r="N134" s="1"/>
      <c r="O134" s="1"/>
    </row>
    <row r="135" spans="1:15" ht="12.75" customHeight="1">
      <c r="A135" s="213">
        <v>126</v>
      </c>
      <c r="B135" s="216" t="s">
        <v>158</v>
      </c>
      <c r="C135" s="230">
        <v>97655.1</v>
      </c>
      <c r="D135" s="231">
        <v>97284.966666666674</v>
      </c>
      <c r="E135" s="231">
        <v>96669.933333333349</v>
      </c>
      <c r="F135" s="231">
        <v>95684.766666666677</v>
      </c>
      <c r="G135" s="231">
        <v>95069.733333333352</v>
      </c>
      <c r="H135" s="231">
        <v>98270.133333333346</v>
      </c>
      <c r="I135" s="231">
        <v>98885.166666666672</v>
      </c>
      <c r="J135" s="231">
        <v>99870.333333333343</v>
      </c>
      <c r="K135" s="230">
        <v>97900</v>
      </c>
      <c r="L135" s="230">
        <v>96299.8</v>
      </c>
      <c r="M135" s="230">
        <v>9.4689999999999996E-2</v>
      </c>
      <c r="N135" s="1"/>
      <c r="O135" s="1"/>
    </row>
    <row r="136" spans="1:15" ht="12.75" customHeight="1">
      <c r="A136" s="213">
        <v>127</v>
      </c>
      <c r="B136" s="216" t="s">
        <v>149</v>
      </c>
      <c r="C136" s="230">
        <v>285.05</v>
      </c>
      <c r="D136" s="231">
        <v>284.2166666666667</v>
      </c>
      <c r="E136" s="231">
        <v>282.53333333333342</v>
      </c>
      <c r="F136" s="231">
        <v>280.01666666666671</v>
      </c>
      <c r="G136" s="231">
        <v>278.33333333333343</v>
      </c>
      <c r="H136" s="231">
        <v>286.73333333333341</v>
      </c>
      <c r="I136" s="231">
        <v>288.41666666666669</v>
      </c>
      <c r="J136" s="231">
        <v>290.93333333333339</v>
      </c>
      <c r="K136" s="230">
        <v>285.89999999999998</v>
      </c>
      <c r="L136" s="230">
        <v>281.7</v>
      </c>
      <c r="M136" s="230">
        <v>24.262920000000001</v>
      </c>
      <c r="N136" s="1"/>
      <c r="O136" s="1"/>
    </row>
    <row r="137" spans="1:15" ht="12.75" customHeight="1">
      <c r="A137" s="213">
        <v>128</v>
      </c>
      <c r="B137" s="216" t="s">
        <v>148</v>
      </c>
      <c r="C137" s="230">
        <v>1263.0999999999999</v>
      </c>
      <c r="D137" s="231">
        <v>1265.1666666666667</v>
      </c>
      <c r="E137" s="231">
        <v>1258.6333333333334</v>
      </c>
      <c r="F137" s="231">
        <v>1254.1666666666667</v>
      </c>
      <c r="G137" s="231">
        <v>1247.6333333333334</v>
      </c>
      <c r="H137" s="231">
        <v>1269.6333333333334</v>
      </c>
      <c r="I137" s="231">
        <v>1276.1666666666667</v>
      </c>
      <c r="J137" s="231">
        <v>1280.6333333333334</v>
      </c>
      <c r="K137" s="230">
        <v>1271.7</v>
      </c>
      <c r="L137" s="230">
        <v>1260.7</v>
      </c>
      <c r="M137" s="230">
        <v>16.438510000000001</v>
      </c>
      <c r="N137" s="1"/>
      <c r="O137" s="1"/>
    </row>
    <row r="138" spans="1:15" ht="12.75" customHeight="1">
      <c r="A138" s="213">
        <v>129</v>
      </c>
      <c r="B138" s="216" t="s">
        <v>151</v>
      </c>
      <c r="C138" s="230">
        <v>526.85</v>
      </c>
      <c r="D138" s="231">
        <v>529.2833333333333</v>
      </c>
      <c r="E138" s="231">
        <v>522.56666666666661</v>
      </c>
      <c r="F138" s="231">
        <v>518.2833333333333</v>
      </c>
      <c r="G138" s="231">
        <v>511.56666666666661</v>
      </c>
      <c r="H138" s="231">
        <v>533.56666666666661</v>
      </c>
      <c r="I138" s="231">
        <v>540.2833333333333</v>
      </c>
      <c r="J138" s="231">
        <v>544.56666666666661</v>
      </c>
      <c r="K138" s="230">
        <v>536</v>
      </c>
      <c r="L138" s="230">
        <v>525</v>
      </c>
      <c r="M138" s="230">
        <v>9.7893399999999993</v>
      </c>
      <c r="N138" s="1"/>
      <c r="O138" s="1"/>
    </row>
    <row r="139" spans="1:15" ht="12.75" customHeight="1">
      <c r="A139" s="213">
        <v>130</v>
      </c>
      <c r="B139" s="216" t="s">
        <v>152</v>
      </c>
      <c r="C139" s="230">
        <v>9119.4</v>
      </c>
      <c r="D139" s="231">
        <v>9094.4833333333336</v>
      </c>
      <c r="E139" s="231">
        <v>9056.9666666666672</v>
      </c>
      <c r="F139" s="231">
        <v>8994.5333333333328</v>
      </c>
      <c r="G139" s="231">
        <v>8957.0166666666664</v>
      </c>
      <c r="H139" s="231">
        <v>9156.9166666666679</v>
      </c>
      <c r="I139" s="231">
        <v>9194.4333333333343</v>
      </c>
      <c r="J139" s="231">
        <v>9256.8666666666686</v>
      </c>
      <c r="K139" s="230">
        <v>9132</v>
      </c>
      <c r="L139" s="230">
        <v>9032.0499999999993</v>
      </c>
      <c r="M139" s="230">
        <v>2.90482</v>
      </c>
      <c r="N139" s="1"/>
      <c r="O139" s="1"/>
    </row>
    <row r="140" spans="1:15" ht="12.75" customHeight="1">
      <c r="A140" s="213">
        <v>131</v>
      </c>
      <c r="B140" s="216" t="s">
        <v>155</v>
      </c>
      <c r="C140" s="230">
        <v>672.45</v>
      </c>
      <c r="D140" s="231">
        <v>674.61666666666667</v>
      </c>
      <c r="E140" s="231">
        <v>666.68333333333339</v>
      </c>
      <c r="F140" s="231">
        <v>660.91666666666674</v>
      </c>
      <c r="G140" s="231">
        <v>652.98333333333346</v>
      </c>
      <c r="H140" s="231">
        <v>680.38333333333333</v>
      </c>
      <c r="I140" s="231">
        <v>688.31666666666649</v>
      </c>
      <c r="J140" s="231">
        <v>694.08333333333326</v>
      </c>
      <c r="K140" s="230">
        <v>682.55</v>
      </c>
      <c r="L140" s="230">
        <v>668.85</v>
      </c>
      <c r="M140" s="230">
        <v>5.0770799999999996</v>
      </c>
      <c r="N140" s="1"/>
      <c r="O140" s="1"/>
    </row>
    <row r="141" spans="1:15" ht="12.75" customHeight="1">
      <c r="A141" s="213">
        <v>132</v>
      </c>
      <c r="B141" s="216" t="s">
        <v>418</v>
      </c>
      <c r="C141" s="230">
        <v>522.6</v>
      </c>
      <c r="D141" s="231">
        <v>519.83333333333337</v>
      </c>
      <c r="E141" s="231">
        <v>511.26666666666677</v>
      </c>
      <c r="F141" s="231">
        <v>499.93333333333339</v>
      </c>
      <c r="G141" s="231">
        <v>491.36666666666679</v>
      </c>
      <c r="H141" s="231">
        <v>531.16666666666674</v>
      </c>
      <c r="I141" s="231">
        <v>539.73333333333335</v>
      </c>
      <c r="J141" s="231">
        <v>551.06666666666672</v>
      </c>
      <c r="K141" s="230">
        <v>528.4</v>
      </c>
      <c r="L141" s="230">
        <v>508.5</v>
      </c>
      <c r="M141" s="230">
        <v>52.15249</v>
      </c>
      <c r="N141" s="1"/>
      <c r="O141" s="1"/>
    </row>
    <row r="142" spans="1:15" ht="12.75" customHeight="1">
      <c r="A142" s="213">
        <v>133</v>
      </c>
      <c r="B142" s="216" t="s">
        <v>844</v>
      </c>
      <c r="C142" s="230">
        <v>55.25</v>
      </c>
      <c r="D142" s="231">
        <v>55.199999999999996</v>
      </c>
      <c r="E142" s="231">
        <v>54.54999999999999</v>
      </c>
      <c r="F142" s="231">
        <v>53.849999999999994</v>
      </c>
      <c r="G142" s="231">
        <v>53.199999999999989</v>
      </c>
      <c r="H142" s="231">
        <v>55.899999999999991</v>
      </c>
      <c r="I142" s="231">
        <v>56.55</v>
      </c>
      <c r="J142" s="231">
        <v>57.249999999999993</v>
      </c>
      <c r="K142" s="230">
        <v>55.85</v>
      </c>
      <c r="L142" s="230">
        <v>54.5</v>
      </c>
      <c r="M142" s="230">
        <v>42.791240000000002</v>
      </c>
      <c r="N142" s="1"/>
      <c r="O142" s="1"/>
    </row>
    <row r="143" spans="1:15" ht="12.75" customHeight="1">
      <c r="A143" s="213">
        <v>134</v>
      </c>
      <c r="B143" s="216" t="s">
        <v>157</v>
      </c>
      <c r="C143" s="230">
        <v>1860.65</v>
      </c>
      <c r="D143" s="231">
        <v>1863.4166666666667</v>
      </c>
      <c r="E143" s="231">
        <v>1836.8333333333335</v>
      </c>
      <c r="F143" s="231">
        <v>1813.0166666666667</v>
      </c>
      <c r="G143" s="231">
        <v>1786.4333333333334</v>
      </c>
      <c r="H143" s="231">
        <v>1887.2333333333336</v>
      </c>
      <c r="I143" s="231">
        <v>1913.8166666666671</v>
      </c>
      <c r="J143" s="231">
        <v>1937.6333333333337</v>
      </c>
      <c r="K143" s="230">
        <v>1890</v>
      </c>
      <c r="L143" s="230">
        <v>1839.6</v>
      </c>
      <c r="M143" s="230">
        <v>2.96129</v>
      </c>
      <c r="N143" s="1"/>
      <c r="O143" s="1"/>
    </row>
    <row r="144" spans="1:15" ht="12.75" customHeight="1">
      <c r="A144" s="213">
        <v>135</v>
      </c>
      <c r="B144" s="216" t="s">
        <v>159</v>
      </c>
      <c r="C144" s="230">
        <v>1057.1500000000001</v>
      </c>
      <c r="D144" s="231">
        <v>1057.3166666666668</v>
      </c>
      <c r="E144" s="231">
        <v>1046.2333333333336</v>
      </c>
      <c r="F144" s="231">
        <v>1035.3166666666668</v>
      </c>
      <c r="G144" s="231">
        <v>1024.2333333333336</v>
      </c>
      <c r="H144" s="231">
        <v>1068.2333333333336</v>
      </c>
      <c r="I144" s="231">
        <v>1079.3166666666671</v>
      </c>
      <c r="J144" s="231">
        <v>1090.2333333333336</v>
      </c>
      <c r="K144" s="230">
        <v>1068.4000000000001</v>
      </c>
      <c r="L144" s="230">
        <v>1046.4000000000001</v>
      </c>
      <c r="M144" s="230">
        <v>2.1152600000000001</v>
      </c>
      <c r="N144" s="1"/>
      <c r="O144" s="1"/>
    </row>
    <row r="145" spans="1:15" ht="12.75" customHeight="1">
      <c r="A145" s="213">
        <v>136</v>
      </c>
      <c r="B145" s="216" t="s">
        <v>167</v>
      </c>
      <c r="C145" s="230">
        <v>176</v>
      </c>
      <c r="D145" s="231">
        <v>176.30000000000004</v>
      </c>
      <c r="E145" s="231">
        <v>174.75000000000009</v>
      </c>
      <c r="F145" s="231">
        <v>173.50000000000006</v>
      </c>
      <c r="G145" s="231">
        <v>171.9500000000001</v>
      </c>
      <c r="H145" s="231">
        <v>177.55000000000007</v>
      </c>
      <c r="I145" s="231">
        <v>179.10000000000002</v>
      </c>
      <c r="J145" s="231">
        <v>180.35000000000005</v>
      </c>
      <c r="K145" s="230">
        <v>177.85</v>
      </c>
      <c r="L145" s="230">
        <v>175.05</v>
      </c>
      <c r="M145" s="230">
        <v>66.394940000000005</v>
      </c>
      <c r="N145" s="1"/>
      <c r="O145" s="1"/>
    </row>
    <row r="146" spans="1:15" ht="12.75" customHeight="1">
      <c r="A146" s="213">
        <v>137</v>
      </c>
      <c r="B146" s="216" t="s">
        <v>161</v>
      </c>
      <c r="C146" s="230">
        <v>81.349999999999994</v>
      </c>
      <c r="D146" s="231">
        <v>81.25</v>
      </c>
      <c r="E146" s="231">
        <v>80.8</v>
      </c>
      <c r="F146" s="231">
        <v>80.25</v>
      </c>
      <c r="G146" s="231">
        <v>79.8</v>
      </c>
      <c r="H146" s="231">
        <v>81.8</v>
      </c>
      <c r="I146" s="231">
        <v>82.249999999999986</v>
      </c>
      <c r="J146" s="231">
        <v>82.8</v>
      </c>
      <c r="K146" s="230">
        <v>81.7</v>
      </c>
      <c r="L146" s="230">
        <v>80.7</v>
      </c>
      <c r="M146" s="230">
        <v>73.647800000000004</v>
      </c>
      <c r="N146" s="1"/>
      <c r="O146" s="1"/>
    </row>
    <row r="147" spans="1:15" ht="12.75" customHeight="1">
      <c r="A147" s="213">
        <v>138</v>
      </c>
      <c r="B147" s="216" t="s">
        <v>163</v>
      </c>
      <c r="C147" s="230">
        <v>4652.45</v>
      </c>
      <c r="D147" s="231">
        <v>4671</v>
      </c>
      <c r="E147" s="231">
        <v>4592</v>
      </c>
      <c r="F147" s="231">
        <v>4531.55</v>
      </c>
      <c r="G147" s="231">
        <v>4452.55</v>
      </c>
      <c r="H147" s="231">
        <v>4731.45</v>
      </c>
      <c r="I147" s="231">
        <v>4810.45</v>
      </c>
      <c r="J147" s="231">
        <v>4870.8999999999996</v>
      </c>
      <c r="K147" s="230">
        <v>4750</v>
      </c>
      <c r="L147" s="230">
        <v>4610.55</v>
      </c>
      <c r="M147" s="230">
        <v>1.7677499999999999</v>
      </c>
      <c r="N147" s="1"/>
      <c r="O147" s="1"/>
    </row>
    <row r="148" spans="1:15" ht="12.75" customHeight="1">
      <c r="A148" s="213">
        <v>139</v>
      </c>
      <c r="B148" s="216" t="s">
        <v>164</v>
      </c>
      <c r="C148" s="230">
        <v>21732.5</v>
      </c>
      <c r="D148" s="231">
        <v>21741.266666666666</v>
      </c>
      <c r="E148" s="231">
        <v>21591.233333333334</v>
      </c>
      <c r="F148" s="231">
        <v>21449.966666666667</v>
      </c>
      <c r="G148" s="231">
        <v>21299.933333333334</v>
      </c>
      <c r="H148" s="231">
        <v>21882.533333333333</v>
      </c>
      <c r="I148" s="231">
        <v>22032.566666666666</v>
      </c>
      <c r="J148" s="231">
        <v>22173.833333333332</v>
      </c>
      <c r="K148" s="230">
        <v>21891.3</v>
      </c>
      <c r="L148" s="230">
        <v>21600</v>
      </c>
      <c r="M148" s="230">
        <v>0.66788000000000003</v>
      </c>
      <c r="N148" s="1"/>
      <c r="O148" s="1"/>
    </row>
    <row r="149" spans="1:15" ht="12.75" customHeight="1">
      <c r="A149" s="213">
        <v>140</v>
      </c>
      <c r="B149" s="216" t="s">
        <v>160</v>
      </c>
      <c r="C149" s="230">
        <v>235.9</v>
      </c>
      <c r="D149" s="231">
        <v>236.28333333333333</v>
      </c>
      <c r="E149" s="231">
        <v>234.11666666666667</v>
      </c>
      <c r="F149" s="231">
        <v>232.33333333333334</v>
      </c>
      <c r="G149" s="231">
        <v>230.16666666666669</v>
      </c>
      <c r="H149" s="231">
        <v>238.06666666666666</v>
      </c>
      <c r="I149" s="231">
        <v>240.23333333333335</v>
      </c>
      <c r="J149" s="231">
        <v>242.01666666666665</v>
      </c>
      <c r="K149" s="230">
        <v>238.45</v>
      </c>
      <c r="L149" s="230">
        <v>234.5</v>
      </c>
      <c r="M149" s="230">
        <v>1.38609</v>
      </c>
      <c r="N149" s="1"/>
      <c r="O149" s="1"/>
    </row>
    <row r="150" spans="1:15" ht="12.75" customHeight="1">
      <c r="A150" s="213">
        <v>141</v>
      </c>
      <c r="B150" s="216" t="s">
        <v>264</v>
      </c>
      <c r="C150" s="230">
        <v>914.9</v>
      </c>
      <c r="D150" s="231">
        <v>933.08333333333337</v>
      </c>
      <c r="E150" s="231">
        <v>892.66666666666674</v>
      </c>
      <c r="F150" s="231">
        <v>870.43333333333339</v>
      </c>
      <c r="G150" s="231">
        <v>830.01666666666677</v>
      </c>
      <c r="H150" s="231">
        <v>955.31666666666672</v>
      </c>
      <c r="I150" s="231">
        <v>995.73333333333346</v>
      </c>
      <c r="J150" s="231">
        <v>1017.9666666666667</v>
      </c>
      <c r="K150" s="230">
        <v>973.5</v>
      </c>
      <c r="L150" s="230">
        <v>910.85</v>
      </c>
      <c r="M150" s="230">
        <v>32.069070000000004</v>
      </c>
      <c r="N150" s="1"/>
      <c r="O150" s="1"/>
    </row>
    <row r="151" spans="1:15" ht="12.75" customHeight="1">
      <c r="A151" s="213">
        <v>142</v>
      </c>
      <c r="B151" s="216" t="s">
        <v>168</v>
      </c>
      <c r="C151" s="230">
        <v>167.25</v>
      </c>
      <c r="D151" s="231">
        <v>167.11666666666667</v>
      </c>
      <c r="E151" s="231">
        <v>166.23333333333335</v>
      </c>
      <c r="F151" s="231">
        <v>165.21666666666667</v>
      </c>
      <c r="G151" s="231">
        <v>164.33333333333334</v>
      </c>
      <c r="H151" s="231">
        <v>168.13333333333335</v>
      </c>
      <c r="I151" s="231">
        <v>169.01666666666668</v>
      </c>
      <c r="J151" s="231">
        <v>170.03333333333336</v>
      </c>
      <c r="K151" s="230">
        <v>168</v>
      </c>
      <c r="L151" s="230">
        <v>166.1</v>
      </c>
      <c r="M151" s="230">
        <v>73.602590000000006</v>
      </c>
      <c r="N151" s="1"/>
      <c r="O151" s="1"/>
    </row>
    <row r="152" spans="1:15" ht="12.75" customHeight="1">
      <c r="A152" s="213">
        <v>143</v>
      </c>
      <c r="B152" s="216" t="s">
        <v>265</v>
      </c>
      <c r="C152" s="230">
        <v>265.64999999999998</v>
      </c>
      <c r="D152" s="231">
        <v>265.09999999999997</v>
      </c>
      <c r="E152" s="231">
        <v>262.34999999999991</v>
      </c>
      <c r="F152" s="231">
        <v>259.04999999999995</v>
      </c>
      <c r="G152" s="231">
        <v>256.2999999999999</v>
      </c>
      <c r="H152" s="231">
        <v>268.39999999999992</v>
      </c>
      <c r="I152" s="231">
        <v>271.15000000000003</v>
      </c>
      <c r="J152" s="231">
        <v>274.44999999999993</v>
      </c>
      <c r="K152" s="230">
        <v>267.85000000000002</v>
      </c>
      <c r="L152" s="230">
        <v>261.8</v>
      </c>
      <c r="M152" s="230">
        <v>25.699929999999998</v>
      </c>
      <c r="N152" s="1"/>
      <c r="O152" s="1"/>
    </row>
    <row r="153" spans="1:15" ht="12.75" customHeight="1">
      <c r="A153" s="213">
        <v>144</v>
      </c>
      <c r="B153" s="216" t="s">
        <v>803</v>
      </c>
      <c r="C153" s="230">
        <v>721.85</v>
      </c>
      <c r="D153" s="231">
        <v>722.73333333333346</v>
      </c>
      <c r="E153" s="231">
        <v>716.51666666666688</v>
      </c>
      <c r="F153" s="231">
        <v>711.18333333333339</v>
      </c>
      <c r="G153" s="231">
        <v>704.96666666666681</v>
      </c>
      <c r="H153" s="231">
        <v>728.06666666666695</v>
      </c>
      <c r="I153" s="231">
        <v>734.28333333333342</v>
      </c>
      <c r="J153" s="231">
        <v>739.61666666666702</v>
      </c>
      <c r="K153" s="230">
        <v>728.95</v>
      </c>
      <c r="L153" s="230">
        <v>717.4</v>
      </c>
      <c r="M153" s="230">
        <v>20.141369999999998</v>
      </c>
      <c r="N153" s="1"/>
      <c r="O153" s="1"/>
    </row>
    <row r="154" spans="1:15" ht="12.75" customHeight="1">
      <c r="A154" s="213">
        <v>145</v>
      </c>
      <c r="B154" s="216" t="s">
        <v>430</v>
      </c>
      <c r="C154" s="230">
        <v>3560.85</v>
      </c>
      <c r="D154" s="231">
        <v>3541.9500000000003</v>
      </c>
      <c r="E154" s="231">
        <v>3518.9000000000005</v>
      </c>
      <c r="F154" s="231">
        <v>3476.9500000000003</v>
      </c>
      <c r="G154" s="231">
        <v>3453.9000000000005</v>
      </c>
      <c r="H154" s="231">
        <v>3583.9000000000005</v>
      </c>
      <c r="I154" s="231">
        <v>3606.9500000000007</v>
      </c>
      <c r="J154" s="231">
        <v>3648.9000000000005</v>
      </c>
      <c r="K154" s="230">
        <v>3565</v>
      </c>
      <c r="L154" s="230">
        <v>3500</v>
      </c>
      <c r="M154" s="230">
        <v>0.66500999999999999</v>
      </c>
      <c r="N154" s="1"/>
      <c r="O154" s="1"/>
    </row>
    <row r="155" spans="1:15" ht="12.75" customHeight="1">
      <c r="A155" s="213">
        <v>146</v>
      </c>
      <c r="B155" s="216" t="s">
        <v>804</v>
      </c>
      <c r="C155" s="230">
        <v>636.54999999999995</v>
      </c>
      <c r="D155" s="231">
        <v>630.84999999999991</v>
      </c>
      <c r="E155" s="231">
        <v>619.79999999999984</v>
      </c>
      <c r="F155" s="231">
        <v>603.04999999999995</v>
      </c>
      <c r="G155" s="231">
        <v>591.99999999999989</v>
      </c>
      <c r="H155" s="231">
        <v>647.5999999999998</v>
      </c>
      <c r="I155" s="231">
        <v>658.65</v>
      </c>
      <c r="J155" s="231">
        <v>675.39999999999975</v>
      </c>
      <c r="K155" s="230">
        <v>641.9</v>
      </c>
      <c r="L155" s="230">
        <v>614.1</v>
      </c>
      <c r="M155" s="230">
        <v>30.367000000000001</v>
      </c>
      <c r="N155" s="1"/>
      <c r="O155" s="1"/>
    </row>
    <row r="156" spans="1:15" ht="12.75" customHeight="1">
      <c r="A156" s="213">
        <v>147</v>
      </c>
      <c r="B156" s="216" t="s">
        <v>175</v>
      </c>
      <c r="C156" s="230">
        <v>3318</v>
      </c>
      <c r="D156" s="231">
        <v>3328.0499999999997</v>
      </c>
      <c r="E156" s="231">
        <v>3291.0999999999995</v>
      </c>
      <c r="F156" s="231">
        <v>3264.2</v>
      </c>
      <c r="G156" s="231">
        <v>3227.2499999999995</v>
      </c>
      <c r="H156" s="231">
        <v>3354.9499999999994</v>
      </c>
      <c r="I156" s="231">
        <v>3391.8999999999992</v>
      </c>
      <c r="J156" s="231">
        <v>3418.7999999999993</v>
      </c>
      <c r="K156" s="230">
        <v>3365</v>
      </c>
      <c r="L156" s="230">
        <v>3301.15</v>
      </c>
      <c r="M156" s="230">
        <v>1.8236399999999999</v>
      </c>
      <c r="N156" s="1"/>
      <c r="O156" s="1"/>
    </row>
    <row r="157" spans="1:15" ht="12.75" customHeight="1">
      <c r="A157" s="213">
        <v>148</v>
      </c>
      <c r="B157" s="216" t="s">
        <v>169</v>
      </c>
      <c r="C157" s="230">
        <v>42396.1</v>
      </c>
      <c r="D157" s="231">
        <v>42698.05</v>
      </c>
      <c r="E157" s="231">
        <v>42006.100000000006</v>
      </c>
      <c r="F157" s="231">
        <v>41616.100000000006</v>
      </c>
      <c r="G157" s="231">
        <v>40924.150000000009</v>
      </c>
      <c r="H157" s="231">
        <v>43088.05</v>
      </c>
      <c r="I157" s="231">
        <v>43780</v>
      </c>
      <c r="J157" s="231">
        <v>44170</v>
      </c>
      <c r="K157" s="230">
        <v>43390</v>
      </c>
      <c r="L157" s="230">
        <v>42308.05</v>
      </c>
      <c r="M157" s="230">
        <v>0.17282</v>
      </c>
      <c r="N157" s="1"/>
      <c r="O157" s="1"/>
    </row>
    <row r="158" spans="1:15" ht="12.75" customHeight="1">
      <c r="A158" s="213">
        <v>149</v>
      </c>
      <c r="B158" s="216" t="s">
        <v>845</v>
      </c>
      <c r="C158" s="230">
        <v>948.75</v>
      </c>
      <c r="D158" s="231">
        <v>948.1</v>
      </c>
      <c r="E158" s="231">
        <v>938.2</v>
      </c>
      <c r="F158" s="231">
        <v>927.65</v>
      </c>
      <c r="G158" s="231">
        <v>917.75</v>
      </c>
      <c r="H158" s="231">
        <v>958.65000000000009</v>
      </c>
      <c r="I158" s="231">
        <v>968.55</v>
      </c>
      <c r="J158" s="231">
        <v>979.10000000000014</v>
      </c>
      <c r="K158" s="230">
        <v>958</v>
      </c>
      <c r="L158" s="230">
        <v>937.55</v>
      </c>
      <c r="M158" s="230">
        <v>1.1006100000000001</v>
      </c>
      <c r="N158" s="1"/>
      <c r="O158" s="1"/>
    </row>
    <row r="159" spans="1:15" ht="12.75" customHeight="1">
      <c r="A159" s="213">
        <v>150</v>
      </c>
      <c r="B159" s="216" t="s">
        <v>435</v>
      </c>
      <c r="C159" s="230">
        <v>4804.3500000000004</v>
      </c>
      <c r="D159" s="231">
        <v>4767.2666666666664</v>
      </c>
      <c r="E159" s="231">
        <v>4721.083333333333</v>
      </c>
      <c r="F159" s="231">
        <v>4637.8166666666666</v>
      </c>
      <c r="G159" s="231">
        <v>4591.6333333333332</v>
      </c>
      <c r="H159" s="231">
        <v>4850.5333333333328</v>
      </c>
      <c r="I159" s="231">
        <v>4896.7166666666672</v>
      </c>
      <c r="J159" s="231">
        <v>4979.9833333333327</v>
      </c>
      <c r="K159" s="230">
        <v>4813.45</v>
      </c>
      <c r="L159" s="230">
        <v>4684</v>
      </c>
      <c r="M159" s="230">
        <v>3.5683099999999999</v>
      </c>
      <c r="N159" s="1"/>
      <c r="O159" s="1"/>
    </row>
    <row r="160" spans="1:15" ht="12.75" customHeight="1">
      <c r="A160" s="213">
        <v>151</v>
      </c>
      <c r="B160" s="216" t="s">
        <v>171</v>
      </c>
      <c r="C160" s="230">
        <v>229.65</v>
      </c>
      <c r="D160" s="231">
        <v>229.61666666666667</v>
      </c>
      <c r="E160" s="231">
        <v>228.13333333333335</v>
      </c>
      <c r="F160" s="231">
        <v>226.61666666666667</v>
      </c>
      <c r="G160" s="231">
        <v>225.13333333333335</v>
      </c>
      <c r="H160" s="231">
        <v>231.13333333333335</v>
      </c>
      <c r="I160" s="231">
        <v>232.6166666666667</v>
      </c>
      <c r="J160" s="231">
        <v>234.13333333333335</v>
      </c>
      <c r="K160" s="230">
        <v>231.1</v>
      </c>
      <c r="L160" s="230">
        <v>228.1</v>
      </c>
      <c r="M160" s="230">
        <v>8.7482600000000001</v>
      </c>
      <c r="N160" s="1"/>
      <c r="O160" s="1"/>
    </row>
    <row r="161" spans="1:15" ht="12.75" customHeight="1">
      <c r="A161" s="213">
        <v>152</v>
      </c>
      <c r="B161" s="216" t="s">
        <v>174</v>
      </c>
      <c r="C161" s="230">
        <v>2545.1</v>
      </c>
      <c r="D161" s="231">
        <v>2542.4499999999998</v>
      </c>
      <c r="E161" s="231">
        <v>2525.6999999999998</v>
      </c>
      <c r="F161" s="231">
        <v>2506.3000000000002</v>
      </c>
      <c r="G161" s="231">
        <v>2489.5500000000002</v>
      </c>
      <c r="H161" s="231">
        <v>2561.8499999999995</v>
      </c>
      <c r="I161" s="231">
        <v>2578.5999999999995</v>
      </c>
      <c r="J161" s="231">
        <v>2597.9999999999991</v>
      </c>
      <c r="K161" s="230">
        <v>2559.1999999999998</v>
      </c>
      <c r="L161" s="230">
        <v>2523.0500000000002</v>
      </c>
      <c r="M161" s="230">
        <v>6.5575700000000001</v>
      </c>
      <c r="N161" s="1"/>
      <c r="O161" s="1"/>
    </row>
    <row r="162" spans="1:15" ht="12.75" customHeight="1">
      <c r="A162" s="213">
        <v>153</v>
      </c>
      <c r="B162" s="216" t="s">
        <v>266</v>
      </c>
      <c r="C162" s="230">
        <v>3437.7</v>
      </c>
      <c r="D162" s="231">
        <v>3445.8333333333335</v>
      </c>
      <c r="E162" s="231">
        <v>3401.9666666666672</v>
      </c>
      <c r="F162" s="231">
        <v>3366.2333333333336</v>
      </c>
      <c r="G162" s="231">
        <v>3322.3666666666672</v>
      </c>
      <c r="H162" s="231">
        <v>3481.5666666666671</v>
      </c>
      <c r="I162" s="231">
        <v>3525.4333333333329</v>
      </c>
      <c r="J162" s="231">
        <v>3561.166666666667</v>
      </c>
      <c r="K162" s="230">
        <v>3489.7</v>
      </c>
      <c r="L162" s="230">
        <v>3410.1</v>
      </c>
      <c r="M162" s="230">
        <v>4.2984</v>
      </c>
      <c r="N162" s="1"/>
      <c r="O162" s="1"/>
    </row>
    <row r="163" spans="1:15" ht="12.75" customHeight="1">
      <c r="A163" s="213">
        <v>154</v>
      </c>
      <c r="B163" s="216" t="s">
        <v>781</v>
      </c>
      <c r="C163" s="230">
        <v>328.55</v>
      </c>
      <c r="D163" s="231">
        <v>327.36666666666667</v>
      </c>
      <c r="E163" s="231">
        <v>322.33333333333337</v>
      </c>
      <c r="F163" s="231">
        <v>316.11666666666667</v>
      </c>
      <c r="G163" s="231">
        <v>311.08333333333337</v>
      </c>
      <c r="H163" s="231">
        <v>333.58333333333337</v>
      </c>
      <c r="I163" s="231">
        <v>338.61666666666667</v>
      </c>
      <c r="J163" s="231">
        <v>344.83333333333337</v>
      </c>
      <c r="K163" s="230">
        <v>332.4</v>
      </c>
      <c r="L163" s="230">
        <v>321.14999999999998</v>
      </c>
      <c r="M163" s="230">
        <v>17.489429999999999</v>
      </c>
      <c r="N163" s="1"/>
      <c r="O163" s="1"/>
    </row>
    <row r="164" spans="1:15" ht="12.75" customHeight="1">
      <c r="A164" s="213">
        <v>155</v>
      </c>
      <c r="B164" s="216" t="s">
        <v>172</v>
      </c>
      <c r="C164" s="230">
        <v>164.35</v>
      </c>
      <c r="D164" s="231">
        <v>165.38333333333333</v>
      </c>
      <c r="E164" s="231">
        <v>161.96666666666664</v>
      </c>
      <c r="F164" s="231">
        <v>159.58333333333331</v>
      </c>
      <c r="G164" s="231">
        <v>156.16666666666663</v>
      </c>
      <c r="H164" s="231">
        <v>167.76666666666665</v>
      </c>
      <c r="I164" s="231">
        <v>171.18333333333334</v>
      </c>
      <c r="J164" s="231">
        <v>173.56666666666666</v>
      </c>
      <c r="K164" s="230">
        <v>168.8</v>
      </c>
      <c r="L164" s="230">
        <v>163</v>
      </c>
      <c r="M164" s="230">
        <v>115.94204000000001</v>
      </c>
      <c r="N164" s="1"/>
      <c r="O164" s="1"/>
    </row>
    <row r="165" spans="1:15" ht="12.75" customHeight="1">
      <c r="A165" s="213">
        <v>156</v>
      </c>
      <c r="B165" s="216" t="s">
        <v>177</v>
      </c>
      <c r="C165" s="230">
        <v>238.8</v>
      </c>
      <c r="D165" s="231">
        <v>239.38333333333335</v>
      </c>
      <c r="E165" s="231">
        <v>236.8666666666667</v>
      </c>
      <c r="F165" s="231">
        <v>234.93333333333334</v>
      </c>
      <c r="G165" s="231">
        <v>232.41666666666669</v>
      </c>
      <c r="H165" s="231">
        <v>241.31666666666672</v>
      </c>
      <c r="I165" s="231">
        <v>243.83333333333337</v>
      </c>
      <c r="J165" s="231">
        <v>245.76666666666674</v>
      </c>
      <c r="K165" s="230">
        <v>241.9</v>
      </c>
      <c r="L165" s="230">
        <v>237.45</v>
      </c>
      <c r="M165" s="230">
        <v>86.706969999999998</v>
      </c>
      <c r="N165" s="1"/>
      <c r="O165" s="1"/>
    </row>
    <row r="166" spans="1:15" ht="12.75" customHeight="1">
      <c r="A166" s="213">
        <v>157</v>
      </c>
      <c r="B166" s="216" t="s">
        <v>267</v>
      </c>
      <c r="C166" s="230">
        <v>491.35</v>
      </c>
      <c r="D166" s="231">
        <v>492.88333333333338</v>
      </c>
      <c r="E166" s="231">
        <v>482.36666666666679</v>
      </c>
      <c r="F166" s="231">
        <v>473.38333333333338</v>
      </c>
      <c r="G166" s="231">
        <v>462.86666666666679</v>
      </c>
      <c r="H166" s="231">
        <v>501.86666666666679</v>
      </c>
      <c r="I166" s="231">
        <v>512.38333333333333</v>
      </c>
      <c r="J166" s="231">
        <v>521.36666666666679</v>
      </c>
      <c r="K166" s="230">
        <v>503.4</v>
      </c>
      <c r="L166" s="230">
        <v>483.9</v>
      </c>
      <c r="M166" s="230">
        <v>3.1002100000000001</v>
      </c>
      <c r="N166" s="1"/>
      <c r="O166" s="1"/>
    </row>
    <row r="167" spans="1:15" ht="12.75" customHeight="1">
      <c r="A167" s="213">
        <v>158</v>
      </c>
      <c r="B167" s="216" t="s">
        <v>268</v>
      </c>
      <c r="C167" s="230">
        <v>13840.5</v>
      </c>
      <c r="D167" s="231">
        <v>13867.75</v>
      </c>
      <c r="E167" s="231">
        <v>13725.15</v>
      </c>
      <c r="F167" s="231">
        <v>13609.8</v>
      </c>
      <c r="G167" s="231">
        <v>13467.199999999999</v>
      </c>
      <c r="H167" s="231">
        <v>13983.1</v>
      </c>
      <c r="I167" s="231">
        <v>14125.699999999999</v>
      </c>
      <c r="J167" s="231">
        <v>14241.050000000001</v>
      </c>
      <c r="K167" s="230">
        <v>14010.35</v>
      </c>
      <c r="L167" s="230">
        <v>13752.4</v>
      </c>
      <c r="M167" s="230">
        <v>6.8769999999999998E-2</v>
      </c>
      <c r="N167" s="1"/>
      <c r="O167" s="1"/>
    </row>
    <row r="168" spans="1:15" ht="12.75" customHeight="1">
      <c r="A168" s="213">
        <v>159</v>
      </c>
      <c r="B168" s="216" t="s">
        <v>176</v>
      </c>
      <c r="C168" s="230">
        <v>49.3</v>
      </c>
      <c r="D168" s="231">
        <v>49.1</v>
      </c>
      <c r="E168" s="231">
        <v>48.7</v>
      </c>
      <c r="F168" s="231">
        <v>48.1</v>
      </c>
      <c r="G168" s="231">
        <v>47.7</v>
      </c>
      <c r="H168" s="231">
        <v>49.7</v>
      </c>
      <c r="I168" s="231">
        <v>50.099999999999994</v>
      </c>
      <c r="J168" s="231">
        <v>50.7</v>
      </c>
      <c r="K168" s="230">
        <v>49.5</v>
      </c>
      <c r="L168" s="230">
        <v>48.5</v>
      </c>
      <c r="M168" s="230">
        <v>310.20370000000003</v>
      </c>
      <c r="N168" s="1"/>
      <c r="O168" s="1"/>
    </row>
    <row r="169" spans="1:15" ht="12.75" customHeight="1">
      <c r="A169" s="213">
        <v>160</v>
      </c>
      <c r="B169" s="216" t="s">
        <v>181</v>
      </c>
      <c r="C169" s="230">
        <v>133.1</v>
      </c>
      <c r="D169" s="231">
        <v>132.9</v>
      </c>
      <c r="E169" s="231">
        <v>131.55000000000001</v>
      </c>
      <c r="F169" s="231">
        <v>130</v>
      </c>
      <c r="G169" s="231">
        <v>128.65</v>
      </c>
      <c r="H169" s="231">
        <v>134.45000000000002</v>
      </c>
      <c r="I169" s="231">
        <v>135.79999999999998</v>
      </c>
      <c r="J169" s="231">
        <v>137.35000000000002</v>
      </c>
      <c r="K169" s="230">
        <v>134.25</v>
      </c>
      <c r="L169" s="230">
        <v>131.35</v>
      </c>
      <c r="M169" s="230">
        <v>90.269090000000006</v>
      </c>
      <c r="N169" s="1"/>
      <c r="O169" s="1"/>
    </row>
    <row r="170" spans="1:15" ht="12.75" customHeight="1">
      <c r="A170" s="213">
        <v>161</v>
      </c>
      <c r="B170" s="216" t="s">
        <v>182</v>
      </c>
      <c r="C170" s="230">
        <v>2439.3000000000002</v>
      </c>
      <c r="D170" s="231">
        <v>2444.4333333333334</v>
      </c>
      <c r="E170" s="231">
        <v>2423.8666666666668</v>
      </c>
      <c r="F170" s="231">
        <v>2408.4333333333334</v>
      </c>
      <c r="G170" s="231">
        <v>2387.8666666666668</v>
      </c>
      <c r="H170" s="231">
        <v>2459.8666666666668</v>
      </c>
      <c r="I170" s="231">
        <v>2480.4333333333334</v>
      </c>
      <c r="J170" s="231">
        <v>2495.8666666666668</v>
      </c>
      <c r="K170" s="230">
        <v>2465</v>
      </c>
      <c r="L170" s="230">
        <v>2429</v>
      </c>
      <c r="M170" s="230">
        <v>40.607219999999998</v>
      </c>
      <c r="N170" s="1"/>
      <c r="O170" s="1"/>
    </row>
    <row r="171" spans="1:15" ht="12.75" customHeight="1">
      <c r="A171" s="213">
        <v>162</v>
      </c>
      <c r="B171" s="216" t="s">
        <v>269</v>
      </c>
      <c r="C171" s="230">
        <v>879.4</v>
      </c>
      <c r="D171" s="231">
        <v>875.5333333333333</v>
      </c>
      <c r="E171" s="231">
        <v>869.36666666666656</v>
      </c>
      <c r="F171" s="231">
        <v>859.33333333333326</v>
      </c>
      <c r="G171" s="231">
        <v>853.16666666666652</v>
      </c>
      <c r="H171" s="231">
        <v>885.56666666666661</v>
      </c>
      <c r="I171" s="231">
        <v>891.73333333333335</v>
      </c>
      <c r="J171" s="231">
        <v>901.76666666666665</v>
      </c>
      <c r="K171" s="230">
        <v>881.7</v>
      </c>
      <c r="L171" s="230">
        <v>865.5</v>
      </c>
      <c r="M171" s="230">
        <v>11.30443</v>
      </c>
      <c r="N171" s="1"/>
      <c r="O171" s="1"/>
    </row>
    <row r="172" spans="1:15" ht="12.75" customHeight="1">
      <c r="A172" s="213">
        <v>163</v>
      </c>
      <c r="B172" s="216" t="s">
        <v>184</v>
      </c>
      <c r="C172" s="230">
        <v>1162.5999999999999</v>
      </c>
      <c r="D172" s="231">
        <v>1168.9166666666667</v>
      </c>
      <c r="E172" s="231">
        <v>1152.8833333333334</v>
      </c>
      <c r="F172" s="231">
        <v>1143.1666666666667</v>
      </c>
      <c r="G172" s="231">
        <v>1127.1333333333334</v>
      </c>
      <c r="H172" s="231">
        <v>1178.6333333333334</v>
      </c>
      <c r="I172" s="231">
        <v>1194.6666666666667</v>
      </c>
      <c r="J172" s="231">
        <v>1204.3833333333334</v>
      </c>
      <c r="K172" s="230">
        <v>1184.95</v>
      </c>
      <c r="L172" s="230">
        <v>1159.2</v>
      </c>
      <c r="M172" s="230">
        <v>6.8872999999999998</v>
      </c>
      <c r="N172" s="1"/>
      <c r="O172" s="1"/>
    </row>
    <row r="173" spans="1:15" ht="12.75" customHeight="1">
      <c r="A173" s="213">
        <v>164</v>
      </c>
      <c r="B173" s="216" t="s">
        <v>188</v>
      </c>
      <c r="C173" s="230">
        <v>2471.35</v>
      </c>
      <c r="D173" s="231">
        <v>2491.1166666666668</v>
      </c>
      <c r="E173" s="231">
        <v>2433.2333333333336</v>
      </c>
      <c r="F173" s="231">
        <v>2395.1166666666668</v>
      </c>
      <c r="G173" s="231">
        <v>2337.2333333333336</v>
      </c>
      <c r="H173" s="231">
        <v>2529.2333333333336</v>
      </c>
      <c r="I173" s="231">
        <v>2587.1166666666668</v>
      </c>
      <c r="J173" s="231">
        <v>2625.2333333333336</v>
      </c>
      <c r="K173" s="230">
        <v>2549</v>
      </c>
      <c r="L173" s="230">
        <v>2453</v>
      </c>
      <c r="M173" s="230">
        <v>4.4821400000000002</v>
      </c>
      <c r="N173" s="1"/>
      <c r="O173" s="1"/>
    </row>
    <row r="174" spans="1:15" ht="12.75" customHeight="1">
      <c r="A174" s="213">
        <v>165</v>
      </c>
      <c r="B174" s="216" t="s">
        <v>800</v>
      </c>
      <c r="C174" s="230">
        <v>78.05</v>
      </c>
      <c r="D174" s="231">
        <v>77.88333333333334</v>
      </c>
      <c r="E174" s="231">
        <v>77.01666666666668</v>
      </c>
      <c r="F174" s="231">
        <v>75.983333333333334</v>
      </c>
      <c r="G174" s="231">
        <v>75.116666666666674</v>
      </c>
      <c r="H174" s="231">
        <v>78.916666666666686</v>
      </c>
      <c r="I174" s="231">
        <v>79.783333333333331</v>
      </c>
      <c r="J174" s="231">
        <v>80.816666666666691</v>
      </c>
      <c r="K174" s="230">
        <v>78.75</v>
      </c>
      <c r="L174" s="230">
        <v>76.849999999999994</v>
      </c>
      <c r="M174" s="230">
        <v>71.619669999999999</v>
      </c>
      <c r="N174" s="1"/>
      <c r="O174" s="1"/>
    </row>
    <row r="175" spans="1:15" ht="12.75" customHeight="1">
      <c r="A175" s="213">
        <v>166</v>
      </c>
      <c r="B175" s="216" t="s">
        <v>186</v>
      </c>
      <c r="C175" s="230">
        <v>24419</v>
      </c>
      <c r="D175" s="231">
        <v>24539.316666666666</v>
      </c>
      <c r="E175" s="231">
        <v>24229.683333333331</v>
      </c>
      <c r="F175" s="231">
        <v>24040.366666666665</v>
      </c>
      <c r="G175" s="231">
        <v>23730.73333333333</v>
      </c>
      <c r="H175" s="231">
        <v>24728.633333333331</v>
      </c>
      <c r="I175" s="231">
        <v>25038.266666666663</v>
      </c>
      <c r="J175" s="231">
        <v>25227.583333333332</v>
      </c>
      <c r="K175" s="230">
        <v>24848.95</v>
      </c>
      <c r="L175" s="230">
        <v>24350</v>
      </c>
      <c r="M175" s="230">
        <v>0.28273999999999999</v>
      </c>
      <c r="N175" s="1"/>
      <c r="O175" s="1"/>
    </row>
    <row r="176" spans="1:15" ht="12.75" customHeight="1">
      <c r="A176" s="213">
        <v>167</v>
      </c>
      <c r="B176" t="s">
        <v>864</v>
      </c>
      <c r="C176" s="275">
        <v>1344.2</v>
      </c>
      <c r="D176" s="276">
        <v>1339.9666666666667</v>
      </c>
      <c r="E176" s="276">
        <v>1329.3333333333335</v>
      </c>
      <c r="F176" s="276">
        <v>1314.4666666666667</v>
      </c>
      <c r="G176" s="276">
        <v>1303.8333333333335</v>
      </c>
      <c r="H176" s="276">
        <v>1354.8333333333335</v>
      </c>
      <c r="I176" s="276">
        <v>1365.4666666666667</v>
      </c>
      <c r="J176" s="276">
        <v>1380.3333333333335</v>
      </c>
      <c r="K176" s="275">
        <v>1350.6</v>
      </c>
      <c r="L176" s="275">
        <v>1325.1</v>
      </c>
      <c r="M176" s="275">
        <v>3.7532399999999999</v>
      </c>
      <c r="N176" s="1"/>
      <c r="O176" s="1"/>
    </row>
    <row r="177" spans="1:15" ht="12.75" customHeight="1">
      <c r="A177" s="213">
        <v>168</v>
      </c>
      <c r="B177" s="216" t="s">
        <v>187</v>
      </c>
      <c r="C177" s="230">
        <v>3891.2</v>
      </c>
      <c r="D177" s="231">
        <v>3883.3833333333337</v>
      </c>
      <c r="E177" s="231">
        <v>3848.3666666666672</v>
      </c>
      <c r="F177" s="231">
        <v>3805.5333333333338</v>
      </c>
      <c r="G177" s="231">
        <v>3770.5166666666673</v>
      </c>
      <c r="H177" s="231">
        <v>3926.2166666666672</v>
      </c>
      <c r="I177" s="231">
        <v>3961.2333333333336</v>
      </c>
      <c r="J177" s="231">
        <v>4004.0666666666671</v>
      </c>
      <c r="K177" s="230">
        <v>3918.4</v>
      </c>
      <c r="L177" s="230">
        <v>3840.55</v>
      </c>
      <c r="M177" s="230">
        <v>3.7311999999999999</v>
      </c>
      <c r="N177" s="1"/>
      <c r="O177" s="1"/>
    </row>
    <row r="178" spans="1:15" ht="12.75" customHeight="1">
      <c r="A178" s="213">
        <v>169</v>
      </c>
      <c r="B178" s="216" t="s">
        <v>795</v>
      </c>
      <c r="C178" s="230">
        <v>532.85</v>
      </c>
      <c r="D178" s="231">
        <v>535.06666666666672</v>
      </c>
      <c r="E178" s="231">
        <v>525.78333333333342</v>
      </c>
      <c r="F178" s="231">
        <v>518.7166666666667</v>
      </c>
      <c r="G178" s="231">
        <v>509.43333333333339</v>
      </c>
      <c r="H178" s="231">
        <v>542.13333333333344</v>
      </c>
      <c r="I178" s="231">
        <v>551.41666666666674</v>
      </c>
      <c r="J178" s="231">
        <v>558.48333333333346</v>
      </c>
      <c r="K178" s="230">
        <v>544.35</v>
      </c>
      <c r="L178" s="230">
        <v>528</v>
      </c>
      <c r="M178" s="230">
        <v>28.252949999999998</v>
      </c>
      <c r="N178" s="1"/>
      <c r="O178" s="1"/>
    </row>
    <row r="179" spans="1:15" ht="12.75" customHeight="1">
      <c r="A179" s="213">
        <v>170</v>
      </c>
      <c r="B179" s="216" t="s">
        <v>185</v>
      </c>
      <c r="C179" s="230">
        <v>586.29999999999995</v>
      </c>
      <c r="D179" s="231">
        <v>585.43333333333328</v>
      </c>
      <c r="E179" s="231">
        <v>580.36666666666656</v>
      </c>
      <c r="F179" s="231">
        <v>574.43333333333328</v>
      </c>
      <c r="G179" s="231">
        <v>569.36666666666656</v>
      </c>
      <c r="H179" s="231">
        <v>591.36666666666656</v>
      </c>
      <c r="I179" s="231">
        <v>596.43333333333339</v>
      </c>
      <c r="J179" s="231">
        <v>602.36666666666656</v>
      </c>
      <c r="K179" s="230">
        <v>590.5</v>
      </c>
      <c r="L179" s="230">
        <v>579.5</v>
      </c>
      <c r="M179" s="230">
        <v>237.39774</v>
      </c>
      <c r="N179" s="1"/>
      <c r="O179" s="1"/>
    </row>
    <row r="180" spans="1:15" ht="12.75" customHeight="1">
      <c r="A180" s="213">
        <v>171</v>
      </c>
      <c r="B180" s="216" t="s">
        <v>183</v>
      </c>
      <c r="C180" s="230">
        <v>82.8</v>
      </c>
      <c r="D180" s="231">
        <v>82.966666666666654</v>
      </c>
      <c r="E180" s="231">
        <v>82.133333333333312</v>
      </c>
      <c r="F180" s="231">
        <v>81.466666666666654</v>
      </c>
      <c r="G180" s="231">
        <v>80.633333333333312</v>
      </c>
      <c r="H180" s="231">
        <v>83.633333333333312</v>
      </c>
      <c r="I180" s="231">
        <v>84.466666666666654</v>
      </c>
      <c r="J180" s="231">
        <v>85.133333333333312</v>
      </c>
      <c r="K180" s="230">
        <v>83.8</v>
      </c>
      <c r="L180" s="230">
        <v>82.3</v>
      </c>
      <c r="M180" s="230">
        <v>134.96921</v>
      </c>
      <c r="N180" s="1"/>
      <c r="O180" s="1"/>
    </row>
    <row r="181" spans="1:15" ht="12.75" customHeight="1">
      <c r="A181" s="213">
        <v>172</v>
      </c>
      <c r="B181" s="216" t="s">
        <v>189</v>
      </c>
      <c r="C181" s="230">
        <v>935.95</v>
      </c>
      <c r="D181" s="231">
        <v>936.69999999999993</v>
      </c>
      <c r="E181" s="231">
        <v>928.09999999999991</v>
      </c>
      <c r="F181" s="231">
        <v>920.25</v>
      </c>
      <c r="G181" s="231">
        <v>911.65</v>
      </c>
      <c r="H181" s="231">
        <v>944.54999999999984</v>
      </c>
      <c r="I181" s="231">
        <v>953.15</v>
      </c>
      <c r="J181" s="231">
        <v>960.99999999999977</v>
      </c>
      <c r="K181" s="230">
        <v>945.3</v>
      </c>
      <c r="L181" s="230">
        <v>928.85</v>
      </c>
      <c r="M181" s="230">
        <v>29.569849999999999</v>
      </c>
      <c r="N181" s="1"/>
      <c r="O181" s="1"/>
    </row>
    <row r="182" spans="1:15" ht="12.75" customHeight="1">
      <c r="A182" s="213">
        <v>173</v>
      </c>
      <c r="B182" s="216" t="s">
        <v>190</v>
      </c>
      <c r="C182" s="230">
        <v>440.65</v>
      </c>
      <c r="D182" s="231">
        <v>442.21666666666664</v>
      </c>
      <c r="E182" s="231">
        <v>436.73333333333329</v>
      </c>
      <c r="F182" s="231">
        <v>432.81666666666666</v>
      </c>
      <c r="G182" s="231">
        <v>427.33333333333331</v>
      </c>
      <c r="H182" s="231">
        <v>446.13333333333327</v>
      </c>
      <c r="I182" s="231">
        <v>451.61666666666662</v>
      </c>
      <c r="J182" s="231">
        <v>455.53333333333325</v>
      </c>
      <c r="K182" s="230">
        <v>447.7</v>
      </c>
      <c r="L182" s="230">
        <v>438.3</v>
      </c>
      <c r="M182" s="230">
        <v>3.58494</v>
      </c>
      <c r="N182" s="1"/>
      <c r="O182" s="1"/>
    </row>
    <row r="183" spans="1:15" ht="12.75" customHeight="1">
      <c r="A183" s="213">
        <v>174</v>
      </c>
      <c r="B183" s="216" t="s">
        <v>271</v>
      </c>
      <c r="C183" s="230">
        <v>691.85</v>
      </c>
      <c r="D183" s="231">
        <v>689.4666666666667</v>
      </c>
      <c r="E183" s="231">
        <v>684.53333333333342</v>
      </c>
      <c r="F183" s="231">
        <v>677.2166666666667</v>
      </c>
      <c r="G183" s="231">
        <v>672.28333333333342</v>
      </c>
      <c r="H183" s="231">
        <v>696.78333333333342</v>
      </c>
      <c r="I183" s="231">
        <v>701.71666666666681</v>
      </c>
      <c r="J183" s="231">
        <v>709.03333333333342</v>
      </c>
      <c r="K183" s="230">
        <v>694.4</v>
      </c>
      <c r="L183" s="230">
        <v>682.15</v>
      </c>
      <c r="M183" s="230">
        <v>4.7989899999999999</v>
      </c>
      <c r="N183" s="1"/>
      <c r="O183" s="1"/>
    </row>
    <row r="184" spans="1:15" ht="12.75" customHeight="1">
      <c r="A184" s="213">
        <v>175</v>
      </c>
      <c r="B184" s="216" t="s">
        <v>202</v>
      </c>
      <c r="C184" s="230">
        <v>1252</v>
      </c>
      <c r="D184" s="231">
        <v>1244.7833333333335</v>
      </c>
      <c r="E184" s="231">
        <v>1232.7666666666671</v>
      </c>
      <c r="F184" s="231">
        <v>1213.5333333333335</v>
      </c>
      <c r="G184" s="231">
        <v>1201.5166666666671</v>
      </c>
      <c r="H184" s="231">
        <v>1264.0166666666671</v>
      </c>
      <c r="I184" s="231">
        <v>1276.0333333333335</v>
      </c>
      <c r="J184" s="231">
        <v>1295.2666666666671</v>
      </c>
      <c r="K184" s="230">
        <v>1256.8</v>
      </c>
      <c r="L184" s="230">
        <v>1225.55</v>
      </c>
      <c r="M184" s="230">
        <v>6.9166400000000001</v>
      </c>
      <c r="N184" s="1"/>
      <c r="O184" s="1"/>
    </row>
    <row r="185" spans="1:15" ht="12.75" customHeight="1">
      <c r="A185" s="213">
        <v>176</v>
      </c>
      <c r="B185" s="216" t="s">
        <v>191</v>
      </c>
      <c r="C185" s="230">
        <v>982.1</v>
      </c>
      <c r="D185" s="231">
        <v>977.75</v>
      </c>
      <c r="E185" s="231">
        <v>970.95</v>
      </c>
      <c r="F185" s="231">
        <v>959.80000000000007</v>
      </c>
      <c r="G185" s="231">
        <v>953.00000000000011</v>
      </c>
      <c r="H185" s="231">
        <v>988.9</v>
      </c>
      <c r="I185" s="231">
        <v>995.69999999999993</v>
      </c>
      <c r="J185" s="231">
        <v>1006.8499999999999</v>
      </c>
      <c r="K185" s="230">
        <v>984.55</v>
      </c>
      <c r="L185" s="230">
        <v>966.6</v>
      </c>
      <c r="M185" s="230">
        <v>7.7961299999999998</v>
      </c>
      <c r="N185" s="1"/>
      <c r="O185" s="1"/>
    </row>
    <row r="186" spans="1:15" ht="12.75" customHeight="1">
      <c r="A186" s="213">
        <v>177</v>
      </c>
      <c r="B186" s="216" t="s">
        <v>484</v>
      </c>
      <c r="C186" s="230">
        <v>1235.55</v>
      </c>
      <c r="D186" s="231">
        <v>1238.1833333333334</v>
      </c>
      <c r="E186" s="231">
        <v>1224.3666666666668</v>
      </c>
      <c r="F186" s="231">
        <v>1213.1833333333334</v>
      </c>
      <c r="G186" s="231">
        <v>1199.3666666666668</v>
      </c>
      <c r="H186" s="231">
        <v>1249.3666666666668</v>
      </c>
      <c r="I186" s="231">
        <v>1263.1833333333334</v>
      </c>
      <c r="J186" s="231">
        <v>1274.3666666666668</v>
      </c>
      <c r="K186" s="230">
        <v>1252</v>
      </c>
      <c r="L186" s="230">
        <v>1227</v>
      </c>
      <c r="M186" s="230">
        <v>2.85053</v>
      </c>
      <c r="N186" s="1"/>
      <c r="O186" s="1"/>
    </row>
    <row r="187" spans="1:15" ht="12.75" customHeight="1">
      <c r="A187" s="213">
        <v>178</v>
      </c>
      <c r="B187" s="216" t="s">
        <v>196</v>
      </c>
      <c r="C187" s="230">
        <v>3208.7</v>
      </c>
      <c r="D187" s="231">
        <v>3228.9833333333336</v>
      </c>
      <c r="E187" s="231">
        <v>3177.9666666666672</v>
      </c>
      <c r="F187" s="231">
        <v>3147.2333333333336</v>
      </c>
      <c r="G187" s="231">
        <v>3096.2166666666672</v>
      </c>
      <c r="H187" s="231">
        <v>3259.7166666666672</v>
      </c>
      <c r="I187" s="231">
        <v>3310.7333333333336</v>
      </c>
      <c r="J187" s="231">
        <v>3341.4666666666672</v>
      </c>
      <c r="K187" s="230">
        <v>3280</v>
      </c>
      <c r="L187" s="230">
        <v>3198.25</v>
      </c>
      <c r="M187" s="230">
        <v>15.88815</v>
      </c>
      <c r="N187" s="1"/>
      <c r="O187" s="1"/>
    </row>
    <row r="188" spans="1:15" ht="12.75" customHeight="1">
      <c r="A188" s="213">
        <v>179</v>
      </c>
      <c r="B188" s="216" t="s">
        <v>192</v>
      </c>
      <c r="C188" s="230">
        <v>778.25</v>
      </c>
      <c r="D188" s="231">
        <v>779.23333333333323</v>
      </c>
      <c r="E188" s="231">
        <v>771.86666666666645</v>
      </c>
      <c r="F188" s="231">
        <v>765.48333333333323</v>
      </c>
      <c r="G188" s="231">
        <v>758.11666666666645</v>
      </c>
      <c r="H188" s="231">
        <v>785.61666666666645</v>
      </c>
      <c r="I188" s="231">
        <v>792.98333333333323</v>
      </c>
      <c r="J188" s="231">
        <v>799.36666666666645</v>
      </c>
      <c r="K188" s="230">
        <v>786.6</v>
      </c>
      <c r="L188" s="230">
        <v>772.85</v>
      </c>
      <c r="M188" s="230">
        <v>9.0764899999999997</v>
      </c>
      <c r="N188" s="1"/>
      <c r="O188" s="1"/>
    </row>
    <row r="189" spans="1:15" ht="12.75" customHeight="1">
      <c r="A189" s="213">
        <v>180</v>
      </c>
      <c r="B189" s="216" t="s">
        <v>272</v>
      </c>
      <c r="C189" s="230">
        <v>7099.15</v>
      </c>
      <c r="D189" s="231">
        <v>7104.1333333333323</v>
      </c>
      <c r="E189" s="231">
        <v>7055.0666666666648</v>
      </c>
      <c r="F189" s="231">
        <v>7010.9833333333327</v>
      </c>
      <c r="G189" s="231">
        <v>6961.9166666666652</v>
      </c>
      <c r="H189" s="231">
        <v>7148.2166666666644</v>
      </c>
      <c r="I189" s="231">
        <v>7197.2833333333319</v>
      </c>
      <c r="J189" s="231">
        <v>7241.3666666666641</v>
      </c>
      <c r="K189" s="230">
        <v>7153.2</v>
      </c>
      <c r="L189" s="230">
        <v>7060.05</v>
      </c>
      <c r="M189" s="230">
        <v>1.15618</v>
      </c>
      <c r="N189" s="1"/>
      <c r="O189" s="1"/>
    </row>
    <row r="190" spans="1:15" ht="12.75" customHeight="1">
      <c r="A190" s="213">
        <v>181</v>
      </c>
      <c r="B190" s="216" t="s">
        <v>193</v>
      </c>
      <c r="C190" s="230">
        <v>515.5</v>
      </c>
      <c r="D190" s="231">
        <v>517.31666666666672</v>
      </c>
      <c r="E190" s="231">
        <v>510.68333333333339</v>
      </c>
      <c r="F190" s="231">
        <v>505.86666666666667</v>
      </c>
      <c r="G190" s="231">
        <v>499.23333333333335</v>
      </c>
      <c r="H190" s="231">
        <v>522.13333333333344</v>
      </c>
      <c r="I190" s="231">
        <v>528.76666666666688</v>
      </c>
      <c r="J190" s="231">
        <v>533.58333333333348</v>
      </c>
      <c r="K190" s="230">
        <v>523.95000000000005</v>
      </c>
      <c r="L190" s="230">
        <v>512.5</v>
      </c>
      <c r="M190" s="230">
        <v>136.84846999999999</v>
      </c>
      <c r="N190" s="1"/>
      <c r="O190" s="1"/>
    </row>
    <row r="191" spans="1:15" ht="12.75" customHeight="1">
      <c r="A191" s="213">
        <v>182</v>
      </c>
      <c r="B191" s="216" t="s">
        <v>194</v>
      </c>
      <c r="C191" s="230">
        <v>207.75</v>
      </c>
      <c r="D191" s="231">
        <v>209</v>
      </c>
      <c r="E191" s="231">
        <v>205.6</v>
      </c>
      <c r="F191" s="231">
        <v>203.45</v>
      </c>
      <c r="G191" s="231">
        <v>200.04999999999998</v>
      </c>
      <c r="H191" s="231">
        <v>211.15</v>
      </c>
      <c r="I191" s="231">
        <v>214.54999999999998</v>
      </c>
      <c r="J191" s="231">
        <v>216.70000000000002</v>
      </c>
      <c r="K191" s="230">
        <v>212.4</v>
      </c>
      <c r="L191" s="230">
        <v>206.85</v>
      </c>
      <c r="M191" s="230">
        <v>91.07799</v>
      </c>
      <c r="N191" s="1"/>
      <c r="O191" s="1"/>
    </row>
    <row r="192" spans="1:15" ht="12.75" customHeight="1">
      <c r="A192" s="213">
        <v>183</v>
      </c>
      <c r="B192" s="216" t="s">
        <v>195</v>
      </c>
      <c r="C192" s="230">
        <v>106</v>
      </c>
      <c r="D192" s="231">
        <v>106.35000000000001</v>
      </c>
      <c r="E192" s="231">
        <v>105.20000000000002</v>
      </c>
      <c r="F192" s="231">
        <v>104.4</v>
      </c>
      <c r="G192" s="231">
        <v>103.25000000000001</v>
      </c>
      <c r="H192" s="231">
        <v>107.15000000000002</v>
      </c>
      <c r="I192" s="231">
        <v>108.30000000000003</v>
      </c>
      <c r="J192" s="231">
        <v>109.10000000000002</v>
      </c>
      <c r="K192" s="230">
        <v>107.5</v>
      </c>
      <c r="L192" s="230">
        <v>105.55</v>
      </c>
      <c r="M192" s="230">
        <v>288.95465000000002</v>
      </c>
      <c r="N192" s="1"/>
      <c r="O192" s="1"/>
    </row>
    <row r="193" spans="1:15" ht="12.75" customHeight="1">
      <c r="A193" s="213">
        <v>184</v>
      </c>
      <c r="B193" s="216" t="s">
        <v>784</v>
      </c>
      <c r="C193" s="230">
        <v>62</v>
      </c>
      <c r="D193" s="231">
        <v>62.199999999999996</v>
      </c>
      <c r="E193" s="231">
        <v>61.449999999999989</v>
      </c>
      <c r="F193" s="231">
        <v>60.899999999999991</v>
      </c>
      <c r="G193" s="231">
        <v>60.149999999999984</v>
      </c>
      <c r="H193" s="231">
        <v>62.749999999999993</v>
      </c>
      <c r="I193" s="231">
        <v>63.500000000000007</v>
      </c>
      <c r="J193" s="231">
        <v>64.05</v>
      </c>
      <c r="K193" s="230">
        <v>62.95</v>
      </c>
      <c r="L193" s="230">
        <v>61.65</v>
      </c>
      <c r="M193" s="230">
        <v>8.7463999999999995</v>
      </c>
      <c r="N193" s="1"/>
      <c r="O193" s="1"/>
    </row>
    <row r="194" spans="1:15" ht="12.75" customHeight="1">
      <c r="A194" s="213">
        <v>185</v>
      </c>
      <c r="B194" s="216" t="s">
        <v>197</v>
      </c>
      <c r="C194" s="230">
        <v>1054.1500000000001</v>
      </c>
      <c r="D194" s="231">
        <v>1053.1833333333334</v>
      </c>
      <c r="E194" s="231">
        <v>1039.9666666666667</v>
      </c>
      <c r="F194" s="231">
        <v>1025.7833333333333</v>
      </c>
      <c r="G194" s="231">
        <v>1012.5666666666666</v>
      </c>
      <c r="H194" s="231">
        <v>1067.3666666666668</v>
      </c>
      <c r="I194" s="231">
        <v>1080.5833333333335</v>
      </c>
      <c r="J194" s="231">
        <v>1094.7666666666669</v>
      </c>
      <c r="K194" s="230">
        <v>1066.4000000000001</v>
      </c>
      <c r="L194" s="230">
        <v>1039</v>
      </c>
      <c r="M194" s="230">
        <v>28.03566</v>
      </c>
      <c r="N194" s="1"/>
      <c r="O194" s="1"/>
    </row>
    <row r="195" spans="1:15" ht="12.75" customHeight="1">
      <c r="A195" s="213">
        <v>186</v>
      </c>
      <c r="B195" s="216" t="s">
        <v>179</v>
      </c>
      <c r="C195" s="230">
        <v>789</v>
      </c>
      <c r="D195" s="231">
        <v>784.25</v>
      </c>
      <c r="E195" s="231">
        <v>775.8</v>
      </c>
      <c r="F195" s="231">
        <v>762.59999999999991</v>
      </c>
      <c r="G195" s="231">
        <v>754.14999999999986</v>
      </c>
      <c r="H195" s="231">
        <v>797.45</v>
      </c>
      <c r="I195" s="231">
        <v>805.90000000000009</v>
      </c>
      <c r="J195" s="231">
        <v>819.10000000000014</v>
      </c>
      <c r="K195" s="230">
        <v>792.7</v>
      </c>
      <c r="L195" s="230">
        <v>771.05</v>
      </c>
      <c r="M195" s="230">
        <v>5.3574400000000004</v>
      </c>
      <c r="N195" s="1"/>
      <c r="O195" s="1"/>
    </row>
    <row r="196" spans="1:15" ht="12.75" customHeight="1">
      <c r="A196" s="213">
        <v>187</v>
      </c>
      <c r="B196" s="216" t="s">
        <v>198</v>
      </c>
      <c r="C196" s="230">
        <v>2762.4</v>
      </c>
      <c r="D196" s="231">
        <v>2767.4833333333336</v>
      </c>
      <c r="E196" s="231">
        <v>2744.9666666666672</v>
      </c>
      <c r="F196" s="231">
        <v>2727.5333333333338</v>
      </c>
      <c r="G196" s="231">
        <v>2705.0166666666673</v>
      </c>
      <c r="H196" s="231">
        <v>2784.916666666667</v>
      </c>
      <c r="I196" s="231">
        <v>2807.4333333333334</v>
      </c>
      <c r="J196" s="231">
        <v>2824.8666666666668</v>
      </c>
      <c r="K196" s="230">
        <v>2790</v>
      </c>
      <c r="L196" s="230">
        <v>2750.05</v>
      </c>
      <c r="M196" s="230">
        <v>5.3954700000000004</v>
      </c>
      <c r="N196" s="1"/>
      <c r="O196" s="1"/>
    </row>
    <row r="197" spans="1:15" ht="12.75" customHeight="1">
      <c r="A197" s="213">
        <v>188</v>
      </c>
      <c r="B197" s="216" t="s">
        <v>199</v>
      </c>
      <c r="C197" s="230">
        <v>1656.1</v>
      </c>
      <c r="D197" s="231">
        <v>1646.8166666666666</v>
      </c>
      <c r="E197" s="231">
        <v>1631.2833333333333</v>
      </c>
      <c r="F197" s="231">
        <v>1606.4666666666667</v>
      </c>
      <c r="G197" s="231">
        <v>1590.9333333333334</v>
      </c>
      <c r="H197" s="231">
        <v>1671.6333333333332</v>
      </c>
      <c r="I197" s="231">
        <v>1687.1666666666665</v>
      </c>
      <c r="J197" s="231">
        <v>1711.9833333333331</v>
      </c>
      <c r="K197" s="230">
        <v>1662.35</v>
      </c>
      <c r="L197" s="230">
        <v>1622</v>
      </c>
      <c r="M197" s="230">
        <v>7.3927500000000004</v>
      </c>
      <c r="N197" s="1"/>
      <c r="O197" s="1"/>
    </row>
    <row r="198" spans="1:15" ht="12.75" customHeight="1">
      <c r="A198" s="213">
        <v>189</v>
      </c>
      <c r="B198" s="216" t="s">
        <v>200</v>
      </c>
      <c r="C198" s="230">
        <v>534.45000000000005</v>
      </c>
      <c r="D198" s="231">
        <v>531.88333333333333</v>
      </c>
      <c r="E198" s="231">
        <v>527.36666666666667</v>
      </c>
      <c r="F198" s="231">
        <v>520.2833333333333</v>
      </c>
      <c r="G198" s="231">
        <v>515.76666666666665</v>
      </c>
      <c r="H198" s="231">
        <v>538.9666666666667</v>
      </c>
      <c r="I198" s="231">
        <v>543.48333333333335</v>
      </c>
      <c r="J198" s="231">
        <v>550.56666666666672</v>
      </c>
      <c r="K198" s="230">
        <v>536.4</v>
      </c>
      <c r="L198" s="230">
        <v>524.79999999999995</v>
      </c>
      <c r="M198" s="230">
        <v>1.36629</v>
      </c>
      <c r="N198" s="1"/>
      <c r="O198" s="1"/>
    </row>
    <row r="199" spans="1:15" ht="12.75" customHeight="1">
      <c r="A199" s="213">
        <v>190</v>
      </c>
      <c r="B199" s="216" t="s">
        <v>201</v>
      </c>
      <c r="C199" s="230">
        <v>1505.55</v>
      </c>
      <c r="D199" s="231">
        <v>1501.5666666666666</v>
      </c>
      <c r="E199" s="231">
        <v>1489.9833333333331</v>
      </c>
      <c r="F199" s="231">
        <v>1474.4166666666665</v>
      </c>
      <c r="G199" s="231">
        <v>1462.833333333333</v>
      </c>
      <c r="H199" s="231">
        <v>1517.1333333333332</v>
      </c>
      <c r="I199" s="231">
        <v>1528.7166666666667</v>
      </c>
      <c r="J199" s="231">
        <v>1544.2833333333333</v>
      </c>
      <c r="K199" s="230">
        <v>1513.15</v>
      </c>
      <c r="L199" s="230">
        <v>1486</v>
      </c>
      <c r="M199" s="230">
        <v>4.6970099999999997</v>
      </c>
      <c r="N199" s="1"/>
      <c r="O199" s="1"/>
    </row>
    <row r="200" spans="1:15" ht="12.75" customHeight="1">
      <c r="A200" s="213">
        <v>191</v>
      </c>
      <c r="B200" s="216" t="s">
        <v>491</v>
      </c>
      <c r="C200" s="230">
        <v>35.15</v>
      </c>
      <c r="D200" s="231">
        <v>35.56666666666667</v>
      </c>
      <c r="E200" s="231">
        <v>34.283333333333339</v>
      </c>
      <c r="F200" s="231">
        <v>33.416666666666671</v>
      </c>
      <c r="G200" s="231">
        <v>32.13333333333334</v>
      </c>
      <c r="H200" s="231">
        <v>36.433333333333337</v>
      </c>
      <c r="I200" s="231">
        <v>37.716666666666669</v>
      </c>
      <c r="J200" s="231">
        <v>38.583333333333336</v>
      </c>
      <c r="K200" s="230">
        <v>36.85</v>
      </c>
      <c r="L200" s="230">
        <v>34.700000000000003</v>
      </c>
      <c r="M200" s="230">
        <v>374.35106000000002</v>
      </c>
      <c r="N200" s="1"/>
      <c r="O200" s="1"/>
    </row>
    <row r="201" spans="1:15" ht="12.75" customHeight="1">
      <c r="A201" s="213">
        <v>192</v>
      </c>
      <c r="B201" s="216" t="s">
        <v>493</v>
      </c>
      <c r="C201" s="230">
        <v>2707.4</v>
      </c>
      <c r="D201" s="231">
        <v>2705.9500000000003</v>
      </c>
      <c r="E201" s="231">
        <v>2683.5000000000005</v>
      </c>
      <c r="F201" s="231">
        <v>2659.6000000000004</v>
      </c>
      <c r="G201" s="231">
        <v>2637.1500000000005</v>
      </c>
      <c r="H201" s="231">
        <v>2729.8500000000004</v>
      </c>
      <c r="I201" s="231">
        <v>2752.3</v>
      </c>
      <c r="J201" s="231">
        <v>2776.2000000000003</v>
      </c>
      <c r="K201" s="230">
        <v>2728.4</v>
      </c>
      <c r="L201" s="230">
        <v>2682.05</v>
      </c>
      <c r="M201" s="230">
        <v>1.3319799999999999</v>
      </c>
      <c r="N201" s="1"/>
      <c r="O201" s="1"/>
    </row>
    <row r="202" spans="1:15" ht="12.75" customHeight="1">
      <c r="A202" s="213">
        <v>193</v>
      </c>
      <c r="B202" s="216" t="s">
        <v>205</v>
      </c>
      <c r="C202" s="230">
        <v>677.8</v>
      </c>
      <c r="D202" s="231">
        <v>677.80000000000007</v>
      </c>
      <c r="E202" s="231">
        <v>672.15000000000009</v>
      </c>
      <c r="F202" s="231">
        <v>666.5</v>
      </c>
      <c r="G202" s="231">
        <v>660.85</v>
      </c>
      <c r="H202" s="231">
        <v>683.45000000000016</v>
      </c>
      <c r="I202" s="231">
        <v>689.1</v>
      </c>
      <c r="J202" s="231">
        <v>694.75000000000023</v>
      </c>
      <c r="K202" s="230">
        <v>683.45</v>
      </c>
      <c r="L202" s="230">
        <v>672.15</v>
      </c>
      <c r="M202" s="230">
        <v>25.271360000000001</v>
      </c>
      <c r="N202" s="1"/>
      <c r="O202" s="1"/>
    </row>
    <row r="203" spans="1:15" ht="12.75" customHeight="1">
      <c r="A203" s="213">
        <v>194</v>
      </c>
      <c r="B203" s="216" t="s">
        <v>204</v>
      </c>
      <c r="C203" s="230">
        <v>7700.45</v>
      </c>
      <c r="D203" s="231">
        <v>7704.4666666666672</v>
      </c>
      <c r="E203" s="231">
        <v>7648.9833333333345</v>
      </c>
      <c r="F203" s="231">
        <v>7597.5166666666673</v>
      </c>
      <c r="G203" s="231">
        <v>7542.0333333333347</v>
      </c>
      <c r="H203" s="231">
        <v>7755.9333333333343</v>
      </c>
      <c r="I203" s="231">
        <v>7811.4166666666679</v>
      </c>
      <c r="J203" s="231">
        <v>7862.8833333333341</v>
      </c>
      <c r="K203" s="230">
        <v>7759.95</v>
      </c>
      <c r="L203" s="230">
        <v>7653</v>
      </c>
      <c r="M203" s="230">
        <v>2.0562900000000002</v>
      </c>
      <c r="N203" s="1"/>
      <c r="O203" s="1"/>
    </row>
    <row r="204" spans="1:15" ht="12.75" customHeight="1">
      <c r="A204" s="213">
        <v>195</v>
      </c>
      <c r="B204" s="216" t="s">
        <v>273</v>
      </c>
      <c r="C204" s="230">
        <v>70.900000000000006</v>
      </c>
      <c r="D204" s="231">
        <v>71.149999999999991</v>
      </c>
      <c r="E204" s="231">
        <v>69.999999999999986</v>
      </c>
      <c r="F204" s="231">
        <v>69.099999999999994</v>
      </c>
      <c r="G204" s="231">
        <v>67.949999999999989</v>
      </c>
      <c r="H204" s="231">
        <v>72.049999999999983</v>
      </c>
      <c r="I204" s="231">
        <v>73.199999999999989</v>
      </c>
      <c r="J204" s="231">
        <v>74.09999999999998</v>
      </c>
      <c r="K204" s="230">
        <v>72.3</v>
      </c>
      <c r="L204" s="230">
        <v>70.25</v>
      </c>
      <c r="M204" s="230">
        <v>70.360389999999995</v>
      </c>
      <c r="N204" s="1"/>
      <c r="O204" s="1"/>
    </row>
    <row r="205" spans="1:15" ht="12.75" customHeight="1">
      <c r="A205" s="213">
        <v>196</v>
      </c>
      <c r="B205" s="216" t="s">
        <v>203</v>
      </c>
      <c r="C205" s="230">
        <v>1430</v>
      </c>
      <c r="D205" s="231">
        <v>1439</v>
      </c>
      <c r="E205" s="231">
        <v>1416</v>
      </c>
      <c r="F205" s="231">
        <v>1402</v>
      </c>
      <c r="G205" s="231">
        <v>1379</v>
      </c>
      <c r="H205" s="231">
        <v>1453</v>
      </c>
      <c r="I205" s="231">
        <v>1476</v>
      </c>
      <c r="J205" s="231">
        <v>1490</v>
      </c>
      <c r="K205" s="230">
        <v>1462</v>
      </c>
      <c r="L205" s="230">
        <v>1425</v>
      </c>
      <c r="M205" s="230">
        <v>2.0398900000000002</v>
      </c>
      <c r="N205" s="1"/>
      <c r="O205" s="1"/>
    </row>
    <row r="206" spans="1:15" ht="12.75" customHeight="1">
      <c r="A206" s="213">
        <v>197</v>
      </c>
      <c r="B206" s="216" t="s">
        <v>153</v>
      </c>
      <c r="C206" s="230">
        <v>796.15</v>
      </c>
      <c r="D206" s="231">
        <v>797.44999999999993</v>
      </c>
      <c r="E206" s="231">
        <v>790.74999999999989</v>
      </c>
      <c r="F206" s="231">
        <v>785.34999999999991</v>
      </c>
      <c r="G206" s="231">
        <v>778.64999999999986</v>
      </c>
      <c r="H206" s="231">
        <v>802.84999999999991</v>
      </c>
      <c r="I206" s="231">
        <v>809.55</v>
      </c>
      <c r="J206" s="231">
        <v>814.94999999999993</v>
      </c>
      <c r="K206" s="230">
        <v>804.15</v>
      </c>
      <c r="L206" s="230">
        <v>792.05</v>
      </c>
      <c r="M206" s="230">
        <v>5.5775800000000002</v>
      </c>
      <c r="N206" s="1"/>
      <c r="O206" s="1"/>
    </row>
    <row r="207" spans="1:15" ht="12.75" customHeight="1">
      <c r="A207" s="213">
        <v>198</v>
      </c>
      <c r="B207" s="216" t="s">
        <v>275</v>
      </c>
      <c r="C207" s="230">
        <v>1587.75</v>
      </c>
      <c r="D207" s="231">
        <v>1597.25</v>
      </c>
      <c r="E207" s="231">
        <v>1570.5</v>
      </c>
      <c r="F207" s="231">
        <v>1553.25</v>
      </c>
      <c r="G207" s="231">
        <v>1526.5</v>
      </c>
      <c r="H207" s="231">
        <v>1614.5</v>
      </c>
      <c r="I207" s="231">
        <v>1641.25</v>
      </c>
      <c r="J207" s="231">
        <v>1658.5</v>
      </c>
      <c r="K207" s="230">
        <v>1624</v>
      </c>
      <c r="L207" s="230">
        <v>1580</v>
      </c>
      <c r="M207" s="230">
        <v>21.541309999999999</v>
      </c>
      <c r="N207" s="1"/>
      <c r="O207" s="1"/>
    </row>
    <row r="208" spans="1:15" ht="12.75" customHeight="1">
      <c r="A208" s="213">
        <v>199</v>
      </c>
      <c r="B208" s="216" t="s">
        <v>206</v>
      </c>
      <c r="C208" s="230">
        <v>279.45</v>
      </c>
      <c r="D208" s="231">
        <v>279.31666666666666</v>
      </c>
      <c r="E208" s="231">
        <v>275.63333333333333</v>
      </c>
      <c r="F208" s="231">
        <v>271.81666666666666</v>
      </c>
      <c r="G208" s="231">
        <v>268.13333333333333</v>
      </c>
      <c r="H208" s="231">
        <v>283.13333333333333</v>
      </c>
      <c r="I208" s="231">
        <v>286.81666666666661</v>
      </c>
      <c r="J208" s="231">
        <v>290.63333333333333</v>
      </c>
      <c r="K208" s="230">
        <v>283</v>
      </c>
      <c r="L208" s="230">
        <v>275.5</v>
      </c>
      <c r="M208" s="230">
        <v>81.943809999999999</v>
      </c>
      <c r="N208" s="1"/>
      <c r="O208" s="1"/>
    </row>
    <row r="209" spans="1:15" ht="12.75" customHeight="1">
      <c r="A209" s="213">
        <v>200</v>
      </c>
      <c r="B209" s="216" t="s">
        <v>127</v>
      </c>
      <c r="C209" s="230">
        <v>7.05</v>
      </c>
      <c r="D209" s="231">
        <v>7.1000000000000005</v>
      </c>
      <c r="E209" s="231">
        <v>6.9500000000000011</v>
      </c>
      <c r="F209" s="231">
        <v>6.8500000000000005</v>
      </c>
      <c r="G209" s="231">
        <v>6.7000000000000011</v>
      </c>
      <c r="H209" s="231">
        <v>7.2000000000000011</v>
      </c>
      <c r="I209" s="231">
        <v>7.3500000000000014</v>
      </c>
      <c r="J209" s="231">
        <v>7.4500000000000011</v>
      </c>
      <c r="K209" s="230">
        <v>7.25</v>
      </c>
      <c r="L209" s="230">
        <v>7</v>
      </c>
      <c r="M209" s="230">
        <v>1123.6197299999999</v>
      </c>
      <c r="N209" s="1"/>
      <c r="O209" s="1"/>
    </row>
    <row r="210" spans="1:15" ht="12.75" customHeight="1">
      <c r="A210" s="213">
        <v>201</v>
      </c>
      <c r="B210" s="216" t="s">
        <v>207</v>
      </c>
      <c r="C210" s="230">
        <v>803</v>
      </c>
      <c r="D210" s="231">
        <v>802.0333333333333</v>
      </c>
      <c r="E210" s="231">
        <v>795.96666666666658</v>
      </c>
      <c r="F210" s="231">
        <v>788.93333333333328</v>
      </c>
      <c r="G210" s="231">
        <v>782.86666666666656</v>
      </c>
      <c r="H210" s="231">
        <v>809.06666666666661</v>
      </c>
      <c r="I210" s="231">
        <v>815.13333333333321</v>
      </c>
      <c r="J210" s="231">
        <v>822.16666666666663</v>
      </c>
      <c r="K210" s="230">
        <v>808.1</v>
      </c>
      <c r="L210" s="230">
        <v>795</v>
      </c>
      <c r="M210" s="230">
        <v>7.6314900000000003</v>
      </c>
      <c r="N210" s="1"/>
      <c r="O210" s="1"/>
    </row>
    <row r="211" spans="1:15" ht="12.75" customHeight="1">
      <c r="A211" s="213">
        <v>202</v>
      </c>
      <c r="B211" s="216" t="s">
        <v>276</v>
      </c>
      <c r="C211" s="230">
        <v>1348.15</v>
      </c>
      <c r="D211" s="231">
        <v>1351.3333333333335</v>
      </c>
      <c r="E211" s="231">
        <v>1326.9666666666669</v>
      </c>
      <c r="F211" s="231">
        <v>1305.7833333333335</v>
      </c>
      <c r="G211" s="231">
        <v>1281.416666666667</v>
      </c>
      <c r="H211" s="231">
        <v>1372.5166666666669</v>
      </c>
      <c r="I211" s="231">
        <v>1396.8833333333337</v>
      </c>
      <c r="J211" s="231">
        <v>1418.0666666666668</v>
      </c>
      <c r="K211" s="230">
        <v>1375.7</v>
      </c>
      <c r="L211" s="230">
        <v>1330.15</v>
      </c>
      <c r="M211" s="230">
        <v>2.6221100000000002</v>
      </c>
      <c r="N211" s="1"/>
      <c r="O211" s="1"/>
    </row>
    <row r="212" spans="1:15" ht="12.75" customHeight="1">
      <c r="A212" s="213">
        <v>203</v>
      </c>
      <c r="B212" s="216" t="s">
        <v>208</v>
      </c>
      <c r="C212" s="230">
        <v>382.3</v>
      </c>
      <c r="D212" s="231">
        <v>383.66666666666669</v>
      </c>
      <c r="E212" s="231">
        <v>379.98333333333335</v>
      </c>
      <c r="F212" s="231">
        <v>377.66666666666669</v>
      </c>
      <c r="G212" s="231">
        <v>373.98333333333335</v>
      </c>
      <c r="H212" s="231">
        <v>385.98333333333335</v>
      </c>
      <c r="I212" s="231">
        <v>389.66666666666663</v>
      </c>
      <c r="J212" s="231">
        <v>391.98333333333335</v>
      </c>
      <c r="K212" s="230">
        <v>387.35</v>
      </c>
      <c r="L212" s="230">
        <v>381.35</v>
      </c>
      <c r="M212" s="230">
        <v>26.880510000000001</v>
      </c>
      <c r="N212" s="1"/>
      <c r="O212" s="1"/>
    </row>
    <row r="213" spans="1:15" ht="12.75" customHeight="1">
      <c r="A213" s="213">
        <v>204</v>
      </c>
      <c r="B213" s="216" t="s">
        <v>277</v>
      </c>
      <c r="C213" s="230">
        <v>15.9</v>
      </c>
      <c r="D213" s="231">
        <v>15.933333333333335</v>
      </c>
      <c r="E213" s="231">
        <v>15.81666666666667</v>
      </c>
      <c r="F213" s="231">
        <v>15.733333333333334</v>
      </c>
      <c r="G213" s="231">
        <v>15.616666666666669</v>
      </c>
      <c r="H213" s="231">
        <v>16.016666666666673</v>
      </c>
      <c r="I213" s="231">
        <v>16.133333333333333</v>
      </c>
      <c r="J213" s="231">
        <v>16.216666666666672</v>
      </c>
      <c r="K213" s="230">
        <v>16.05</v>
      </c>
      <c r="L213" s="230">
        <v>15.85</v>
      </c>
      <c r="M213" s="230">
        <v>858.22285999999997</v>
      </c>
      <c r="N213" s="1"/>
      <c r="O213" s="1"/>
    </row>
    <row r="214" spans="1:15" ht="12.75" customHeight="1">
      <c r="A214" s="213">
        <v>205</v>
      </c>
      <c r="B214" s="216" t="s">
        <v>209</v>
      </c>
      <c r="C214" s="230">
        <v>187.1</v>
      </c>
      <c r="D214" s="231">
        <v>187.15</v>
      </c>
      <c r="E214" s="231">
        <v>184.3</v>
      </c>
      <c r="F214" s="231">
        <v>181.5</v>
      </c>
      <c r="G214" s="231">
        <v>178.65</v>
      </c>
      <c r="H214" s="231">
        <v>189.95000000000002</v>
      </c>
      <c r="I214" s="231">
        <v>192.79999999999998</v>
      </c>
      <c r="J214" s="231">
        <v>195.60000000000002</v>
      </c>
      <c r="K214" s="230">
        <v>190</v>
      </c>
      <c r="L214" s="230">
        <v>184.35</v>
      </c>
      <c r="M214" s="230">
        <v>44.034849999999999</v>
      </c>
      <c r="N214" s="1"/>
      <c r="O214" s="1"/>
    </row>
    <row r="215" spans="1:15" ht="12.75" customHeight="1">
      <c r="A215" s="213">
        <v>206</v>
      </c>
      <c r="B215" s="216" t="s">
        <v>805</v>
      </c>
      <c r="C215" s="230">
        <v>63.35</v>
      </c>
      <c r="D215" s="231">
        <v>63.216666666666669</v>
      </c>
      <c r="E215" s="231">
        <v>62.38333333333334</v>
      </c>
      <c r="F215" s="231">
        <v>61.416666666666671</v>
      </c>
      <c r="G215" s="231">
        <v>60.583333333333343</v>
      </c>
      <c r="H215" s="231">
        <v>64.183333333333337</v>
      </c>
      <c r="I215" s="231">
        <v>65.016666666666666</v>
      </c>
      <c r="J215" s="231">
        <v>65.983333333333334</v>
      </c>
      <c r="K215" s="230">
        <v>64.05</v>
      </c>
      <c r="L215" s="230">
        <v>62.25</v>
      </c>
      <c r="M215" s="230">
        <v>474.44526999999999</v>
      </c>
      <c r="N215" s="1"/>
      <c r="O215" s="1"/>
    </row>
    <row r="216" spans="1:15" ht="12.75" customHeight="1">
      <c r="A216" s="213">
        <v>207</v>
      </c>
      <c r="B216" s="216" t="s">
        <v>796</v>
      </c>
      <c r="C216" s="230">
        <v>518.79999999999995</v>
      </c>
      <c r="D216" s="231">
        <v>517.44999999999993</v>
      </c>
      <c r="E216" s="231">
        <v>514.89999999999986</v>
      </c>
      <c r="F216" s="231">
        <v>510.99999999999989</v>
      </c>
      <c r="G216" s="231">
        <v>508.44999999999982</v>
      </c>
      <c r="H216" s="231">
        <v>521.34999999999991</v>
      </c>
      <c r="I216" s="231">
        <v>523.89999999999986</v>
      </c>
      <c r="J216" s="231">
        <v>527.79999999999995</v>
      </c>
      <c r="K216" s="230">
        <v>520</v>
      </c>
      <c r="L216" s="230">
        <v>513.54999999999995</v>
      </c>
      <c r="M216" s="230">
        <v>4.1433099999999996</v>
      </c>
      <c r="N216" s="1"/>
      <c r="O216" s="1"/>
    </row>
    <row r="217" spans="1:15" ht="12.75" customHeight="1">
      <c r="A217" s="259"/>
      <c r="B217" s="260"/>
      <c r="C217" s="261"/>
      <c r="D217" s="261"/>
      <c r="E217" s="261"/>
      <c r="F217" s="261"/>
      <c r="G217" s="261"/>
      <c r="H217" s="261"/>
      <c r="I217" s="261"/>
      <c r="J217" s="261"/>
      <c r="K217" s="261"/>
      <c r="L217" s="261"/>
      <c r="M217" s="261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278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279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280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210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211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212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213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214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215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216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217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218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219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220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221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222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223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224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2"/>
  <sheetViews>
    <sheetView zoomScale="85" zoomScaleNormal="85" workbookViewId="0">
      <pane ySplit="10" topLeftCell="A11" activePane="bottomLeft" state="frozen"/>
      <selection pane="bottomLeft" activeCell="I24" sqref="I24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8"/>
      <c r="B1" s="389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8" t="s">
        <v>281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45064</v>
      </c>
      <c r="L6" s="1"/>
      <c r="M6" s="1"/>
      <c r="N6" s="1"/>
      <c r="O6" s="1"/>
    </row>
    <row r="7" spans="1:15" ht="12.75" customHeight="1">
      <c r="B7" s="1"/>
      <c r="C7" s="1" t="s">
        <v>282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1" t="s">
        <v>16</v>
      </c>
      <c r="B9" s="383" t="s">
        <v>18</v>
      </c>
      <c r="C9" s="387" t="s">
        <v>20</v>
      </c>
      <c r="D9" s="387" t="s">
        <v>21</v>
      </c>
      <c r="E9" s="378" t="s">
        <v>22</v>
      </c>
      <c r="F9" s="379"/>
      <c r="G9" s="380"/>
      <c r="H9" s="378" t="s">
        <v>23</v>
      </c>
      <c r="I9" s="379"/>
      <c r="J9" s="380"/>
      <c r="K9" s="23"/>
      <c r="L9" s="24"/>
      <c r="M9" s="50"/>
      <c r="N9" s="1"/>
      <c r="O9" s="1"/>
    </row>
    <row r="10" spans="1:15" ht="42.75" customHeight="1">
      <c r="A10" s="385"/>
      <c r="B10" s="386"/>
      <c r="C10" s="386"/>
      <c r="D10" s="38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225</v>
      </c>
      <c r="N10" s="1"/>
      <c r="O10" s="1"/>
    </row>
    <row r="11" spans="1:15" ht="12" customHeight="1">
      <c r="A11" s="30">
        <v>1</v>
      </c>
      <c r="B11" s="234" t="s">
        <v>866</v>
      </c>
      <c r="C11" s="230">
        <v>405.85</v>
      </c>
      <c r="D11" s="231">
        <v>407.65000000000003</v>
      </c>
      <c r="E11" s="231">
        <v>397.30000000000007</v>
      </c>
      <c r="F11" s="231">
        <v>388.75000000000006</v>
      </c>
      <c r="G11" s="231">
        <v>378.40000000000009</v>
      </c>
      <c r="H11" s="231">
        <v>416.20000000000005</v>
      </c>
      <c r="I11" s="231">
        <v>426.55000000000007</v>
      </c>
      <c r="J11" s="231">
        <v>435.1</v>
      </c>
      <c r="K11" s="230">
        <v>418</v>
      </c>
      <c r="L11" s="230">
        <v>399.1</v>
      </c>
      <c r="M11" s="230">
        <v>15.437860000000001</v>
      </c>
      <c r="N11" s="1"/>
      <c r="O11" s="1"/>
    </row>
    <row r="12" spans="1:15" ht="12" customHeight="1">
      <c r="A12" s="30">
        <v>2</v>
      </c>
      <c r="B12" s="216" t="s">
        <v>283</v>
      </c>
      <c r="C12" s="230">
        <v>23312.75</v>
      </c>
      <c r="D12" s="231">
        <v>23261.216666666664</v>
      </c>
      <c r="E12" s="231">
        <v>23052.533333333326</v>
      </c>
      <c r="F12" s="231">
        <v>22792.316666666662</v>
      </c>
      <c r="G12" s="231">
        <v>22583.633333333324</v>
      </c>
      <c r="H12" s="231">
        <v>23521.433333333327</v>
      </c>
      <c r="I12" s="231">
        <v>23730.116666666669</v>
      </c>
      <c r="J12" s="231">
        <v>23990.333333333328</v>
      </c>
      <c r="K12" s="230">
        <v>23469.9</v>
      </c>
      <c r="L12" s="230">
        <v>23001</v>
      </c>
      <c r="M12" s="230">
        <v>1.9480000000000001E-2</v>
      </c>
      <c r="N12" s="1"/>
      <c r="O12" s="1"/>
    </row>
    <row r="13" spans="1:15" ht="12" customHeight="1">
      <c r="A13" s="30">
        <v>3</v>
      </c>
      <c r="B13" s="216" t="s">
        <v>284</v>
      </c>
      <c r="C13" s="230">
        <v>3918.9</v>
      </c>
      <c r="D13" s="231">
        <v>3913.9833333333336</v>
      </c>
      <c r="E13" s="231">
        <v>3881.916666666667</v>
      </c>
      <c r="F13" s="231">
        <v>3844.9333333333334</v>
      </c>
      <c r="G13" s="231">
        <v>3812.8666666666668</v>
      </c>
      <c r="H13" s="231">
        <v>3950.9666666666672</v>
      </c>
      <c r="I13" s="231">
        <v>3983.0333333333338</v>
      </c>
      <c r="J13" s="231">
        <v>4020.0166666666673</v>
      </c>
      <c r="K13" s="230">
        <v>3946.05</v>
      </c>
      <c r="L13" s="230">
        <v>3877</v>
      </c>
      <c r="M13" s="230">
        <v>1.87846</v>
      </c>
      <c r="N13" s="1"/>
      <c r="O13" s="1"/>
    </row>
    <row r="14" spans="1:15" ht="12" customHeight="1">
      <c r="A14" s="30">
        <v>4</v>
      </c>
      <c r="B14" s="216" t="s">
        <v>43</v>
      </c>
      <c r="C14" s="230">
        <v>1758.15</v>
      </c>
      <c r="D14" s="231">
        <v>1768.4833333333333</v>
      </c>
      <c r="E14" s="231">
        <v>1732.9666666666667</v>
      </c>
      <c r="F14" s="231">
        <v>1707.7833333333333</v>
      </c>
      <c r="G14" s="231">
        <v>1672.2666666666667</v>
      </c>
      <c r="H14" s="231">
        <v>1793.6666666666667</v>
      </c>
      <c r="I14" s="231">
        <v>1829.1833333333336</v>
      </c>
      <c r="J14" s="231">
        <v>1854.3666666666668</v>
      </c>
      <c r="K14" s="230">
        <v>1804</v>
      </c>
      <c r="L14" s="230">
        <v>1743.3</v>
      </c>
      <c r="M14" s="230">
        <v>4.7080900000000003</v>
      </c>
      <c r="N14" s="1"/>
      <c r="O14" s="1"/>
    </row>
    <row r="15" spans="1:15" ht="12" customHeight="1">
      <c r="A15" s="30">
        <v>5</v>
      </c>
      <c r="B15" s="216" t="s">
        <v>286</v>
      </c>
      <c r="C15" s="230">
        <v>2800.7</v>
      </c>
      <c r="D15" s="231">
        <v>2790.9833333333336</v>
      </c>
      <c r="E15" s="231">
        <v>2772.9666666666672</v>
      </c>
      <c r="F15" s="231">
        <v>2745.2333333333336</v>
      </c>
      <c r="G15" s="231">
        <v>2727.2166666666672</v>
      </c>
      <c r="H15" s="231">
        <v>2818.7166666666672</v>
      </c>
      <c r="I15" s="231">
        <v>2836.7333333333336</v>
      </c>
      <c r="J15" s="231">
        <v>2864.4666666666672</v>
      </c>
      <c r="K15" s="230">
        <v>2809</v>
      </c>
      <c r="L15" s="230">
        <v>2763.25</v>
      </c>
      <c r="M15" s="230">
        <v>0.51924999999999999</v>
      </c>
      <c r="N15" s="1"/>
      <c r="O15" s="1"/>
    </row>
    <row r="16" spans="1:15" ht="12" customHeight="1">
      <c r="A16" s="30">
        <v>6</v>
      </c>
      <c r="B16" s="216" t="s">
        <v>287</v>
      </c>
      <c r="C16" s="230">
        <v>1152.8499999999999</v>
      </c>
      <c r="D16" s="231">
        <v>1156.4333333333334</v>
      </c>
      <c r="E16" s="231">
        <v>1147.1666666666667</v>
      </c>
      <c r="F16" s="231">
        <v>1141.4833333333333</v>
      </c>
      <c r="G16" s="231">
        <v>1132.2166666666667</v>
      </c>
      <c r="H16" s="231">
        <v>1162.1166666666668</v>
      </c>
      <c r="I16" s="231">
        <v>1171.3833333333332</v>
      </c>
      <c r="J16" s="231">
        <v>1177.0666666666668</v>
      </c>
      <c r="K16" s="230">
        <v>1165.7</v>
      </c>
      <c r="L16" s="230">
        <v>1150.75</v>
      </c>
      <c r="M16" s="230">
        <v>2.5578500000000002</v>
      </c>
      <c r="N16" s="1"/>
      <c r="O16" s="1"/>
    </row>
    <row r="17" spans="1:15" ht="12" customHeight="1">
      <c r="A17" s="30">
        <v>7</v>
      </c>
      <c r="B17" s="216" t="s">
        <v>59</v>
      </c>
      <c r="C17" s="230">
        <v>730.85</v>
      </c>
      <c r="D17" s="231">
        <v>727.21666666666658</v>
      </c>
      <c r="E17" s="231">
        <v>722.43333333333317</v>
      </c>
      <c r="F17" s="231">
        <v>714.01666666666654</v>
      </c>
      <c r="G17" s="231">
        <v>709.23333333333312</v>
      </c>
      <c r="H17" s="231">
        <v>735.63333333333321</v>
      </c>
      <c r="I17" s="231">
        <v>740.41666666666674</v>
      </c>
      <c r="J17" s="231">
        <v>748.83333333333326</v>
      </c>
      <c r="K17" s="230">
        <v>732</v>
      </c>
      <c r="L17" s="230">
        <v>718.8</v>
      </c>
      <c r="M17" s="230">
        <v>14.59862</v>
      </c>
      <c r="N17" s="1"/>
      <c r="O17" s="1"/>
    </row>
    <row r="18" spans="1:15" ht="12" customHeight="1">
      <c r="A18" s="30">
        <v>8</v>
      </c>
      <c r="B18" s="216" t="s">
        <v>288</v>
      </c>
      <c r="C18" s="230">
        <v>466.05</v>
      </c>
      <c r="D18" s="231">
        <v>464.55</v>
      </c>
      <c r="E18" s="231">
        <v>457.1</v>
      </c>
      <c r="F18" s="231">
        <v>448.15000000000003</v>
      </c>
      <c r="G18" s="231">
        <v>440.70000000000005</v>
      </c>
      <c r="H18" s="231">
        <v>473.5</v>
      </c>
      <c r="I18" s="231">
        <v>480.94999999999993</v>
      </c>
      <c r="J18" s="231">
        <v>489.9</v>
      </c>
      <c r="K18" s="230">
        <v>472</v>
      </c>
      <c r="L18" s="230">
        <v>455.6</v>
      </c>
      <c r="M18" s="230">
        <v>3.6364299999999998</v>
      </c>
      <c r="N18" s="1"/>
      <c r="O18" s="1"/>
    </row>
    <row r="19" spans="1:15" ht="12" customHeight="1">
      <c r="A19" s="30">
        <v>9</v>
      </c>
      <c r="B19" s="216" t="s">
        <v>289</v>
      </c>
      <c r="C19" s="230">
        <v>1414.1</v>
      </c>
      <c r="D19" s="231">
        <v>1417.3666666666668</v>
      </c>
      <c r="E19" s="231">
        <v>1408.7333333333336</v>
      </c>
      <c r="F19" s="231">
        <v>1403.3666666666668</v>
      </c>
      <c r="G19" s="231">
        <v>1394.7333333333336</v>
      </c>
      <c r="H19" s="231">
        <v>1422.7333333333336</v>
      </c>
      <c r="I19" s="231">
        <v>1431.3666666666668</v>
      </c>
      <c r="J19" s="231">
        <v>1436.7333333333336</v>
      </c>
      <c r="K19" s="230">
        <v>1426</v>
      </c>
      <c r="L19" s="230">
        <v>1412</v>
      </c>
      <c r="M19" s="230">
        <v>1.02806</v>
      </c>
      <c r="N19" s="1"/>
      <c r="O19" s="1"/>
    </row>
    <row r="20" spans="1:15" ht="12" customHeight="1">
      <c r="A20" s="30">
        <v>10</v>
      </c>
      <c r="B20" s="216" t="s">
        <v>233</v>
      </c>
      <c r="C20" s="230">
        <v>21215.5</v>
      </c>
      <c r="D20" s="231">
        <v>21210.149999999998</v>
      </c>
      <c r="E20" s="231">
        <v>21080.349999999995</v>
      </c>
      <c r="F20" s="231">
        <v>20945.199999999997</v>
      </c>
      <c r="G20" s="231">
        <v>20815.399999999994</v>
      </c>
      <c r="H20" s="231">
        <v>21345.299999999996</v>
      </c>
      <c r="I20" s="231">
        <v>21475.1</v>
      </c>
      <c r="J20" s="231">
        <v>21610.249999999996</v>
      </c>
      <c r="K20" s="230">
        <v>21339.95</v>
      </c>
      <c r="L20" s="230">
        <v>21075</v>
      </c>
      <c r="M20" s="230">
        <v>0.10602</v>
      </c>
      <c r="N20" s="1"/>
      <c r="O20" s="1"/>
    </row>
    <row r="21" spans="1:15" ht="12" customHeight="1">
      <c r="A21" s="30">
        <v>11</v>
      </c>
      <c r="B21" s="216" t="s">
        <v>45</v>
      </c>
      <c r="C21" s="230">
        <v>1899.5</v>
      </c>
      <c r="D21" s="231">
        <v>1892.3999999999999</v>
      </c>
      <c r="E21" s="231">
        <v>1864.8499999999997</v>
      </c>
      <c r="F21" s="231">
        <v>1830.1999999999998</v>
      </c>
      <c r="G21" s="231">
        <v>1802.6499999999996</v>
      </c>
      <c r="H21" s="231">
        <v>1927.0499999999997</v>
      </c>
      <c r="I21" s="231">
        <v>1954.6</v>
      </c>
      <c r="J21" s="231">
        <v>1989.2499999999998</v>
      </c>
      <c r="K21" s="230">
        <v>1919.95</v>
      </c>
      <c r="L21" s="230">
        <v>1857.75</v>
      </c>
      <c r="M21" s="230">
        <v>36.327970000000001</v>
      </c>
      <c r="N21" s="1"/>
      <c r="O21" s="1"/>
    </row>
    <row r="22" spans="1:15" ht="12" customHeight="1">
      <c r="A22" s="30">
        <v>12</v>
      </c>
      <c r="B22" s="216" t="s">
        <v>234</v>
      </c>
      <c r="C22" s="230">
        <v>875.4</v>
      </c>
      <c r="D22" s="231">
        <v>877.1</v>
      </c>
      <c r="E22" s="231">
        <v>865.35</v>
      </c>
      <c r="F22" s="231">
        <v>855.3</v>
      </c>
      <c r="G22" s="231">
        <v>843.55</v>
      </c>
      <c r="H22" s="231">
        <v>887.15000000000009</v>
      </c>
      <c r="I22" s="231">
        <v>898.90000000000009</v>
      </c>
      <c r="J22" s="231">
        <v>908.95000000000016</v>
      </c>
      <c r="K22" s="230">
        <v>888.85</v>
      </c>
      <c r="L22" s="230">
        <v>867.05</v>
      </c>
      <c r="M22" s="230">
        <v>7.8189799999999998</v>
      </c>
      <c r="N22" s="1"/>
      <c r="O22" s="1"/>
    </row>
    <row r="23" spans="1:15" ht="12.75" customHeight="1">
      <c r="A23" s="30">
        <v>13</v>
      </c>
      <c r="B23" s="216" t="s">
        <v>46</v>
      </c>
      <c r="C23" s="230">
        <v>684.6</v>
      </c>
      <c r="D23" s="231">
        <v>686.36666666666679</v>
      </c>
      <c r="E23" s="231">
        <v>680.78333333333353</v>
      </c>
      <c r="F23" s="231">
        <v>676.9666666666667</v>
      </c>
      <c r="G23" s="231">
        <v>671.38333333333344</v>
      </c>
      <c r="H23" s="231">
        <v>690.18333333333362</v>
      </c>
      <c r="I23" s="231">
        <v>695.76666666666688</v>
      </c>
      <c r="J23" s="231">
        <v>699.58333333333371</v>
      </c>
      <c r="K23" s="230">
        <v>691.95</v>
      </c>
      <c r="L23" s="230">
        <v>682.55</v>
      </c>
      <c r="M23" s="230">
        <v>22.953959999999999</v>
      </c>
      <c r="N23" s="1"/>
      <c r="O23" s="1"/>
    </row>
    <row r="24" spans="1:15" ht="12.75" customHeight="1">
      <c r="A24" s="30">
        <v>14</v>
      </c>
      <c r="B24" s="216" t="s">
        <v>235</v>
      </c>
      <c r="C24" s="230">
        <v>701.7</v>
      </c>
      <c r="D24" s="231">
        <v>708.76666666666677</v>
      </c>
      <c r="E24" s="231">
        <v>694.63333333333355</v>
      </c>
      <c r="F24" s="231">
        <v>687.56666666666683</v>
      </c>
      <c r="G24" s="231">
        <v>673.43333333333362</v>
      </c>
      <c r="H24" s="231">
        <v>715.83333333333348</v>
      </c>
      <c r="I24" s="231">
        <v>729.9666666666667</v>
      </c>
      <c r="J24" s="231">
        <v>737.03333333333342</v>
      </c>
      <c r="K24" s="230">
        <v>722.9</v>
      </c>
      <c r="L24" s="230">
        <v>701.7</v>
      </c>
      <c r="M24" s="230">
        <v>16.7746</v>
      </c>
      <c r="N24" s="1"/>
      <c r="O24" s="1"/>
    </row>
    <row r="25" spans="1:15" ht="12.75" customHeight="1">
      <c r="A25" s="30">
        <v>15</v>
      </c>
      <c r="B25" s="216" t="s">
        <v>236</v>
      </c>
      <c r="C25" s="230">
        <v>790</v>
      </c>
      <c r="D25" s="231">
        <v>798</v>
      </c>
      <c r="E25" s="231">
        <v>772</v>
      </c>
      <c r="F25" s="231">
        <v>754</v>
      </c>
      <c r="G25" s="231">
        <v>728</v>
      </c>
      <c r="H25" s="231">
        <v>816</v>
      </c>
      <c r="I25" s="231">
        <v>842</v>
      </c>
      <c r="J25" s="231">
        <v>860</v>
      </c>
      <c r="K25" s="230">
        <v>824</v>
      </c>
      <c r="L25" s="230">
        <v>780</v>
      </c>
      <c r="M25" s="230">
        <v>19.32226</v>
      </c>
      <c r="N25" s="1"/>
      <c r="O25" s="1"/>
    </row>
    <row r="26" spans="1:15" ht="12.75" customHeight="1">
      <c r="A26" s="30">
        <v>16</v>
      </c>
      <c r="B26" s="216" t="s">
        <v>841</v>
      </c>
      <c r="C26" s="230">
        <v>385.75</v>
      </c>
      <c r="D26" s="231">
        <v>384.01666666666665</v>
      </c>
      <c r="E26" s="231">
        <v>379.23333333333329</v>
      </c>
      <c r="F26" s="231">
        <v>372.71666666666664</v>
      </c>
      <c r="G26" s="231">
        <v>367.93333333333328</v>
      </c>
      <c r="H26" s="231">
        <v>390.5333333333333</v>
      </c>
      <c r="I26" s="231">
        <v>395.31666666666661</v>
      </c>
      <c r="J26" s="231">
        <v>401.83333333333331</v>
      </c>
      <c r="K26" s="230">
        <v>388.8</v>
      </c>
      <c r="L26" s="230">
        <v>377.5</v>
      </c>
      <c r="M26" s="230">
        <v>9.4614499999999992</v>
      </c>
      <c r="N26" s="1"/>
      <c r="O26" s="1"/>
    </row>
    <row r="27" spans="1:15" ht="12.75" customHeight="1">
      <c r="A27" s="30">
        <v>17</v>
      </c>
      <c r="B27" s="216" t="s">
        <v>237</v>
      </c>
      <c r="C27" s="230">
        <v>164.55</v>
      </c>
      <c r="D27" s="231">
        <v>164.21666666666667</v>
      </c>
      <c r="E27" s="231">
        <v>162.58333333333334</v>
      </c>
      <c r="F27" s="231">
        <v>160.61666666666667</v>
      </c>
      <c r="G27" s="231">
        <v>158.98333333333335</v>
      </c>
      <c r="H27" s="231">
        <v>166.18333333333334</v>
      </c>
      <c r="I27" s="231">
        <v>167.81666666666666</v>
      </c>
      <c r="J27" s="231">
        <v>169.78333333333333</v>
      </c>
      <c r="K27" s="230">
        <v>165.85</v>
      </c>
      <c r="L27" s="230">
        <v>162.25</v>
      </c>
      <c r="M27" s="230">
        <v>20.776779999999999</v>
      </c>
      <c r="N27" s="1"/>
      <c r="O27" s="1"/>
    </row>
    <row r="28" spans="1:15" ht="12.75" customHeight="1">
      <c r="A28" s="30">
        <v>18</v>
      </c>
      <c r="B28" s="216" t="s">
        <v>41</v>
      </c>
      <c r="C28" s="230">
        <v>195.05</v>
      </c>
      <c r="D28" s="231">
        <v>196.23333333333335</v>
      </c>
      <c r="E28" s="231">
        <v>192.4666666666667</v>
      </c>
      <c r="F28" s="231">
        <v>189.88333333333335</v>
      </c>
      <c r="G28" s="231">
        <v>186.1166666666667</v>
      </c>
      <c r="H28" s="231">
        <v>198.81666666666669</v>
      </c>
      <c r="I28" s="231">
        <v>202.58333333333334</v>
      </c>
      <c r="J28" s="231">
        <v>205.16666666666669</v>
      </c>
      <c r="K28" s="230">
        <v>200</v>
      </c>
      <c r="L28" s="230">
        <v>193.65</v>
      </c>
      <c r="M28" s="230">
        <v>50.133650000000003</v>
      </c>
      <c r="N28" s="1"/>
      <c r="O28" s="1"/>
    </row>
    <row r="29" spans="1:15" ht="12.75" customHeight="1">
      <c r="A29" s="30">
        <v>19</v>
      </c>
      <c r="B29" s="216" t="s">
        <v>806</v>
      </c>
      <c r="C29" s="230">
        <v>358</v>
      </c>
      <c r="D29" s="231">
        <v>357.8</v>
      </c>
      <c r="E29" s="231">
        <v>351.20000000000005</v>
      </c>
      <c r="F29" s="231">
        <v>344.40000000000003</v>
      </c>
      <c r="G29" s="231">
        <v>337.80000000000007</v>
      </c>
      <c r="H29" s="231">
        <v>364.6</v>
      </c>
      <c r="I29" s="231">
        <v>371.20000000000005</v>
      </c>
      <c r="J29" s="231">
        <v>378</v>
      </c>
      <c r="K29" s="230">
        <v>364.4</v>
      </c>
      <c r="L29" s="230">
        <v>351</v>
      </c>
      <c r="M29" s="230">
        <v>0.28078999999999998</v>
      </c>
      <c r="N29" s="1"/>
      <c r="O29" s="1"/>
    </row>
    <row r="30" spans="1:15" ht="12.75" customHeight="1">
      <c r="A30" s="30">
        <v>20</v>
      </c>
      <c r="B30" s="216" t="s">
        <v>290</v>
      </c>
      <c r="C30" s="230">
        <v>369.1</v>
      </c>
      <c r="D30" s="231">
        <v>368.3</v>
      </c>
      <c r="E30" s="231">
        <v>365.8</v>
      </c>
      <c r="F30" s="231">
        <v>362.5</v>
      </c>
      <c r="G30" s="231">
        <v>360</v>
      </c>
      <c r="H30" s="231">
        <v>371.6</v>
      </c>
      <c r="I30" s="231">
        <v>374.1</v>
      </c>
      <c r="J30" s="231">
        <v>377.40000000000003</v>
      </c>
      <c r="K30" s="230">
        <v>370.8</v>
      </c>
      <c r="L30" s="230">
        <v>365</v>
      </c>
      <c r="M30" s="230">
        <v>2.9326099999999999</v>
      </c>
      <c r="N30" s="1"/>
      <c r="O30" s="1"/>
    </row>
    <row r="31" spans="1:15" ht="12.75" customHeight="1">
      <c r="A31" s="30">
        <v>21</v>
      </c>
      <c r="B31" s="216" t="s">
        <v>846</v>
      </c>
      <c r="C31" s="230">
        <v>918.1</v>
      </c>
      <c r="D31" s="231">
        <v>917.33333333333337</v>
      </c>
      <c r="E31" s="231">
        <v>911.01666666666677</v>
      </c>
      <c r="F31" s="231">
        <v>903.93333333333339</v>
      </c>
      <c r="G31" s="231">
        <v>897.61666666666679</v>
      </c>
      <c r="H31" s="231">
        <v>924.41666666666674</v>
      </c>
      <c r="I31" s="231">
        <v>930.73333333333335</v>
      </c>
      <c r="J31" s="231">
        <v>937.81666666666672</v>
      </c>
      <c r="K31" s="230">
        <v>923.65</v>
      </c>
      <c r="L31" s="230">
        <v>910.25</v>
      </c>
      <c r="M31" s="230">
        <v>0.17998</v>
      </c>
      <c r="N31" s="1"/>
      <c r="O31" s="1"/>
    </row>
    <row r="32" spans="1:15" ht="12.75" customHeight="1">
      <c r="A32" s="30">
        <v>22</v>
      </c>
      <c r="B32" s="216" t="s">
        <v>291</v>
      </c>
      <c r="C32" s="230">
        <v>901.4</v>
      </c>
      <c r="D32" s="231">
        <v>907.06666666666661</v>
      </c>
      <c r="E32" s="231">
        <v>891.68333333333317</v>
      </c>
      <c r="F32" s="231">
        <v>881.96666666666658</v>
      </c>
      <c r="G32" s="231">
        <v>866.58333333333314</v>
      </c>
      <c r="H32" s="231">
        <v>916.78333333333319</v>
      </c>
      <c r="I32" s="231">
        <v>932.16666666666663</v>
      </c>
      <c r="J32" s="231">
        <v>941.88333333333321</v>
      </c>
      <c r="K32" s="230">
        <v>922.45</v>
      </c>
      <c r="L32" s="230">
        <v>897.35</v>
      </c>
      <c r="M32" s="230">
        <v>2.3051499999999998</v>
      </c>
      <c r="N32" s="1"/>
      <c r="O32" s="1"/>
    </row>
    <row r="33" spans="1:15" ht="12.75" customHeight="1">
      <c r="A33" s="30">
        <v>23</v>
      </c>
      <c r="B33" s="216" t="s">
        <v>238</v>
      </c>
      <c r="C33" s="230">
        <v>1274.3</v>
      </c>
      <c r="D33" s="231">
        <v>1275.0166666666667</v>
      </c>
      <c r="E33" s="231">
        <v>1266.7333333333333</v>
      </c>
      <c r="F33" s="231">
        <v>1259.1666666666667</v>
      </c>
      <c r="G33" s="231">
        <v>1250.8833333333334</v>
      </c>
      <c r="H33" s="231">
        <v>1282.5833333333333</v>
      </c>
      <c r="I33" s="231">
        <v>1290.8666666666666</v>
      </c>
      <c r="J33" s="231">
        <v>1298.4333333333332</v>
      </c>
      <c r="K33" s="230">
        <v>1283.3</v>
      </c>
      <c r="L33" s="230">
        <v>1267.45</v>
      </c>
      <c r="M33" s="230">
        <v>3.8152699999999999</v>
      </c>
      <c r="N33" s="1"/>
      <c r="O33" s="1"/>
    </row>
    <row r="34" spans="1:15" ht="12.75" customHeight="1">
      <c r="A34" s="30">
        <v>24</v>
      </c>
      <c r="B34" s="216" t="s">
        <v>52</v>
      </c>
      <c r="C34" s="230">
        <v>567.65</v>
      </c>
      <c r="D34" s="231">
        <v>565.73333333333323</v>
      </c>
      <c r="E34" s="231">
        <v>561.91666666666652</v>
      </c>
      <c r="F34" s="231">
        <v>556.18333333333328</v>
      </c>
      <c r="G34" s="231">
        <v>552.36666666666656</v>
      </c>
      <c r="H34" s="231">
        <v>571.46666666666647</v>
      </c>
      <c r="I34" s="231">
        <v>575.2833333333333</v>
      </c>
      <c r="J34" s="231">
        <v>581.01666666666642</v>
      </c>
      <c r="K34" s="230">
        <v>569.54999999999995</v>
      </c>
      <c r="L34" s="230">
        <v>560</v>
      </c>
      <c r="M34" s="230">
        <v>0.34643000000000002</v>
      </c>
      <c r="N34" s="1"/>
      <c r="O34" s="1"/>
    </row>
    <row r="35" spans="1:15" ht="12.75" customHeight="1">
      <c r="A35" s="30">
        <v>25</v>
      </c>
      <c r="B35" s="216" t="s">
        <v>48</v>
      </c>
      <c r="C35" s="230">
        <v>3383.95</v>
      </c>
      <c r="D35" s="231">
        <v>3392.9333333333329</v>
      </c>
      <c r="E35" s="231">
        <v>3356.0666666666657</v>
      </c>
      <c r="F35" s="231">
        <v>3328.1833333333329</v>
      </c>
      <c r="G35" s="231">
        <v>3291.3166666666657</v>
      </c>
      <c r="H35" s="231">
        <v>3420.8166666666657</v>
      </c>
      <c r="I35" s="231">
        <v>3457.6833333333334</v>
      </c>
      <c r="J35" s="231">
        <v>3485.5666666666657</v>
      </c>
      <c r="K35" s="230">
        <v>3429.8</v>
      </c>
      <c r="L35" s="230">
        <v>3365.05</v>
      </c>
      <c r="M35" s="230">
        <v>1.2932300000000001</v>
      </c>
      <c r="N35" s="1"/>
      <c r="O35" s="1"/>
    </row>
    <row r="36" spans="1:15" ht="12.75" customHeight="1">
      <c r="A36" s="30">
        <v>26</v>
      </c>
      <c r="B36" s="216" t="s">
        <v>292</v>
      </c>
      <c r="C36" s="230">
        <v>2545.6</v>
      </c>
      <c r="D36" s="231">
        <v>2539.8666666666668</v>
      </c>
      <c r="E36" s="231">
        <v>2525.7333333333336</v>
      </c>
      <c r="F36" s="231">
        <v>2505.8666666666668</v>
      </c>
      <c r="G36" s="231">
        <v>2491.7333333333336</v>
      </c>
      <c r="H36" s="231">
        <v>2559.7333333333336</v>
      </c>
      <c r="I36" s="231">
        <v>2573.8666666666668</v>
      </c>
      <c r="J36" s="231">
        <v>2593.7333333333336</v>
      </c>
      <c r="K36" s="230">
        <v>2554</v>
      </c>
      <c r="L36" s="230">
        <v>2520</v>
      </c>
      <c r="M36" s="230">
        <v>0.24160999999999999</v>
      </c>
      <c r="N36" s="1"/>
      <c r="O36" s="1"/>
    </row>
    <row r="37" spans="1:15" ht="12.75" customHeight="1">
      <c r="A37" s="30">
        <v>27</v>
      </c>
      <c r="B37" s="216" t="s">
        <v>833</v>
      </c>
      <c r="C37" s="230">
        <v>13.05</v>
      </c>
      <c r="D37" s="231">
        <v>13.083333333333334</v>
      </c>
      <c r="E37" s="231">
        <v>12.866666666666667</v>
      </c>
      <c r="F37" s="231">
        <v>12.683333333333334</v>
      </c>
      <c r="G37" s="231">
        <v>12.466666666666667</v>
      </c>
      <c r="H37" s="231">
        <v>13.266666666666667</v>
      </c>
      <c r="I37" s="231">
        <v>13.483333333333333</v>
      </c>
      <c r="J37" s="231">
        <v>13.666666666666668</v>
      </c>
      <c r="K37" s="230">
        <v>13.3</v>
      </c>
      <c r="L37" s="230">
        <v>12.9</v>
      </c>
      <c r="M37" s="230">
        <v>56.965449999999997</v>
      </c>
      <c r="N37" s="1"/>
      <c r="O37" s="1"/>
    </row>
    <row r="38" spans="1:15" ht="12.75" customHeight="1">
      <c r="A38" s="30">
        <v>28</v>
      </c>
      <c r="B38" s="216" t="s">
        <v>50</v>
      </c>
      <c r="C38" s="230">
        <v>649</v>
      </c>
      <c r="D38" s="231">
        <v>643.31666666666672</v>
      </c>
      <c r="E38" s="231">
        <v>632.68333333333339</v>
      </c>
      <c r="F38" s="231">
        <v>616.36666666666667</v>
      </c>
      <c r="G38" s="231">
        <v>605.73333333333335</v>
      </c>
      <c r="H38" s="231">
        <v>659.63333333333344</v>
      </c>
      <c r="I38" s="231">
        <v>670.26666666666688</v>
      </c>
      <c r="J38" s="231">
        <v>686.58333333333348</v>
      </c>
      <c r="K38" s="230">
        <v>653.95000000000005</v>
      </c>
      <c r="L38" s="230">
        <v>627</v>
      </c>
      <c r="M38" s="230">
        <v>14.83588</v>
      </c>
      <c r="N38" s="1"/>
      <c r="O38" s="1"/>
    </row>
    <row r="39" spans="1:15" ht="12.75" customHeight="1">
      <c r="A39" s="30">
        <v>29</v>
      </c>
      <c r="B39" s="216" t="s">
        <v>293</v>
      </c>
      <c r="C39" s="230">
        <v>2171.85</v>
      </c>
      <c r="D39" s="231">
        <v>2152.4666666666667</v>
      </c>
      <c r="E39" s="231">
        <v>2076.0333333333333</v>
      </c>
      <c r="F39" s="231">
        <v>1980.2166666666667</v>
      </c>
      <c r="G39" s="231">
        <v>1903.7833333333333</v>
      </c>
      <c r="H39" s="231">
        <v>2248.2833333333333</v>
      </c>
      <c r="I39" s="231">
        <v>2324.7166666666667</v>
      </c>
      <c r="J39" s="231">
        <v>2420.5333333333333</v>
      </c>
      <c r="K39" s="230">
        <v>2228.9</v>
      </c>
      <c r="L39" s="230">
        <v>2056.65</v>
      </c>
      <c r="M39" s="230">
        <v>27.606030000000001</v>
      </c>
      <c r="N39" s="1"/>
      <c r="O39" s="1"/>
    </row>
    <row r="40" spans="1:15" ht="12.75" customHeight="1">
      <c r="A40" s="30">
        <v>30</v>
      </c>
      <c r="B40" s="216" t="s">
        <v>51</v>
      </c>
      <c r="C40" s="230">
        <v>406.3</v>
      </c>
      <c r="D40" s="231">
        <v>404.2</v>
      </c>
      <c r="E40" s="231">
        <v>401.4</v>
      </c>
      <c r="F40" s="231">
        <v>396.5</v>
      </c>
      <c r="G40" s="231">
        <v>393.7</v>
      </c>
      <c r="H40" s="231">
        <v>409.09999999999997</v>
      </c>
      <c r="I40" s="231">
        <v>411.90000000000003</v>
      </c>
      <c r="J40" s="231">
        <v>416.79999999999995</v>
      </c>
      <c r="K40" s="230">
        <v>407</v>
      </c>
      <c r="L40" s="230">
        <v>399.3</v>
      </c>
      <c r="M40" s="230">
        <v>43.994779999999999</v>
      </c>
      <c r="N40" s="1"/>
      <c r="O40" s="1"/>
    </row>
    <row r="41" spans="1:15" ht="12.75" customHeight="1">
      <c r="A41" s="30">
        <v>31</v>
      </c>
      <c r="B41" s="216" t="s">
        <v>786</v>
      </c>
      <c r="C41" s="230">
        <v>1269.25</v>
      </c>
      <c r="D41" s="231">
        <v>1273.75</v>
      </c>
      <c r="E41" s="231">
        <v>1250.5</v>
      </c>
      <c r="F41" s="231">
        <v>1231.75</v>
      </c>
      <c r="G41" s="231">
        <v>1208.5</v>
      </c>
      <c r="H41" s="231">
        <v>1292.5</v>
      </c>
      <c r="I41" s="231">
        <v>1315.75</v>
      </c>
      <c r="J41" s="231">
        <v>1334.5</v>
      </c>
      <c r="K41" s="230">
        <v>1297</v>
      </c>
      <c r="L41" s="230">
        <v>1255</v>
      </c>
      <c r="M41" s="230">
        <v>2.2664800000000001</v>
      </c>
      <c r="N41" s="1"/>
      <c r="O41" s="1"/>
    </row>
    <row r="42" spans="1:15" ht="12.75" customHeight="1">
      <c r="A42" s="30">
        <v>32</v>
      </c>
      <c r="B42" s="216" t="s">
        <v>755</v>
      </c>
      <c r="C42" s="230">
        <v>1169.0999999999999</v>
      </c>
      <c r="D42" s="231">
        <v>1170.8833333333332</v>
      </c>
      <c r="E42" s="231">
        <v>1148.2666666666664</v>
      </c>
      <c r="F42" s="231">
        <v>1127.4333333333332</v>
      </c>
      <c r="G42" s="231">
        <v>1104.8166666666664</v>
      </c>
      <c r="H42" s="231">
        <v>1191.7166666666665</v>
      </c>
      <c r="I42" s="231">
        <v>1214.3333333333333</v>
      </c>
      <c r="J42" s="231">
        <v>1235.1666666666665</v>
      </c>
      <c r="K42" s="230">
        <v>1193.5</v>
      </c>
      <c r="L42" s="230">
        <v>1150.05</v>
      </c>
      <c r="M42" s="230">
        <v>1.58572</v>
      </c>
      <c r="N42" s="1"/>
      <c r="O42" s="1"/>
    </row>
    <row r="43" spans="1:15" ht="12.75" customHeight="1">
      <c r="A43" s="30">
        <v>33</v>
      </c>
      <c r="B43" s="216" t="s">
        <v>53</v>
      </c>
      <c r="C43" s="230">
        <v>4482.1499999999996</v>
      </c>
      <c r="D43" s="231">
        <v>4513.25</v>
      </c>
      <c r="E43" s="231">
        <v>4426.8999999999996</v>
      </c>
      <c r="F43" s="231">
        <v>4371.6499999999996</v>
      </c>
      <c r="G43" s="231">
        <v>4285.2999999999993</v>
      </c>
      <c r="H43" s="231">
        <v>4568.5</v>
      </c>
      <c r="I43" s="231">
        <v>4654.8500000000004</v>
      </c>
      <c r="J43" s="231">
        <v>4710.1000000000004</v>
      </c>
      <c r="K43" s="230">
        <v>4599.6000000000004</v>
      </c>
      <c r="L43" s="230">
        <v>4458</v>
      </c>
      <c r="M43" s="230">
        <v>2.6680299999999999</v>
      </c>
      <c r="N43" s="1"/>
      <c r="O43" s="1"/>
    </row>
    <row r="44" spans="1:15" ht="12.75" customHeight="1">
      <c r="A44" s="30">
        <v>34</v>
      </c>
      <c r="B44" s="216" t="s">
        <v>54</v>
      </c>
      <c r="C44" s="230">
        <v>369.1</v>
      </c>
      <c r="D44" s="231">
        <v>368.36666666666662</v>
      </c>
      <c r="E44" s="231">
        <v>365.73333333333323</v>
      </c>
      <c r="F44" s="231">
        <v>362.36666666666662</v>
      </c>
      <c r="G44" s="231">
        <v>359.73333333333323</v>
      </c>
      <c r="H44" s="231">
        <v>371.73333333333323</v>
      </c>
      <c r="I44" s="231">
        <v>374.36666666666656</v>
      </c>
      <c r="J44" s="231">
        <v>377.73333333333323</v>
      </c>
      <c r="K44" s="230">
        <v>371</v>
      </c>
      <c r="L44" s="230">
        <v>365</v>
      </c>
      <c r="M44" s="230">
        <v>21.946870000000001</v>
      </c>
      <c r="N44" s="1"/>
      <c r="O44" s="1"/>
    </row>
    <row r="45" spans="1:15" ht="12.75" customHeight="1">
      <c r="A45" s="30">
        <v>35</v>
      </c>
      <c r="B45" s="216" t="s">
        <v>807</v>
      </c>
      <c r="C45" s="230">
        <v>265</v>
      </c>
      <c r="D45" s="231">
        <v>266.18333333333334</v>
      </c>
      <c r="E45" s="231">
        <v>263.06666666666666</v>
      </c>
      <c r="F45" s="231">
        <v>261.13333333333333</v>
      </c>
      <c r="G45" s="231">
        <v>258.01666666666665</v>
      </c>
      <c r="H45" s="231">
        <v>268.11666666666667</v>
      </c>
      <c r="I45" s="231">
        <v>271.23333333333335</v>
      </c>
      <c r="J45" s="231">
        <v>273.16666666666669</v>
      </c>
      <c r="K45" s="230">
        <v>269.3</v>
      </c>
      <c r="L45" s="230">
        <v>264.25</v>
      </c>
      <c r="M45" s="230">
        <v>1.01298</v>
      </c>
      <c r="N45" s="1"/>
      <c r="O45" s="1"/>
    </row>
    <row r="46" spans="1:15" ht="12.75" customHeight="1">
      <c r="A46" s="30">
        <v>36</v>
      </c>
      <c r="B46" s="216" t="s">
        <v>294</v>
      </c>
      <c r="C46" s="230">
        <v>467.45</v>
      </c>
      <c r="D46" s="231">
        <v>469.25</v>
      </c>
      <c r="E46" s="231">
        <v>460.8</v>
      </c>
      <c r="F46" s="231">
        <v>454.15000000000003</v>
      </c>
      <c r="G46" s="231">
        <v>445.70000000000005</v>
      </c>
      <c r="H46" s="231">
        <v>475.9</v>
      </c>
      <c r="I46" s="231">
        <v>484.35</v>
      </c>
      <c r="J46" s="231">
        <v>490.99999999999994</v>
      </c>
      <c r="K46" s="230">
        <v>477.7</v>
      </c>
      <c r="L46" s="230">
        <v>462.6</v>
      </c>
      <c r="M46" s="230">
        <v>0.93779999999999997</v>
      </c>
      <c r="N46" s="1"/>
      <c r="O46" s="1"/>
    </row>
    <row r="47" spans="1:15" ht="12.75" customHeight="1">
      <c r="A47" s="30">
        <v>37</v>
      </c>
      <c r="B47" s="216" t="s">
        <v>55</v>
      </c>
      <c r="C47" s="230">
        <v>152.9</v>
      </c>
      <c r="D47" s="231">
        <v>153</v>
      </c>
      <c r="E47" s="231">
        <v>151.65</v>
      </c>
      <c r="F47" s="231">
        <v>150.4</v>
      </c>
      <c r="G47" s="231">
        <v>149.05000000000001</v>
      </c>
      <c r="H47" s="231">
        <v>154.25</v>
      </c>
      <c r="I47" s="231">
        <v>155.60000000000002</v>
      </c>
      <c r="J47" s="231">
        <v>156.85</v>
      </c>
      <c r="K47" s="230">
        <v>154.35</v>
      </c>
      <c r="L47" s="230">
        <v>151.75</v>
      </c>
      <c r="M47" s="230">
        <v>81.976870000000005</v>
      </c>
      <c r="N47" s="1"/>
      <c r="O47" s="1"/>
    </row>
    <row r="48" spans="1:15" ht="12.75" customHeight="1">
      <c r="A48" s="30">
        <v>38</v>
      </c>
      <c r="B48" s="216" t="s">
        <v>57</v>
      </c>
      <c r="C48" s="230">
        <v>3092.45</v>
      </c>
      <c r="D48" s="231">
        <v>3105.3166666666671</v>
      </c>
      <c r="E48" s="231">
        <v>3062.6833333333343</v>
      </c>
      <c r="F48" s="231">
        <v>3032.9166666666674</v>
      </c>
      <c r="G48" s="231">
        <v>2990.2833333333347</v>
      </c>
      <c r="H48" s="231">
        <v>3135.0833333333339</v>
      </c>
      <c r="I48" s="231">
        <v>3177.7166666666662</v>
      </c>
      <c r="J48" s="231">
        <v>3207.4833333333336</v>
      </c>
      <c r="K48" s="230">
        <v>3147.95</v>
      </c>
      <c r="L48" s="230">
        <v>3075.55</v>
      </c>
      <c r="M48" s="230">
        <v>8.3537099999999995</v>
      </c>
      <c r="N48" s="1"/>
      <c r="O48" s="1"/>
    </row>
    <row r="49" spans="1:15" ht="12.75" customHeight="1">
      <c r="A49" s="30">
        <v>39</v>
      </c>
      <c r="B49" s="216" t="s">
        <v>295</v>
      </c>
      <c r="C49" s="230">
        <v>261.75</v>
      </c>
      <c r="D49" s="231">
        <v>259.31666666666666</v>
      </c>
      <c r="E49" s="231">
        <v>255.43333333333334</v>
      </c>
      <c r="F49" s="231">
        <v>249.11666666666667</v>
      </c>
      <c r="G49" s="231">
        <v>245.23333333333335</v>
      </c>
      <c r="H49" s="231">
        <v>265.63333333333333</v>
      </c>
      <c r="I49" s="231">
        <v>269.51666666666665</v>
      </c>
      <c r="J49" s="231">
        <v>275.83333333333331</v>
      </c>
      <c r="K49" s="230">
        <v>263.2</v>
      </c>
      <c r="L49" s="230">
        <v>253</v>
      </c>
      <c r="M49" s="230">
        <v>3.9463900000000001</v>
      </c>
      <c r="N49" s="1"/>
      <c r="O49" s="1"/>
    </row>
    <row r="50" spans="1:15" ht="12.75" customHeight="1">
      <c r="A50" s="30">
        <v>40</v>
      </c>
      <c r="B50" s="216" t="s">
        <v>296</v>
      </c>
      <c r="C50" s="230">
        <v>3301</v>
      </c>
      <c r="D50" s="231">
        <v>3305.7000000000003</v>
      </c>
      <c r="E50" s="231">
        <v>3261.4000000000005</v>
      </c>
      <c r="F50" s="231">
        <v>3221.8</v>
      </c>
      <c r="G50" s="231">
        <v>3177.5000000000005</v>
      </c>
      <c r="H50" s="231">
        <v>3345.3000000000006</v>
      </c>
      <c r="I50" s="231">
        <v>3389.6000000000008</v>
      </c>
      <c r="J50" s="231">
        <v>3429.2000000000007</v>
      </c>
      <c r="K50" s="230">
        <v>3350</v>
      </c>
      <c r="L50" s="230">
        <v>3266.1</v>
      </c>
      <c r="M50" s="230">
        <v>1.864E-2</v>
      </c>
      <c r="N50" s="1"/>
      <c r="O50" s="1"/>
    </row>
    <row r="51" spans="1:15" ht="12.75" customHeight="1">
      <c r="A51" s="30">
        <v>41</v>
      </c>
      <c r="B51" s="216" t="s">
        <v>297</v>
      </c>
      <c r="C51" s="230">
        <v>1719.85</v>
      </c>
      <c r="D51" s="231">
        <v>1702.4833333333333</v>
      </c>
      <c r="E51" s="231">
        <v>1679.5666666666666</v>
      </c>
      <c r="F51" s="231">
        <v>1639.2833333333333</v>
      </c>
      <c r="G51" s="231">
        <v>1616.3666666666666</v>
      </c>
      <c r="H51" s="231">
        <v>1742.7666666666667</v>
      </c>
      <c r="I51" s="231">
        <v>1765.6833333333332</v>
      </c>
      <c r="J51" s="231">
        <v>1805.9666666666667</v>
      </c>
      <c r="K51" s="230">
        <v>1725.4</v>
      </c>
      <c r="L51" s="230">
        <v>1662.2</v>
      </c>
      <c r="M51" s="230">
        <v>12.09502</v>
      </c>
      <c r="N51" s="1"/>
      <c r="O51" s="1"/>
    </row>
    <row r="52" spans="1:15" ht="12.75" customHeight="1">
      <c r="A52" s="30">
        <v>42</v>
      </c>
      <c r="B52" s="216" t="s">
        <v>298</v>
      </c>
      <c r="C52" s="230">
        <v>6724.25</v>
      </c>
      <c r="D52" s="231">
        <v>6736.416666666667</v>
      </c>
      <c r="E52" s="231">
        <v>6637.8333333333339</v>
      </c>
      <c r="F52" s="231">
        <v>6551.416666666667</v>
      </c>
      <c r="G52" s="231">
        <v>6452.8333333333339</v>
      </c>
      <c r="H52" s="231">
        <v>6822.8333333333339</v>
      </c>
      <c r="I52" s="231">
        <v>6921.4166666666679</v>
      </c>
      <c r="J52" s="231">
        <v>7007.8333333333339</v>
      </c>
      <c r="K52" s="230">
        <v>6835</v>
      </c>
      <c r="L52" s="230">
        <v>6650</v>
      </c>
      <c r="M52" s="230">
        <v>0.40183999999999997</v>
      </c>
      <c r="N52" s="1"/>
      <c r="O52" s="1"/>
    </row>
    <row r="53" spans="1:15" ht="12.75" customHeight="1">
      <c r="A53" s="30">
        <v>43</v>
      </c>
      <c r="B53" s="216" t="s">
        <v>60</v>
      </c>
      <c r="C53" s="230">
        <v>619.6</v>
      </c>
      <c r="D53" s="231">
        <v>627.15000000000009</v>
      </c>
      <c r="E53" s="231">
        <v>609.85000000000014</v>
      </c>
      <c r="F53" s="231">
        <v>600.1</v>
      </c>
      <c r="G53" s="231">
        <v>582.80000000000007</v>
      </c>
      <c r="H53" s="231">
        <v>636.9000000000002</v>
      </c>
      <c r="I53" s="231">
        <v>654.20000000000016</v>
      </c>
      <c r="J53" s="231">
        <v>663.95000000000027</v>
      </c>
      <c r="K53" s="230">
        <v>644.45000000000005</v>
      </c>
      <c r="L53" s="230">
        <v>617.4</v>
      </c>
      <c r="M53" s="230">
        <v>14.10055</v>
      </c>
      <c r="N53" s="1"/>
      <c r="O53" s="1"/>
    </row>
    <row r="54" spans="1:15" ht="12.75" customHeight="1">
      <c r="A54" s="30">
        <v>44</v>
      </c>
      <c r="B54" s="216" t="s">
        <v>299</v>
      </c>
      <c r="C54" s="230">
        <v>368.15</v>
      </c>
      <c r="D54" s="231">
        <v>369.2833333333333</v>
      </c>
      <c r="E54" s="231">
        <v>365.61666666666662</v>
      </c>
      <c r="F54" s="231">
        <v>363.08333333333331</v>
      </c>
      <c r="G54" s="231">
        <v>359.41666666666663</v>
      </c>
      <c r="H54" s="231">
        <v>371.81666666666661</v>
      </c>
      <c r="I54" s="231">
        <v>375.48333333333335</v>
      </c>
      <c r="J54" s="231">
        <v>378.01666666666659</v>
      </c>
      <c r="K54" s="230">
        <v>372.95</v>
      </c>
      <c r="L54" s="230">
        <v>366.75</v>
      </c>
      <c r="M54" s="230">
        <v>0.81306999999999996</v>
      </c>
      <c r="N54" s="1"/>
      <c r="O54" s="1"/>
    </row>
    <row r="55" spans="1:15" ht="12.75" customHeight="1">
      <c r="A55" s="30">
        <v>45</v>
      </c>
      <c r="B55" s="216" t="s">
        <v>239</v>
      </c>
      <c r="C55" s="230">
        <v>3400.2</v>
      </c>
      <c r="D55" s="231">
        <v>3430.9</v>
      </c>
      <c r="E55" s="231">
        <v>3363.3</v>
      </c>
      <c r="F55" s="231">
        <v>3326.4</v>
      </c>
      <c r="G55" s="231">
        <v>3258.8</v>
      </c>
      <c r="H55" s="231">
        <v>3467.8</v>
      </c>
      <c r="I55" s="231">
        <v>3535.3999999999996</v>
      </c>
      <c r="J55" s="231">
        <v>3572.3</v>
      </c>
      <c r="K55" s="230">
        <v>3498.5</v>
      </c>
      <c r="L55" s="230">
        <v>3394</v>
      </c>
      <c r="M55" s="230">
        <v>5.6038800000000002</v>
      </c>
      <c r="N55" s="1"/>
      <c r="O55" s="1"/>
    </row>
    <row r="56" spans="1:15" ht="12.75" customHeight="1">
      <c r="A56" s="30">
        <v>46</v>
      </c>
      <c r="B56" s="216" t="s">
        <v>61</v>
      </c>
      <c r="C56" s="230">
        <v>914.8</v>
      </c>
      <c r="D56" s="231">
        <v>914.98333333333323</v>
      </c>
      <c r="E56" s="231">
        <v>911.06666666666649</v>
      </c>
      <c r="F56" s="231">
        <v>907.33333333333326</v>
      </c>
      <c r="G56" s="231">
        <v>903.41666666666652</v>
      </c>
      <c r="H56" s="231">
        <v>918.71666666666647</v>
      </c>
      <c r="I56" s="231">
        <v>922.63333333333321</v>
      </c>
      <c r="J56" s="231">
        <v>926.36666666666645</v>
      </c>
      <c r="K56" s="230">
        <v>918.9</v>
      </c>
      <c r="L56" s="230">
        <v>911.25</v>
      </c>
      <c r="M56" s="230">
        <v>102.48327</v>
      </c>
      <c r="N56" s="1"/>
      <c r="O56" s="1"/>
    </row>
    <row r="57" spans="1:15" ht="12" customHeight="1">
      <c r="A57" s="30">
        <v>47</v>
      </c>
      <c r="B57" s="216" t="s">
        <v>300</v>
      </c>
      <c r="C57" s="230">
        <v>2490.4</v>
      </c>
      <c r="D57" s="231">
        <v>2482.6666666666665</v>
      </c>
      <c r="E57" s="231">
        <v>2428.083333333333</v>
      </c>
      <c r="F57" s="231">
        <v>2365.7666666666664</v>
      </c>
      <c r="G57" s="231">
        <v>2311.1833333333329</v>
      </c>
      <c r="H57" s="231">
        <v>2544.9833333333331</v>
      </c>
      <c r="I57" s="231">
        <v>2599.5666666666662</v>
      </c>
      <c r="J57" s="231">
        <v>2661.8833333333332</v>
      </c>
      <c r="K57" s="230">
        <v>2537.25</v>
      </c>
      <c r="L57" s="230">
        <v>2420.35</v>
      </c>
      <c r="M57" s="230">
        <v>0.35355999999999999</v>
      </c>
      <c r="N57" s="1"/>
      <c r="O57" s="1"/>
    </row>
    <row r="58" spans="1:15" ht="12.75" customHeight="1">
      <c r="A58" s="30">
        <v>48</v>
      </c>
      <c r="B58" s="216" t="s">
        <v>869</v>
      </c>
      <c r="C58" s="230">
        <v>1422.35</v>
      </c>
      <c r="D58" s="231">
        <v>1421.4333333333334</v>
      </c>
      <c r="E58" s="231">
        <v>1405.9166666666667</v>
      </c>
      <c r="F58" s="231">
        <v>1389.4833333333333</v>
      </c>
      <c r="G58" s="231">
        <v>1373.9666666666667</v>
      </c>
      <c r="H58" s="231">
        <v>1437.8666666666668</v>
      </c>
      <c r="I58" s="231">
        <v>1453.3833333333332</v>
      </c>
      <c r="J58" s="231">
        <v>1469.8166666666668</v>
      </c>
      <c r="K58" s="230">
        <v>1436.95</v>
      </c>
      <c r="L58" s="230">
        <v>1405</v>
      </c>
      <c r="M58" s="230">
        <v>2.2629700000000001</v>
      </c>
      <c r="N58" s="1"/>
      <c r="O58" s="1"/>
    </row>
    <row r="59" spans="1:15" ht="12.75" customHeight="1">
      <c r="A59" s="30">
        <v>49</v>
      </c>
      <c r="B59" s="216" t="s">
        <v>301</v>
      </c>
      <c r="C59" s="230">
        <v>536.9</v>
      </c>
      <c r="D59" s="231">
        <v>537.48333333333323</v>
      </c>
      <c r="E59" s="231">
        <v>531.91666666666652</v>
      </c>
      <c r="F59" s="231">
        <v>526.93333333333328</v>
      </c>
      <c r="G59" s="231">
        <v>521.36666666666656</v>
      </c>
      <c r="H59" s="231">
        <v>542.46666666666647</v>
      </c>
      <c r="I59" s="231">
        <v>548.0333333333333</v>
      </c>
      <c r="J59" s="231">
        <v>553.01666666666642</v>
      </c>
      <c r="K59" s="230">
        <v>543.04999999999995</v>
      </c>
      <c r="L59" s="230">
        <v>532.5</v>
      </c>
      <c r="M59" s="230">
        <v>4.5752899999999999</v>
      </c>
      <c r="N59" s="1"/>
      <c r="O59" s="1"/>
    </row>
    <row r="60" spans="1:15" ht="12.75" customHeight="1">
      <c r="A60" s="30">
        <v>50</v>
      </c>
      <c r="B60" s="216" t="s">
        <v>62</v>
      </c>
      <c r="C60" s="230">
        <v>4529.3500000000004</v>
      </c>
      <c r="D60" s="231">
        <v>4546.1166666666668</v>
      </c>
      <c r="E60" s="231">
        <v>4492.2333333333336</v>
      </c>
      <c r="F60" s="231">
        <v>4455.1166666666668</v>
      </c>
      <c r="G60" s="231">
        <v>4401.2333333333336</v>
      </c>
      <c r="H60" s="231">
        <v>4583.2333333333336</v>
      </c>
      <c r="I60" s="231">
        <v>4637.1166666666668</v>
      </c>
      <c r="J60" s="231">
        <v>4674.2333333333336</v>
      </c>
      <c r="K60" s="230">
        <v>4600</v>
      </c>
      <c r="L60" s="230">
        <v>4509</v>
      </c>
      <c r="M60" s="230">
        <v>3.4651000000000001</v>
      </c>
      <c r="N60" s="1"/>
      <c r="O60" s="1"/>
    </row>
    <row r="61" spans="1:15" ht="12.75" customHeight="1">
      <c r="A61" s="30">
        <v>51</v>
      </c>
      <c r="B61" s="216" t="s">
        <v>302</v>
      </c>
      <c r="C61" s="230">
        <v>1174.7</v>
      </c>
      <c r="D61" s="231">
        <v>1175.4833333333333</v>
      </c>
      <c r="E61" s="231">
        <v>1159.9666666666667</v>
      </c>
      <c r="F61" s="231">
        <v>1145.2333333333333</v>
      </c>
      <c r="G61" s="231">
        <v>1129.7166666666667</v>
      </c>
      <c r="H61" s="231">
        <v>1190.2166666666667</v>
      </c>
      <c r="I61" s="231">
        <v>1205.7333333333336</v>
      </c>
      <c r="J61" s="231">
        <v>1220.4666666666667</v>
      </c>
      <c r="K61" s="230">
        <v>1191</v>
      </c>
      <c r="L61" s="230">
        <v>1160.75</v>
      </c>
      <c r="M61" s="230">
        <v>0.50368999999999997</v>
      </c>
      <c r="N61" s="1"/>
      <c r="O61" s="1"/>
    </row>
    <row r="62" spans="1:15" ht="12.75" customHeight="1">
      <c r="A62" s="30">
        <v>52</v>
      </c>
      <c r="B62" s="216" t="s">
        <v>65</v>
      </c>
      <c r="C62" s="230">
        <v>6705.05</v>
      </c>
      <c r="D62" s="231">
        <v>6725.833333333333</v>
      </c>
      <c r="E62" s="231">
        <v>6641.2166666666662</v>
      </c>
      <c r="F62" s="231">
        <v>6577.3833333333332</v>
      </c>
      <c r="G62" s="231">
        <v>6492.7666666666664</v>
      </c>
      <c r="H62" s="231">
        <v>6789.6666666666661</v>
      </c>
      <c r="I62" s="231">
        <v>6874.2833333333328</v>
      </c>
      <c r="J62" s="231">
        <v>6938.1166666666659</v>
      </c>
      <c r="K62" s="230">
        <v>6810.45</v>
      </c>
      <c r="L62" s="230">
        <v>6662</v>
      </c>
      <c r="M62" s="230">
        <v>7.4078499999999998</v>
      </c>
      <c r="N62" s="1"/>
      <c r="O62" s="1"/>
    </row>
    <row r="63" spans="1:15" ht="12.75" customHeight="1">
      <c r="A63" s="30">
        <v>53</v>
      </c>
      <c r="B63" s="216" t="s">
        <v>64</v>
      </c>
      <c r="C63" s="230">
        <v>1415.4</v>
      </c>
      <c r="D63" s="231">
        <v>1416.9333333333334</v>
      </c>
      <c r="E63" s="231">
        <v>1403.4666666666667</v>
      </c>
      <c r="F63" s="231">
        <v>1391.5333333333333</v>
      </c>
      <c r="G63" s="231">
        <v>1378.0666666666666</v>
      </c>
      <c r="H63" s="231">
        <v>1428.8666666666668</v>
      </c>
      <c r="I63" s="231">
        <v>1442.3333333333335</v>
      </c>
      <c r="J63" s="231">
        <v>1454.2666666666669</v>
      </c>
      <c r="K63" s="230">
        <v>1430.4</v>
      </c>
      <c r="L63" s="230">
        <v>1405</v>
      </c>
      <c r="M63" s="230">
        <v>8.0496800000000004</v>
      </c>
      <c r="N63" s="1"/>
      <c r="O63" s="1"/>
    </row>
    <row r="64" spans="1:15" ht="12.75" customHeight="1">
      <c r="A64" s="30">
        <v>54</v>
      </c>
      <c r="B64" s="216" t="s">
        <v>240</v>
      </c>
      <c r="C64" s="230">
        <v>6451.85</v>
      </c>
      <c r="D64" s="231">
        <v>6508.9333333333334</v>
      </c>
      <c r="E64" s="231">
        <v>6353.916666666667</v>
      </c>
      <c r="F64" s="231">
        <v>6255.9833333333336</v>
      </c>
      <c r="G64" s="231">
        <v>6100.9666666666672</v>
      </c>
      <c r="H64" s="231">
        <v>6606.8666666666668</v>
      </c>
      <c r="I64" s="231">
        <v>6761.8833333333332</v>
      </c>
      <c r="J64" s="231">
        <v>6859.8166666666666</v>
      </c>
      <c r="K64" s="230">
        <v>6663.95</v>
      </c>
      <c r="L64" s="230">
        <v>6411</v>
      </c>
      <c r="M64" s="230">
        <v>0.34562999999999999</v>
      </c>
      <c r="N64" s="1"/>
      <c r="O64" s="1"/>
    </row>
    <row r="65" spans="1:15" ht="12.75" customHeight="1">
      <c r="A65" s="30">
        <v>55</v>
      </c>
      <c r="B65" s="216" t="s">
        <v>303</v>
      </c>
      <c r="C65" s="230">
        <v>2365.75</v>
      </c>
      <c r="D65" s="231">
        <v>2376.9</v>
      </c>
      <c r="E65" s="231">
        <v>2338.8500000000004</v>
      </c>
      <c r="F65" s="231">
        <v>2311.9500000000003</v>
      </c>
      <c r="G65" s="231">
        <v>2273.9000000000005</v>
      </c>
      <c r="H65" s="231">
        <v>2403.8000000000002</v>
      </c>
      <c r="I65" s="231">
        <v>2441.8500000000004</v>
      </c>
      <c r="J65" s="231">
        <v>2468.75</v>
      </c>
      <c r="K65" s="230">
        <v>2414.9499999999998</v>
      </c>
      <c r="L65" s="230">
        <v>2350</v>
      </c>
      <c r="M65" s="230">
        <v>0.46099000000000001</v>
      </c>
      <c r="N65" s="1"/>
      <c r="O65" s="1"/>
    </row>
    <row r="66" spans="1:15" ht="12.75" customHeight="1">
      <c r="A66" s="30">
        <v>56</v>
      </c>
      <c r="B66" s="216" t="s">
        <v>66</v>
      </c>
      <c r="C66" s="230">
        <v>2204.4</v>
      </c>
      <c r="D66" s="231">
        <v>2208.7666666666669</v>
      </c>
      <c r="E66" s="231">
        <v>2190.7333333333336</v>
      </c>
      <c r="F66" s="231">
        <v>2177.0666666666666</v>
      </c>
      <c r="G66" s="231">
        <v>2159.0333333333333</v>
      </c>
      <c r="H66" s="231">
        <v>2222.4333333333338</v>
      </c>
      <c r="I66" s="231">
        <v>2240.4666666666676</v>
      </c>
      <c r="J66" s="231">
        <v>2254.1333333333341</v>
      </c>
      <c r="K66" s="230">
        <v>2226.8000000000002</v>
      </c>
      <c r="L66" s="230">
        <v>2195.1</v>
      </c>
      <c r="M66" s="230">
        <v>1.60463</v>
      </c>
      <c r="N66" s="1"/>
      <c r="O66" s="1"/>
    </row>
    <row r="67" spans="1:15" ht="12.75" customHeight="1">
      <c r="A67" s="30">
        <v>57</v>
      </c>
      <c r="B67" s="216" t="s">
        <v>304</v>
      </c>
      <c r="C67" s="230">
        <v>380.35</v>
      </c>
      <c r="D67" s="231">
        <v>379.5333333333333</v>
      </c>
      <c r="E67" s="231">
        <v>376.36666666666662</v>
      </c>
      <c r="F67" s="231">
        <v>372.38333333333333</v>
      </c>
      <c r="G67" s="231">
        <v>369.21666666666664</v>
      </c>
      <c r="H67" s="231">
        <v>383.51666666666659</v>
      </c>
      <c r="I67" s="231">
        <v>386.68333333333334</v>
      </c>
      <c r="J67" s="231">
        <v>390.66666666666657</v>
      </c>
      <c r="K67" s="230">
        <v>382.7</v>
      </c>
      <c r="L67" s="230">
        <v>375.55</v>
      </c>
      <c r="M67" s="230">
        <v>10.02882</v>
      </c>
      <c r="N67" s="1"/>
      <c r="O67" s="1"/>
    </row>
    <row r="68" spans="1:15" ht="12.75" customHeight="1">
      <c r="A68" s="30">
        <v>58</v>
      </c>
      <c r="B68" s="216" t="s">
        <v>67</v>
      </c>
      <c r="C68" s="230">
        <v>243.6</v>
      </c>
      <c r="D68" s="231">
        <v>243.41666666666666</v>
      </c>
      <c r="E68" s="231">
        <v>241.2833333333333</v>
      </c>
      <c r="F68" s="231">
        <v>238.96666666666664</v>
      </c>
      <c r="G68" s="231">
        <v>236.83333333333329</v>
      </c>
      <c r="H68" s="231">
        <v>245.73333333333332</v>
      </c>
      <c r="I68" s="231">
        <v>247.8666666666667</v>
      </c>
      <c r="J68" s="231">
        <v>250.18333333333334</v>
      </c>
      <c r="K68" s="230">
        <v>245.55</v>
      </c>
      <c r="L68" s="230">
        <v>241.1</v>
      </c>
      <c r="M68" s="230">
        <v>66.46566</v>
      </c>
      <c r="N68" s="1"/>
      <c r="O68" s="1"/>
    </row>
    <row r="69" spans="1:15" ht="12.75" customHeight="1">
      <c r="A69" s="30">
        <v>59</v>
      </c>
      <c r="B69" s="216" t="s">
        <v>68</v>
      </c>
      <c r="C69" s="230">
        <v>185.9</v>
      </c>
      <c r="D69" s="231">
        <v>186.54999999999998</v>
      </c>
      <c r="E69" s="231">
        <v>183.09999999999997</v>
      </c>
      <c r="F69" s="231">
        <v>180.29999999999998</v>
      </c>
      <c r="G69" s="231">
        <v>176.84999999999997</v>
      </c>
      <c r="H69" s="231">
        <v>189.34999999999997</v>
      </c>
      <c r="I69" s="231">
        <v>192.79999999999995</v>
      </c>
      <c r="J69" s="231">
        <v>195.59999999999997</v>
      </c>
      <c r="K69" s="230">
        <v>190</v>
      </c>
      <c r="L69" s="230">
        <v>183.75</v>
      </c>
      <c r="M69" s="230">
        <v>405.72322000000003</v>
      </c>
      <c r="N69" s="1"/>
      <c r="O69" s="1"/>
    </row>
    <row r="70" spans="1:15" ht="12.75" customHeight="1">
      <c r="A70" s="30">
        <v>60</v>
      </c>
      <c r="B70" s="216" t="s">
        <v>241</v>
      </c>
      <c r="C70" s="230">
        <v>76.55</v>
      </c>
      <c r="D70" s="231">
        <v>76.86666666666666</v>
      </c>
      <c r="E70" s="231">
        <v>75.533333333333317</v>
      </c>
      <c r="F70" s="231">
        <v>74.516666666666652</v>
      </c>
      <c r="G70" s="231">
        <v>73.183333333333309</v>
      </c>
      <c r="H70" s="231">
        <v>77.883333333333326</v>
      </c>
      <c r="I70" s="231">
        <v>79.216666666666669</v>
      </c>
      <c r="J70" s="231">
        <v>80.233333333333334</v>
      </c>
      <c r="K70" s="230">
        <v>78.2</v>
      </c>
      <c r="L70" s="230">
        <v>75.849999999999994</v>
      </c>
      <c r="M70" s="230">
        <v>72.857010000000002</v>
      </c>
      <c r="N70" s="1"/>
      <c r="O70" s="1"/>
    </row>
    <row r="71" spans="1:15" ht="12.75" customHeight="1">
      <c r="A71" s="30">
        <v>61</v>
      </c>
      <c r="B71" s="216" t="s">
        <v>305</v>
      </c>
      <c r="C71" s="230">
        <v>31.2</v>
      </c>
      <c r="D71" s="231">
        <v>31.183333333333334</v>
      </c>
      <c r="E71" s="231">
        <v>30.766666666666666</v>
      </c>
      <c r="F71" s="231">
        <v>30.333333333333332</v>
      </c>
      <c r="G71" s="231">
        <v>29.916666666666664</v>
      </c>
      <c r="H71" s="231">
        <v>31.616666666666667</v>
      </c>
      <c r="I71" s="231">
        <v>32.033333333333331</v>
      </c>
      <c r="J71" s="231">
        <v>32.466666666666669</v>
      </c>
      <c r="K71" s="230">
        <v>31.6</v>
      </c>
      <c r="L71" s="230">
        <v>30.75</v>
      </c>
      <c r="M71" s="230">
        <v>130.85718</v>
      </c>
      <c r="N71" s="1"/>
      <c r="O71" s="1"/>
    </row>
    <row r="72" spans="1:15" ht="12.75" customHeight="1">
      <c r="A72" s="30">
        <v>62</v>
      </c>
      <c r="B72" s="216" t="s">
        <v>69</v>
      </c>
      <c r="C72" s="230">
        <v>1532.15</v>
      </c>
      <c r="D72" s="231">
        <v>1534.95</v>
      </c>
      <c r="E72" s="231">
        <v>1518.4</v>
      </c>
      <c r="F72" s="231">
        <v>1504.65</v>
      </c>
      <c r="G72" s="231">
        <v>1488.1000000000001</v>
      </c>
      <c r="H72" s="231">
        <v>1548.7</v>
      </c>
      <c r="I72" s="231">
        <v>1565.2499999999998</v>
      </c>
      <c r="J72" s="231">
        <v>1579</v>
      </c>
      <c r="K72" s="230">
        <v>1551.5</v>
      </c>
      <c r="L72" s="230">
        <v>1521.2</v>
      </c>
      <c r="M72" s="230">
        <v>1.7782199999999999</v>
      </c>
      <c r="N72" s="1"/>
      <c r="O72" s="1"/>
    </row>
    <row r="73" spans="1:15" ht="12.75" customHeight="1">
      <c r="A73" s="30">
        <v>63</v>
      </c>
      <c r="B73" s="216" t="s">
        <v>306</v>
      </c>
      <c r="C73" s="230">
        <v>4160.1499999999996</v>
      </c>
      <c r="D73" s="231">
        <v>4155.8499999999995</v>
      </c>
      <c r="E73" s="231">
        <v>4139.2999999999993</v>
      </c>
      <c r="F73" s="231">
        <v>4118.45</v>
      </c>
      <c r="G73" s="231">
        <v>4101.8999999999996</v>
      </c>
      <c r="H73" s="231">
        <v>4176.6999999999989</v>
      </c>
      <c r="I73" s="231">
        <v>4193.25</v>
      </c>
      <c r="J73" s="231">
        <v>4214.0999999999985</v>
      </c>
      <c r="K73" s="230">
        <v>4172.3999999999996</v>
      </c>
      <c r="L73" s="230">
        <v>4135</v>
      </c>
      <c r="M73" s="230">
        <v>5.0529999999999999E-2</v>
      </c>
      <c r="N73" s="1"/>
      <c r="O73" s="1"/>
    </row>
    <row r="74" spans="1:15" ht="12.75" customHeight="1">
      <c r="A74" s="30">
        <v>64</v>
      </c>
      <c r="B74" s="216" t="s">
        <v>72</v>
      </c>
      <c r="C74" s="230">
        <v>620.1</v>
      </c>
      <c r="D74" s="231">
        <v>618.36666666666667</v>
      </c>
      <c r="E74" s="231">
        <v>612.23333333333335</v>
      </c>
      <c r="F74" s="231">
        <v>604.36666666666667</v>
      </c>
      <c r="G74" s="231">
        <v>598.23333333333335</v>
      </c>
      <c r="H74" s="231">
        <v>626.23333333333335</v>
      </c>
      <c r="I74" s="231">
        <v>632.36666666666679</v>
      </c>
      <c r="J74" s="231">
        <v>640.23333333333335</v>
      </c>
      <c r="K74" s="230">
        <v>624.5</v>
      </c>
      <c r="L74" s="230">
        <v>610.5</v>
      </c>
      <c r="M74" s="230">
        <v>10.31762</v>
      </c>
      <c r="N74" s="1"/>
      <c r="O74" s="1"/>
    </row>
    <row r="75" spans="1:15" ht="12.75" customHeight="1">
      <c r="A75" s="30">
        <v>65</v>
      </c>
      <c r="B75" s="216" t="s">
        <v>307</v>
      </c>
      <c r="C75" s="230">
        <v>1075.3499999999999</v>
      </c>
      <c r="D75" s="231">
        <v>1078.1000000000001</v>
      </c>
      <c r="E75" s="231">
        <v>1051.2500000000002</v>
      </c>
      <c r="F75" s="231">
        <v>1027.1500000000001</v>
      </c>
      <c r="G75" s="231">
        <v>1000.3000000000002</v>
      </c>
      <c r="H75" s="231">
        <v>1102.2000000000003</v>
      </c>
      <c r="I75" s="231">
        <v>1129.0500000000002</v>
      </c>
      <c r="J75" s="231">
        <v>1153.1500000000003</v>
      </c>
      <c r="K75" s="230">
        <v>1104.95</v>
      </c>
      <c r="L75" s="230">
        <v>1054</v>
      </c>
      <c r="M75" s="230">
        <v>17.3506</v>
      </c>
      <c r="N75" s="1"/>
      <c r="O75" s="1"/>
    </row>
    <row r="76" spans="1:15" ht="12.75" customHeight="1">
      <c r="A76" s="30">
        <v>66</v>
      </c>
      <c r="B76" s="216" t="s">
        <v>71</v>
      </c>
      <c r="C76" s="230">
        <v>108.25</v>
      </c>
      <c r="D76" s="231">
        <v>108.64999999999999</v>
      </c>
      <c r="E76" s="231">
        <v>107.54999999999998</v>
      </c>
      <c r="F76" s="231">
        <v>106.85</v>
      </c>
      <c r="G76" s="231">
        <v>105.74999999999999</v>
      </c>
      <c r="H76" s="231">
        <v>109.34999999999998</v>
      </c>
      <c r="I76" s="231">
        <v>110.44999999999997</v>
      </c>
      <c r="J76" s="231">
        <v>111.14999999999998</v>
      </c>
      <c r="K76" s="230">
        <v>109.75</v>
      </c>
      <c r="L76" s="230">
        <v>107.95</v>
      </c>
      <c r="M76" s="230">
        <v>94.560879999999997</v>
      </c>
      <c r="N76" s="1"/>
      <c r="O76" s="1"/>
    </row>
    <row r="77" spans="1:15" ht="12.75" customHeight="1">
      <c r="A77" s="30">
        <v>67</v>
      </c>
      <c r="B77" s="216" t="s">
        <v>73</v>
      </c>
      <c r="C77" s="230">
        <v>776.85</v>
      </c>
      <c r="D77" s="231">
        <v>773.0333333333333</v>
      </c>
      <c r="E77" s="231">
        <v>767.16666666666663</v>
      </c>
      <c r="F77" s="231">
        <v>757.48333333333335</v>
      </c>
      <c r="G77" s="231">
        <v>751.61666666666667</v>
      </c>
      <c r="H77" s="231">
        <v>782.71666666666658</v>
      </c>
      <c r="I77" s="231">
        <v>788.58333333333337</v>
      </c>
      <c r="J77" s="231">
        <v>798.26666666666654</v>
      </c>
      <c r="K77" s="230">
        <v>778.9</v>
      </c>
      <c r="L77" s="230">
        <v>763.35</v>
      </c>
      <c r="M77" s="230">
        <v>6.9975300000000002</v>
      </c>
      <c r="N77" s="1"/>
      <c r="O77" s="1"/>
    </row>
    <row r="78" spans="1:15" ht="12.75" customHeight="1">
      <c r="A78" s="30">
        <v>68</v>
      </c>
      <c r="B78" s="216" t="s">
        <v>76</v>
      </c>
      <c r="C78" s="230">
        <v>82.25</v>
      </c>
      <c r="D78" s="231">
        <v>81.883333333333326</v>
      </c>
      <c r="E78" s="231">
        <v>80.566666666666649</v>
      </c>
      <c r="F78" s="231">
        <v>78.883333333333326</v>
      </c>
      <c r="G78" s="231">
        <v>77.566666666666649</v>
      </c>
      <c r="H78" s="231">
        <v>83.566666666666649</v>
      </c>
      <c r="I78" s="231">
        <v>84.883333333333312</v>
      </c>
      <c r="J78" s="231">
        <v>86.566666666666649</v>
      </c>
      <c r="K78" s="230">
        <v>83.2</v>
      </c>
      <c r="L78" s="230">
        <v>80.2</v>
      </c>
      <c r="M78" s="230">
        <v>234.79446999999999</v>
      </c>
      <c r="N78" s="1"/>
      <c r="O78" s="1"/>
    </row>
    <row r="79" spans="1:15" ht="12.75" customHeight="1">
      <c r="A79" s="30">
        <v>69</v>
      </c>
      <c r="B79" s="216" t="s">
        <v>80</v>
      </c>
      <c r="C79" s="230">
        <v>364.75</v>
      </c>
      <c r="D79" s="231">
        <v>366.06666666666666</v>
      </c>
      <c r="E79" s="231">
        <v>362.63333333333333</v>
      </c>
      <c r="F79" s="231">
        <v>360.51666666666665</v>
      </c>
      <c r="G79" s="231">
        <v>357.08333333333331</v>
      </c>
      <c r="H79" s="231">
        <v>368.18333333333334</v>
      </c>
      <c r="I79" s="231">
        <v>371.61666666666662</v>
      </c>
      <c r="J79" s="231">
        <v>373.73333333333335</v>
      </c>
      <c r="K79" s="230">
        <v>369.5</v>
      </c>
      <c r="L79" s="230">
        <v>363.95</v>
      </c>
      <c r="M79" s="230">
        <v>38.798780000000001</v>
      </c>
      <c r="N79" s="1"/>
      <c r="O79" s="1"/>
    </row>
    <row r="80" spans="1:15" ht="12.75" customHeight="1">
      <c r="A80" s="30">
        <v>70</v>
      </c>
      <c r="B80" s="216" t="s">
        <v>847</v>
      </c>
      <c r="C80" s="230">
        <v>9980.15</v>
      </c>
      <c r="D80" s="231">
        <v>10004.716666666665</v>
      </c>
      <c r="E80" s="231">
        <v>9902.4833333333299</v>
      </c>
      <c r="F80" s="231">
        <v>9824.8166666666639</v>
      </c>
      <c r="G80" s="231">
        <v>9722.5833333333285</v>
      </c>
      <c r="H80" s="231">
        <v>10082.383333333331</v>
      </c>
      <c r="I80" s="231">
        <v>10184.616666666665</v>
      </c>
      <c r="J80" s="231">
        <v>10262.283333333333</v>
      </c>
      <c r="K80" s="230">
        <v>10106.950000000001</v>
      </c>
      <c r="L80" s="230">
        <v>9927.0499999999993</v>
      </c>
      <c r="M80" s="230">
        <v>9.6299999999999997E-3</v>
      </c>
      <c r="N80" s="1"/>
      <c r="O80" s="1"/>
    </row>
    <row r="81" spans="1:15" ht="12.75" customHeight="1">
      <c r="A81" s="30">
        <v>71</v>
      </c>
      <c r="B81" s="216" t="s">
        <v>75</v>
      </c>
      <c r="C81" s="230">
        <v>792.25</v>
      </c>
      <c r="D81" s="231">
        <v>791.26666666666677</v>
      </c>
      <c r="E81" s="231">
        <v>784.88333333333355</v>
      </c>
      <c r="F81" s="231">
        <v>777.51666666666677</v>
      </c>
      <c r="G81" s="231">
        <v>771.13333333333355</v>
      </c>
      <c r="H81" s="231">
        <v>798.63333333333355</v>
      </c>
      <c r="I81" s="231">
        <v>805.01666666666677</v>
      </c>
      <c r="J81" s="231">
        <v>812.38333333333355</v>
      </c>
      <c r="K81" s="230">
        <v>797.65</v>
      </c>
      <c r="L81" s="230">
        <v>783.9</v>
      </c>
      <c r="M81" s="230">
        <v>65.292330000000007</v>
      </c>
      <c r="N81" s="1"/>
      <c r="O81" s="1"/>
    </row>
    <row r="82" spans="1:15" ht="12.75" customHeight="1">
      <c r="A82" s="30">
        <v>72</v>
      </c>
      <c r="B82" s="216" t="s">
        <v>77</v>
      </c>
      <c r="C82" s="230">
        <v>245.45</v>
      </c>
      <c r="D82" s="231">
        <v>245.44999999999996</v>
      </c>
      <c r="E82" s="231">
        <v>243.04999999999993</v>
      </c>
      <c r="F82" s="231">
        <v>240.64999999999998</v>
      </c>
      <c r="G82" s="231">
        <v>238.24999999999994</v>
      </c>
      <c r="H82" s="231">
        <v>247.84999999999991</v>
      </c>
      <c r="I82" s="231">
        <v>250.24999999999994</v>
      </c>
      <c r="J82" s="231">
        <v>252.64999999999989</v>
      </c>
      <c r="K82" s="230">
        <v>247.85</v>
      </c>
      <c r="L82" s="230">
        <v>243.05</v>
      </c>
      <c r="M82" s="230">
        <v>19.907710000000002</v>
      </c>
      <c r="N82" s="1"/>
      <c r="O82" s="1"/>
    </row>
    <row r="83" spans="1:15" ht="12.75" customHeight="1">
      <c r="A83" s="30">
        <v>73</v>
      </c>
      <c r="B83" s="216" t="s">
        <v>308</v>
      </c>
      <c r="C83" s="230">
        <v>999.55</v>
      </c>
      <c r="D83" s="231">
        <v>1001.3000000000001</v>
      </c>
      <c r="E83" s="231">
        <v>990.60000000000014</v>
      </c>
      <c r="F83" s="231">
        <v>981.65000000000009</v>
      </c>
      <c r="G83" s="231">
        <v>970.95000000000016</v>
      </c>
      <c r="H83" s="231">
        <v>1010.2500000000001</v>
      </c>
      <c r="I83" s="231">
        <v>1020.9500000000002</v>
      </c>
      <c r="J83" s="231">
        <v>1029.9000000000001</v>
      </c>
      <c r="K83" s="230">
        <v>1012</v>
      </c>
      <c r="L83" s="230">
        <v>992.35</v>
      </c>
      <c r="M83" s="230">
        <v>1.1732800000000001</v>
      </c>
      <c r="N83" s="1"/>
      <c r="O83" s="1"/>
    </row>
    <row r="84" spans="1:15" ht="12.75" customHeight="1">
      <c r="A84" s="30">
        <v>74</v>
      </c>
      <c r="B84" s="216" t="s">
        <v>309</v>
      </c>
      <c r="C84" s="230">
        <v>321.05</v>
      </c>
      <c r="D84" s="231">
        <v>321.83333333333331</v>
      </c>
      <c r="E84" s="231">
        <v>315.66666666666663</v>
      </c>
      <c r="F84" s="231">
        <v>310.2833333333333</v>
      </c>
      <c r="G84" s="231">
        <v>304.11666666666662</v>
      </c>
      <c r="H84" s="231">
        <v>327.21666666666664</v>
      </c>
      <c r="I84" s="231">
        <v>333.38333333333327</v>
      </c>
      <c r="J84" s="231">
        <v>338.76666666666665</v>
      </c>
      <c r="K84" s="230">
        <v>328</v>
      </c>
      <c r="L84" s="230">
        <v>316.45</v>
      </c>
      <c r="M84" s="230">
        <v>53.724739999999997</v>
      </c>
      <c r="N84" s="1"/>
      <c r="O84" s="1"/>
    </row>
    <row r="85" spans="1:15" ht="12.75" customHeight="1">
      <c r="A85" s="30">
        <v>75</v>
      </c>
      <c r="B85" s="216" t="s">
        <v>310</v>
      </c>
      <c r="C85" s="230">
        <v>6009.6</v>
      </c>
      <c r="D85" s="231">
        <v>5998.2</v>
      </c>
      <c r="E85" s="231">
        <v>5947.4</v>
      </c>
      <c r="F85" s="231">
        <v>5885.2</v>
      </c>
      <c r="G85" s="231">
        <v>5834.4</v>
      </c>
      <c r="H85" s="231">
        <v>6060.4</v>
      </c>
      <c r="I85" s="231">
        <v>6111.2000000000007</v>
      </c>
      <c r="J85" s="231">
        <v>6173.4</v>
      </c>
      <c r="K85" s="230">
        <v>6049</v>
      </c>
      <c r="L85" s="230">
        <v>5936</v>
      </c>
      <c r="M85" s="230">
        <v>9.4939999999999997E-2</v>
      </c>
      <c r="N85" s="1"/>
      <c r="O85" s="1"/>
    </row>
    <row r="86" spans="1:15" ht="12.75" customHeight="1">
      <c r="A86" s="30">
        <v>76</v>
      </c>
      <c r="B86" s="216" t="s">
        <v>311</v>
      </c>
      <c r="C86" s="230">
        <v>1408.35</v>
      </c>
      <c r="D86" s="231">
        <v>1414.2666666666667</v>
      </c>
      <c r="E86" s="231">
        <v>1396.5833333333333</v>
      </c>
      <c r="F86" s="231">
        <v>1384.8166666666666</v>
      </c>
      <c r="G86" s="231">
        <v>1367.1333333333332</v>
      </c>
      <c r="H86" s="231">
        <v>1426.0333333333333</v>
      </c>
      <c r="I86" s="231">
        <v>1443.7166666666667</v>
      </c>
      <c r="J86" s="231">
        <v>1455.4833333333333</v>
      </c>
      <c r="K86" s="230">
        <v>1431.95</v>
      </c>
      <c r="L86" s="230">
        <v>1402.5</v>
      </c>
      <c r="M86" s="230">
        <v>0.94874999999999998</v>
      </c>
      <c r="N86" s="1"/>
      <c r="O86" s="1"/>
    </row>
    <row r="87" spans="1:15" ht="12.75" customHeight="1">
      <c r="A87" s="30">
        <v>77</v>
      </c>
      <c r="B87" s="216" t="s">
        <v>242</v>
      </c>
      <c r="C87" s="230">
        <v>942.35</v>
      </c>
      <c r="D87" s="231">
        <v>948.51666666666677</v>
      </c>
      <c r="E87" s="231">
        <v>931.88333333333355</v>
      </c>
      <c r="F87" s="231">
        <v>921.41666666666674</v>
      </c>
      <c r="G87" s="231">
        <v>904.78333333333353</v>
      </c>
      <c r="H87" s="231">
        <v>958.98333333333358</v>
      </c>
      <c r="I87" s="231">
        <v>975.61666666666679</v>
      </c>
      <c r="J87" s="231">
        <v>986.0833333333336</v>
      </c>
      <c r="K87" s="230">
        <v>965.15</v>
      </c>
      <c r="L87" s="230">
        <v>938.05</v>
      </c>
      <c r="M87" s="230">
        <v>0.19477</v>
      </c>
      <c r="N87" s="1"/>
      <c r="O87" s="1"/>
    </row>
    <row r="88" spans="1:15" ht="12.75" customHeight="1">
      <c r="A88" s="30">
        <v>78</v>
      </c>
      <c r="B88" s="216" t="s">
        <v>808</v>
      </c>
      <c r="C88" s="230">
        <v>507.45</v>
      </c>
      <c r="D88" s="231">
        <v>511</v>
      </c>
      <c r="E88" s="231">
        <v>501.5</v>
      </c>
      <c r="F88" s="231">
        <v>495.55</v>
      </c>
      <c r="G88" s="231">
        <v>486.05</v>
      </c>
      <c r="H88" s="231">
        <v>516.95000000000005</v>
      </c>
      <c r="I88" s="231">
        <v>526.45000000000005</v>
      </c>
      <c r="J88" s="231">
        <v>532.4</v>
      </c>
      <c r="K88" s="230">
        <v>520.5</v>
      </c>
      <c r="L88" s="230">
        <v>505.05</v>
      </c>
      <c r="M88" s="230">
        <v>1.5041100000000001</v>
      </c>
      <c r="N88" s="1"/>
      <c r="O88" s="1"/>
    </row>
    <row r="89" spans="1:15" ht="12.75" customHeight="1">
      <c r="A89" s="30">
        <v>79</v>
      </c>
      <c r="B89" s="216" t="s">
        <v>78</v>
      </c>
      <c r="C89" s="230">
        <v>19135.650000000001</v>
      </c>
      <c r="D89" s="231">
        <v>19100.233333333334</v>
      </c>
      <c r="E89" s="231">
        <v>18980.516666666666</v>
      </c>
      <c r="F89" s="231">
        <v>18825.383333333331</v>
      </c>
      <c r="G89" s="231">
        <v>18705.666666666664</v>
      </c>
      <c r="H89" s="231">
        <v>19255.366666666669</v>
      </c>
      <c r="I89" s="231">
        <v>19375.083333333336</v>
      </c>
      <c r="J89" s="231">
        <v>19530.216666666671</v>
      </c>
      <c r="K89" s="230">
        <v>19219.95</v>
      </c>
      <c r="L89" s="230">
        <v>18945.099999999999</v>
      </c>
      <c r="M89" s="230">
        <v>0.13966999999999999</v>
      </c>
      <c r="N89" s="1"/>
      <c r="O89" s="1"/>
    </row>
    <row r="90" spans="1:15" ht="12.75" customHeight="1">
      <c r="A90" s="30">
        <v>80</v>
      </c>
      <c r="B90" s="216" t="s">
        <v>312</v>
      </c>
      <c r="C90" s="230">
        <v>542.70000000000005</v>
      </c>
      <c r="D90" s="231">
        <v>543.56666666666672</v>
      </c>
      <c r="E90" s="231">
        <v>537.13333333333344</v>
      </c>
      <c r="F90" s="231">
        <v>531.56666666666672</v>
      </c>
      <c r="G90" s="231">
        <v>525.13333333333344</v>
      </c>
      <c r="H90" s="231">
        <v>549.13333333333344</v>
      </c>
      <c r="I90" s="231">
        <v>555.56666666666661</v>
      </c>
      <c r="J90" s="231">
        <v>561.13333333333344</v>
      </c>
      <c r="K90" s="230">
        <v>550</v>
      </c>
      <c r="L90" s="230">
        <v>538</v>
      </c>
      <c r="M90" s="230">
        <v>1.36313</v>
      </c>
      <c r="N90" s="1"/>
      <c r="O90" s="1"/>
    </row>
    <row r="91" spans="1:15" ht="12.75" customHeight="1">
      <c r="A91" s="30">
        <v>81</v>
      </c>
      <c r="B91" s="216" t="s">
        <v>809</v>
      </c>
      <c r="C91" s="230">
        <v>16.350000000000001</v>
      </c>
      <c r="D91" s="231">
        <v>16.350000000000001</v>
      </c>
      <c r="E91" s="231">
        <v>16.350000000000001</v>
      </c>
      <c r="F91" s="231">
        <v>16.350000000000001</v>
      </c>
      <c r="G91" s="231">
        <v>16.350000000000001</v>
      </c>
      <c r="H91" s="231">
        <v>16.350000000000001</v>
      </c>
      <c r="I91" s="231">
        <v>16.350000000000001</v>
      </c>
      <c r="J91" s="231">
        <v>16.350000000000001</v>
      </c>
      <c r="K91" s="230">
        <v>16.350000000000001</v>
      </c>
      <c r="L91" s="230">
        <v>16.350000000000001</v>
      </c>
      <c r="M91" s="230">
        <v>20.674610000000001</v>
      </c>
      <c r="N91" s="1"/>
      <c r="O91" s="1"/>
    </row>
    <row r="92" spans="1:15" ht="12.75" customHeight="1">
      <c r="A92" s="30">
        <v>82</v>
      </c>
      <c r="B92" s="216" t="s">
        <v>81</v>
      </c>
      <c r="C92" s="230">
        <v>4631.8999999999996</v>
      </c>
      <c r="D92" s="231">
        <v>4618.2499999999991</v>
      </c>
      <c r="E92" s="231">
        <v>4597.2999999999984</v>
      </c>
      <c r="F92" s="231">
        <v>4562.6999999999989</v>
      </c>
      <c r="G92" s="231">
        <v>4541.7499999999982</v>
      </c>
      <c r="H92" s="231">
        <v>4652.8499999999985</v>
      </c>
      <c r="I92" s="231">
        <v>4673.7999999999993</v>
      </c>
      <c r="J92" s="231">
        <v>4708.3999999999987</v>
      </c>
      <c r="K92" s="230">
        <v>4639.2</v>
      </c>
      <c r="L92" s="230">
        <v>4583.6499999999996</v>
      </c>
      <c r="M92" s="230">
        <v>2.6835300000000002</v>
      </c>
      <c r="N92" s="1"/>
      <c r="O92" s="1"/>
    </row>
    <row r="93" spans="1:15" ht="12.75" customHeight="1">
      <c r="A93" s="30">
        <v>83</v>
      </c>
      <c r="B93" s="216" t="s">
        <v>810</v>
      </c>
      <c r="C93" s="230">
        <v>1061.7</v>
      </c>
      <c r="D93" s="231">
        <v>1060.2333333333333</v>
      </c>
      <c r="E93" s="231">
        <v>1051.4666666666667</v>
      </c>
      <c r="F93" s="231">
        <v>1041.2333333333333</v>
      </c>
      <c r="G93" s="231">
        <v>1032.4666666666667</v>
      </c>
      <c r="H93" s="231">
        <v>1070.4666666666667</v>
      </c>
      <c r="I93" s="231">
        <v>1079.2333333333336</v>
      </c>
      <c r="J93" s="231">
        <v>1089.4666666666667</v>
      </c>
      <c r="K93" s="230">
        <v>1069</v>
      </c>
      <c r="L93" s="230">
        <v>1050</v>
      </c>
      <c r="M93" s="230">
        <v>0.35937999999999998</v>
      </c>
      <c r="N93" s="1"/>
      <c r="O93" s="1"/>
    </row>
    <row r="94" spans="1:15" ht="12.75" customHeight="1">
      <c r="A94" s="30">
        <v>84</v>
      </c>
      <c r="B94" s="216" t="s">
        <v>313</v>
      </c>
      <c r="C94" s="230">
        <v>607.54999999999995</v>
      </c>
      <c r="D94" s="231">
        <v>609.5</v>
      </c>
      <c r="E94" s="231">
        <v>592</v>
      </c>
      <c r="F94" s="231">
        <v>576.45000000000005</v>
      </c>
      <c r="G94" s="231">
        <v>558.95000000000005</v>
      </c>
      <c r="H94" s="231">
        <v>625.04999999999995</v>
      </c>
      <c r="I94" s="231">
        <v>642.54999999999995</v>
      </c>
      <c r="J94" s="231">
        <v>658.09999999999991</v>
      </c>
      <c r="K94" s="230">
        <v>627</v>
      </c>
      <c r="L94" s="230">
        <v>593.95000000000005</v>
      </c>
      <c r="M94" s="230">
        <v>8.6449400000000001</v>
      </c>
      <c r="N94" s="1"/>
      <c r="O94" s="1"/>
    </row>
    <row r="95" spans="1:15" ht="12.75" customHeight="1">
      <c r="A95" s="30">
        <v>85</v>
      </c>
      <c r="B95" s="216" t="s">
        <v>243</v>
      </c>
      <c r="C95" s="230">
        <v>69.599999999999994</v>
      </c>
      <c r="D95" s="231">
        <v>70.333333333333329</v>
      </c>
      <c r="E95" s="231">
        <v>68.666666666666657</v>
      </c>
      <c r="F95" s="231">
        <v>67.733333333333334</v>
      </c>
      <c r="G95" s="231">
        <v>66.066666666666663</v>
      </c>
      <c r="H95" s="231">
        <v>71.266666666666652</v>
      </c>
      <c r="I95" s="231">
        <v>72.933333333333309</v>
      </c>
      <c r="J95" s="231">
        <v>73.866666666666646</v>
      </c>
      <c r="K95" s="230">
        <v>72</v>
      </c>
      <c r="L95" s="230">
        <v>69.400000000000006</v>
      </c>
      <c r="M95" s="230">
        <v>44.153129999999997</v>
      </c>
      <c r="N95" s="1"/>
      <c r="O95" s="1"/>
    </row>
    <row r="96" spans="1:15" ht="12.75" customHeight="1">
      <c r="A96" s="30">
        <v>86</v>
      </c>
      <c r="B96" s="216" t="s">
        <v>768</v>
      </c>
      <c r="C96" s="230">
        <v>336.4</v>
      </c>
      <c r="D96" s="231">
        <v>336.41666666666669</v>
      </c>
      <c r="E96" s="231">
        <v>332.43333333333339</v>
      </c>
      <c r="F96" s="231">
        <v>328.4666666666667</v>
      </c>
      <c r="G96" s="231">
        <v>324.48333333333341</v>
      </c>
      <c r="H96" s="231">
        <v>340.38333333333338</v>
      </c>
      <c r="I96" s="231">
        <v>344.36666666666662</v>
      </c>
      <c r="J96" s="231">
        <v>348.33333333333337</v>
      </c>
      <c r="K96" s="230">
        <v>340.4</v>
      </c>
      <c r="L96" s="230">
        <v>332.45</v>
      </c>
      <c r="M96" s="230">
        <v>14.54973</v>
      </c>
      <c r="N96" s="1"/>
      <c r="O96" s="1"/>
    </row>
    <row r="97" spans="1:15" ht="12.75" customHeight="1">
      <c r="A97" s="30">
        <v>87</v>
      </c>
      <c r="B97" s="216" t="s">
        <v>314</v>
      </c>
      <c r="C97" s="230">
        <v>3578.35</v>
      </c>
      <c r="D97" s="231">
        <v>3562.7833333333333</v>
      </c>
      <c r="E97" s="231">
        <v>3525.5666666666666</v>
      </c>
      <c r="F97" s="231">
        <v>3472.7833333333333</v>
      </c>
      <c r="G97" s="231">
        <v>3435.5666666666666</v>
      </c>
      <c r="H97" s="231">
        <v>3615.5666666666666</v>
      </c>
      <c r="I97" s="231">
        <v>3652.7833333333328</v>
      </c>
      <c r="J97" s="231">
        <v>3705.5666666666666</v>
      </c>
      <c r="K97" s="230">
        <v>3600</v>
      </c>
      <c r="L97" s="230">
        <v>3510</v>
      </c>
      <c r="M97" s="230">
        <v>0.12740000000000001</v>
      </c>
      <c r="N97" s="1"/>
      <c r="O97" s="1"/>
    </row>
    <row r="98" spans="1:15" ht="12.75" customHeight="1">
      <c r="A98" s="30">
        <v>88</v>
      </c>
      <c r="B98" s="216" t="s">
        <v>315</v>
      </c>
      <c r="C98" s="230">
        <v>289.55</v>
      </c>
      <c r="D98" s="231">
        <v>288.5</v>
      </c>
      <c r="E98" s="231">
        <v>286.10000000000002</v>
      </c>
      <c r="F98" s="231">
        <v>282.65000000000003</v>
      </c>
      <c r="G98" s="231">
        <v>280.25000000000006</v>
      </c>
      <c r="H98" s="231">
        <v>291.95</v>
      </c>
      <c r="I98" s="231">
        <v>294.34999999999997</v>
      </c>
      <c r="J98" s="231">
        <v>297.79999999999995</v>
      </c>
      <c r="K98" s="230">
        <v>290.89999999999998</v>
      </c>
      <c r="L98" s="230">
        <v>285.05</v>
      </c>
      <c r="M98" s="230">
        <v>1.2986</v>
      </c>
      <c r="N98" s="1"/>
      <c r="O98" s="1"/>
    </row>
    <row r="99" spans="1:15" ht="12.75" customHeight="1">
      <c r="A99" s="30">
        <v>89</v>
      </c>
      <c r="B99" s="216" t="s">
        <v>848</v>
      </c>
      <c r="C99" s="230">
        <v>349.5</v>
      </c>
      <c r="D99" s="231">
        <v>351.63333333333338</v>
      </c>
      <c r="E99" s="231">
        <v>345.21666666666675</v>
      </c>
      <c r="F99" s="231">
        <v>340.93333333333339</v>
      </c>
      <c r="G99" s="231">
        <v>334.51666666666677</v>
      </c>
      <c r="H99" s="231">
        <v>355.91666666666674</v>
      </c>
      <c r="I99" s="231">
        <v>362.33333333333337</v>
      </c>
      <c r="J99" s="231">
        <v>366.61666666666673</v>
      </c>
      <c r="K99" s="230">
        <v>358.05</v>
      </c>
      <c r="L99" s="230">
        <v>347.35</v>
      </c>
      <c r="M99" s="230">
        <v>3.7356699999999998</v>
      </c>
      <c r="N99" s="1"/>
      <c r="O99" s="1"/>
    </row>
    <row r="100" spans="1:15" ht="12.75" customHeight="1">
      <c r="A100" s="30">
        <v>90</v>
      </c>
      <c r="B100" s="216" t="s">
        <v>316</v>
      </c>
      <c r="C100" s="230">
        <v>670.55</v>
      </c>
      <c r="D100" s="231">
        <v>664.5333333333333</v>
      </c>
      <c r="E100" s="231">
        <v>655.61666666666656</v>
      </c>
      <c r="F100" s="231">
        <v>640.68333333333328</v>
      </c>
      <c r="G100" s="231">
        <v>631.76666666666654</v>
      </c>
      <c r="H100" s="231">
        <v>679.46666666666658</v>
      </c>
      <c r="I100" s="231">
        <v>688.38333333333333</v>
      </c>
      <c r="J100" s="231">
        <v>703.31666666666661</v>
      </c>
      <c r="K100" s="230">
        <v>673.45</v>
      </c>
      <c r="L100" s="230">
        <v>649.6</v>
      </c>
      <c r="M100" s="230">
        <v>6.5022900000000003</v>
      </c>
      <c r="N100" s="1"/>
      <c r="O100" s="1"/>
    </row>
    <row r="101" spans="1:15" ht="12.75" customHeight="1">
      <c r="A101" s="30">
        <v>91</v>
      </c>
      <c r="B101" s="216" t="s">
        <v>82</v>
      </c>
      <c r="C101" s="230">
        <v>302.7</v>
      </c>
      <c r="D101" s="231">
        <v>303.41666666666669</v>
      </c>
      <c r="E101" s="231">
        <v>298.83333333333337</v>
      </c>
      <c r="F101" s="231">
        <v>294.9666666666667</v>
      </c>
      <c r="G101" s="231">
        <v>290.38333333333338</v>
      </c>
      <c r="H101" s="231">
        <v>307.28333333333336</v>
      </c>
      <c r="I101" s="231">
        <v>311.86666666666673</v>
      </c>
      <c r="J101" s="231">
        <v>315.73333333333335</v>
      </c>
      <c r="K101" s="230">
        <v>308</v>
      </c>
      <c r="L101" s="230">
        <v>299.55</v>
      </c>
      <c r="M101" s="230">
        <v>81.097800000000007</v>
      </c>
      <c r="N101" s="1"/>
      <c r="O101" s="1"/>
    </row>
    <row r="102" spans="1:15" ht="12.75" customHeight="1">
      <c r="A102" s="30">
        <v>92</v>
      </c>
      <c r="B102" s="216" t="s">
        <v>317</v>
      </c>
      <c r="C102" s="230">
        <v>709.25</v>
      </c>
      <c r="D102" s="231">
        <v>712.4</v>
      </c>
      <c r="E102" s="231">
        <v>702.15</v>
      </c>
      <c r="F102" s="231">
        <v>695.05</v>
      </c>
      <c r="G102" s="231">
        <v>684.8</v>
      </c>
      <c r="H102" s="231">
        <v>719.5</v>
      </c>
      <c r="I102" s="231">
        <v>729.75</v>
      </c>
      <c r="J102" s="231">
        <v>736.85</v>
      </c>
      <c r="K102" s="230">
        <v>722.65</v>
      </c>
      <c r="L102" s="230">
        <v>705.3</v>
      </c>
      <c r="M102" s="230">
        <v>0.73782999999999999</v>
      </c>
      <c r="N102" s="1"/>
      <c r="O102" s="1"/>
    </row>
    <row r="103" spans="1:15" ht="12.75" customHeight="1">
      <c r="A103" s="30">
        <v>93</v>
      </c>
      <c r="B103" s="216" t="s">
        <v>318</v>
      </c>
      <c r="C103" s="230">
        <v>677.5</v>
      </c>
      <c r="D103" s="231">
        <v>676.68333333333328</v>
      </c>
      <c r="E103" s="231">
        <v>669.01666666666654</v>
      </c>
      <c r="F103" s="231">
        <v>660.5333333333333</v>
      </c>
      <c r="G103" s="231">
        <v>652.86666666666656</v>
      </c>
      <c r="H103" s="231">
        <v>685.16666666666652</v>
      </c>
      <c r="I103" s="231">
        <v>692.83333333333326</v>
      </c>
      <c r="J103" s="231">
        <v>701.31666666666649</v>
      </c>
      <c r="K103" s="230">
        <v>684.35</v>
      </c>
      <c r="L103" s="230">
        <v>668.2</v>
      </c>
      <c r="M103" s="230">
        <v>2.4841199999999999</v>
      </c>
      <c r="N103" s="1"/>
      <c r="O103" s="1"/>
    </row>
    <row r="104" spans="1:15" ht="12.75" customHeight="1">
      <c r="A104" s="30">
        <v>94</v>
      </c>
      <c r="B104" s="216" t="s">
        <v>319</v>
      </c>
      <c r="C104" s="230">
        <v>1167.75</v>
      </c>
      <c r="D104" s="231">
        <v>1159.2</v>
      </c>
      <c r="E104" s="231">
        <v>1144.5500000000002</v>
      </c>
      <c r="F104" s="231">
        <v>1121.3500000000001</v>
      </c>
      <c r="G104" s="231">
        <v>1106.7000000000003</v>
      </c>
      <c r="H104" s="231">
        <v>1182.4000000000001</v>
      </c>
      <c r="I104" s="231">
        <v>1197.0500000000002</v>
      </c>
      <c r="J104" s="231">
        <v>1220.25</v>
      </c>
      <c r="K104" s="230">
        <v>1173.8499999999999</v>
      </c>
      <c r="L104" s="230">
        <v>1136</v>
      </c>
      <c r="M104" s="230">
        <v>1.5845499999999999</v>
      </c>
      <c r="N104" s="1"/>
      <c r="O104" s="1"/>
    </row>
    <row r="105" spans="1:15" ht="12.75" customHeight="1">
      <c r="A105" s="30">
        <v>95</v>
      </c>
      <c r="B105" s="216" t="s">
        <v>244</v>
      </c>
      <c r="C105" s="230">
        <v>113.9</v>
      </c>
      <c r="D105" s="231">
        <v>114.11666666666667</v>
      </c>
      <c r="E105" s="231">
        <v>113.28333333333335</v>
      </c>
      <c r="F105" s="231">
        <v>112.66666666666667</v>
      </c>
      <c r="G105" s="231">
        <v>111.83333333333334</v>
      </c>
      <c r="H105" s="231">
        <v>114.73333333333335</v>
      </c>
      <c r="I105" s="231">
        <v>115.56666666666666</v>
      </c>
      <c r="J105" s="231">
        <v>116.18333333333335</v>
      </c>
      <c r="K105" s="230">
        <v>114.95</v>
      </c>
      <c r="L105" s="230">
        <v>113.5</v>
      </c>
      <c r="M105" s="230">
        <v>4.44245</v>
      </c>
      <c r="N105" s="1"/>
      <c r="O105" s="1"/>
    </row>
    <row r="106" spans="1:15" ht="12.75" customHeight="1">
      <c r="A106" s="30">
        <v>96</v>
      </c>
      <c r="B106" s="216" t="s">
        <v>320</v>
      </c>
      <c r="C106" s="230">
        <v>1834.7</v>
      </c>
      <c r="D106" s="231">
        <v>1836.9666666666669</v>
      </c>
      <c r="E106" s="231">
        <v>1811.5333333333338</v>
      </c>
      <c r="F106" s="231">
        <v>1788.3666666666668</v>
      </c>
      <c r="G106" s="231">
        <v>1762.9333333333336</v>
      </c>
      <c r="H106" s="231">
        <v>1860.1333333333339</v>
      </c>
      <c r="I106" s="231">
        <v>1885.5666666666668</v>
      </c>
      <c r="J106" s="231">
        <v>1908.733333333334</v>
      </c>
      <c r="K106" s="230">
        <v>1862.4</v>
      </c>
      <c r="L106" s="230">
        <v>1813.8</v>
      </c>
      <c r="M106" s="230">
        <v>2.4495</v>
      </c>
      <c r="N106" s="1"/>
      <c r="O106" s="1"/>
    </row>
    <row r="107" spans="1:15" ht="12.75" customHeight="1">
      <c r="A107" s="30">
        <v>97</v>
      </c>
      <c r="B107" s="216" t="s">
        <v>321</v>
      </c>
      <c r="C107" s="230">
        <v>27.15</v>
      </c>
      <c r="D107" s="231">
        <v>27.266666666666666</v>
      </c>
      <c r="E107" s="231">
        <v>26.883333333333333</v>
      </c>
      <c r="F107" s="231">
        <v>26.616666666666667</v>
      </c>
      <c r="G107" s="231">
        <v>26.233333333333334</v>
      </c>
      <c r="H107" s="231">
        <v>27.533333333333331</v>
      </c>
      <c r="I107" s="231">
        <v>27.916666666666664</v>
      </c>
      <c r="J107" s="231">
        <v>28.18333333333333</v>
      </c>
      <c r="K107" s="230">
        <v>27.65</v>
      </c>
      <c r="L107" s="230">
        <v>27</v>
      </c>
      <c r="M107" s="230">
        <v>54.849539999999998</v>
      </c>
      <c r="N107" s="1"/>
      <c r="O107" s="1"/>
    </row>
    <row r="108" spans="1:15" ht="12.75" customHeight="1">
      <c r="A108" s="30">
        <v>98</v>
      </c>
      <c r="B108" s="216" t="s">
        <v>322</v>
      </c>
      <c r="C108" s="230">
        <v>978.8</v>
      </c>
      <c r="D108" s="231">
        <v>981.61666666666667</v>
      </c>
      <c r="E108" s="231">
        <v>973.68333333333339</v>
      </c>
      <c r="F108" s="231">
        <v>968.56666666666672</v>
      </c>
      <c r="G108" s="231">
        <v>960.63333333333344</v>
      </c>
      <c r="H108" s="231">
        <v>986.73333333333335</v>
      </c>
      <c r="I108" s="231">
        <v>994.66666666666652</v>
      </c>
      <c r="J108" s="231">
        <v>999.7833333333333</v>
      </c>
      <c r="K108" s="230">
        <v>989.55</v>
      </c>
      <c r="L108" s="230">
        <v>976.5</v>
      </c>
      <c r="M108" s="230">
        <v>2.2664300000000002</v>
      </c>
      <c r="N108" s="1"/>
      <c r="O108" s="1"/>
    </row>
    <row r="109" spans="1:15" ht="12.75" customHeight="1">
      <c r="A109" s="30">
        <v>99</v>
      </c>
      <c r="B109" s="216" t="s">
        <v>323</v>
      </c>
      <c r="C109" s="230">
        <v>575.9</v>
      </c>
      <c r="D109" s="231">
        <v>575.20000000000005</v>
      </c>
      <c r="E109" s="231">
        <v>570.90000000000009</v>
      </c>
      <c r="F109" s="231">
        <v>565.90000000000009</v>
      </c>
      <c r="G109" s="231">
        <v>561.60000000000014</v>
      </c>
      <c r="H109" s="231">
        <v>580.20000000000005</v>
      </c>
      <c r="I109" s="231">
        <v>584.5</v>
      </c>
      <c r="J109" s="231">
        <v>589.5</v>
      </c>
      <c r="K109" s="230">
        <v>579.5</v>
      </c>
      <c r="L109" s="230">
        <v>570.20000000000005</v>
      </c>
      <c r="M109" s="230">
        <v>1.1230899999999999</v>
      </c>
      <c r="N109" s="1"/>
      <c r="O109" s="1"/>
    </row>
    <row r="110" spans="1:15" ht="12.75" customHeight="1">
      <c r="A110" s="30">
        <v>100</v>
      </c>
      <c r="B110" s="216" t="s">
        <v>324</v>
      </c>
      <c r="C110" s="230">
        <v>805.45</v>
      </c>
      <c r="D110" s="231">
        <v>803.4</v>
      </c>
      <c r="E110" s="231">
        <v>797.8</v>
      </c>
      <c r="F110" s="231">
        <v>790.15</v>
      </c>
      <c r="G110" s="231">
        <v>784.55</v>
      </c>
      <c r="H110" s="231">
        <v>811.05</v>
      </c>
      <c r="I110" s="231">
        <v>816.65000000000009</v>
      </c>
      <c r="J110" s="231">
        <v>824.3</v>
      </c>
      <c r="K110" s="230">
        <v>809</v>
      </c>
      <c r="L110" s="230">
        <v>795.75</v>
      </c>
      <c r="M110" s="230">
        <v>2.12357</v>
      </c>
      <c r="N110" s="1"/>
      <c r="O110" s="1"/>
    </row>
    <row r="111" spans="1:15" ht="12.75" customHeight="1">
      <c r="A111" s="30">
        <v>101</v>
      </c>
      <c r="B111" s="216" t="s">
        <v>325</v>
      </c>
      <c r="C111" s="230">
        <v>7353.25</v>
      </c>
      <c r="D111" s="231">
        <v>7382.6500000000005</v>
      </c>
      <c r="E111" s="231">
        <v>7270.6000000000013</v>
      </c>
      <c r="F111" s="231">
        <v>7187.9500000000007</v>
      </c>
      <c r="G111" s="231">
        <v>7075.9000000000015</v>
      </c>
      <c r="H111" s="231">
        <v>7465.3000000000011</v>
      </c>
      <c r="I111" s="231">
        <v>7577.35</v>
      </c>
      <c r="J111" s="231">
        <v>7660.0000000000009</v>
      </c>
      <c r="K111" s="230">
        <v>7494.7</v>
      </c>
      <c r="L111" s="230">
        <v>7300</v>
      </c>
      <c r="M111" s="230">
        <v>0.36606</v>
      </c>
      <c r="N111" s="1"/>
      <c r="O111" s="1"/>
    </row>
    <row r="112" spans="1:15" ht="12.75" customHeight="1">
      <c r="A112" s="30">
        <v>102</v>
      </c>
      <c r="B112" s="216" t="s">
        <v>326</v>
      </c>
      <c r="C112" s="230">
        <v>427.4</v>
      </c>
      <c r="D112" s="231">
        <v>424.01666666666665</v>
      </c>
      <c r="E112" s="231">
        <v>417.38333333333333</v>
      </c>
      <c r="F112" s="231">
        <v>407.36666666666667</v>
      </c>
      <c r="G112" s="231">
        <v>400.73333333333335</v>
      </c>
      <c r="H112" s="231">
        <v>434.0333333333333</v>
      </c>
      <c r="I112" s="231">
        <v>440.66666666666663</v>
      </c>
      <c r="J112" s="231">
        <v>450.68333333333328</v>
      </c>
      <c r="K112" s="230">
        <v>430.65</v>
      </c>
      <c r="L112" s="230">
        <v>414</v>
      </c>
      <c r="M112" s="230">
        <v>2.63056</v>
      </c>
      <c r="N112" s="1"/>
      <c r="O112" s="1"/>
    </row>
    <row r="113" spans="1:15" ht="12.75" customHeight="1">
      <c r="A113" s="30">
        <v>103</v>
      </c>
      <c r="B113" s="216" t="s">
        <v>327</v>
      </c>
      <c r="C113" s="230">
        <v>301.2</v>
      </c>
      <c r="D113" s="231">
        <v>300.41666666666669</v>
      </c>
      <c r="E113" s="231">
        <v>295.88333333333338</v>
      </c>
      <c r="F113" s="231">
        <v>290.56666666666672</v>
      </c>
      <c r="G113" s="231">
        <v>286.03333333333342</v>
      </c>
      <c r="H113" s="231">
        <v>305.73333333333335</v>
      </c>
      <c r="I113" s="231">
        <v>310.26666666666665</v>
      </c>
      <c r="J113" s="231">
        <v>315.58333333333331</v>
      </c>
      <c r="K113" s="230">
        <v>304.95</v>
      </c>
      <c r="L113" s="230">
        <v>295.10000000000002</v>
      </c>
      <c r="M113" s="230">
        <v>26.821960000000001</v>
      </c>
      <c r="N113" s="1"/>
      <c r="O113" s="1"/>
    </row>
    <row r="114" spans="1:15" ht="12.75" customHeight="1">
      <c r="A114" s="30">
        <v>104</v>
      </c>
      <c r="B114" s="216" t="s">
        <v>811</v>
      </c>
      <c r="C114" s="230">
        <v>448.25</v>
      </c>
      <c r="D114" s="231">
        <v>438.8</v>
      </c>
      <c r="E114" s="231">
        <v>424.65000000000003</v>
      </c>
      <c r="F114" s="231">
        <v>401.05</v>
      </c>
      <c r="G114" s="231">
        <v>386.90000000000003</v>
      </c>
      <c r="H114" s="231">
        <v>462.40000000000003</v>
      </c>
      <c r="I114" s="231">
        <v>476.55</v>
      </c>
      <c r="J114" s="231">
        <v>500.15000000000003</v>
      </c>
      <c r="K114" s="230">
        <v>452.95</v>
      </c>
      <c r="L114" s="230">
        <v>415.2</v>
      </c>
      <c r="M114" s="230">
        <v>7.5285900000000003</v>
      </c>
      <c r="N114" s="1"/>
      <c r="O114" s="1"/>
    </row>
    <row r="115" spans="1:15" ht="12.75" customHeight="1">
      <c r="A115" s="30">
        <v>105</v>
      </c>
      <c r="B115" s="216" t="s">
        <v>328</v>
      </c>
      <c r="C115" s="230">
        <v>803.75</v>
      </c>
      <c r="D115" s="231">
        <v>813.11666666666667</v>
      </c>
      <c r="E115" s="231">
        <v>791.23333333333335</v>
      </c>
      <c r="F115" s="231">
        <v>778.7166666666667</v>
      </c>
      <c r="G115" s="231">
        <v>756.83333333333337</v>
      </c>
      <c r="H115" s="231">
        <v>825.63333333333333</v>
      </c>
      <c r="I115" s="231">
        <v>847.51666666666677</v>
      </c>
      <c r="J115" s="231">
        <v>860.0333333333333</v>
      </c>
      <c r="K115" s="230">
        <v>835</v>
      </c>
      <c r="L115" s="230">
        <v>800.6</v>
      </c>
      <c r="M115" s="230">
        <v>1.6053599999999999</v>
      </c>
      <c r="N115" s="1"/>
      <c r="O115" s="1"/>
    </row>
    <row r="116" spans="1:15" ht="12.75" customHeight="1">
      <c r="A116" s="30">
        <v>106</v>
      </c>
      <c r="B116" s="216" t="s">
        <v>83</v>
      </c>
      <c r="C116" s="230">
        <v>1011.6</v>
      </c>
      <c r="D116" s="231">
        <v>1014.2666666666668</v>
      </c>
      <c r="E116" s="231">
        <v>1004.5333333333335</v>
      </c>
      <c r="F116" s="231">
        <v>997.46666666666681</v>
      </c>
      <c r="G116" s="231">
        <v>987.73333333333358</v>
      </c>
      <c r="H116" s="231">
        <v>1021.3333333333335</v>
      </c>
      <c r="I116" s="231">
        <v>1031.0666666666668</v>
      </c>
      <c r="J116" s="231">
        <v>1038.1333333333334</v>
      </c>
      <c r="K116" s="230">
        <v>1024</v>
      </c>
      <c r="L116" s="230">
        <v>1007.2</v>
      </c>
      <c r="M116" s="230">
        <v>13.894869999999999</v>
      </c>
      <c r="N116" s="1"/>
      <c r="O116" s="1"/>
    </row>
    <row r="117" spans="1:15" ht="12.75" customHeight="1">
      <c r="A117" s="30">
        <v>107</v>
      </c>
      <c r="B117" s="216" t="s">
        <v>84</v>
      </c>
      <c r="C117" s="230">
        <v>923.95</v>
      </c>
      <c r="D117" s="231">
        <v>924.31666666666661</v>
      </c>
      <c r="E117" s="231">
        <v>916.63333333333321</v>
      </c>
      <c r="F117" s="231">
        <v>909.31666666666661</v>
      </c>
      <c r="G117" s="231">
        <v>901.63333333333321</v>
      </c>
      <c r="H117" s="231">
        <v>931.63333333333321</v>
      </c>
      <c r="I117" s="231">
        <v>939.31666666666661</v>
      </c>
      <c r="J117" s="231">
        <v>946.63333333333321</v>
      </c>
      <c r="K117" s="230">
        <v>932</v>
      </c>
      <c r="L117" s="230">
        <v>917</v>
      </c>
      <c r="M117" s="230">
        <v>18.66976</v>
      </c>
      <c r="N117" s="1"/>
      <c r="O117" s="1"/>
    </row>
    <row r="118" spans="1:15" ht="12.75" customHeight="1">
      <c r="A118" s="30">
        <v>108</v>
      </c>
      <c r="B118" s="216" t="s">
        <v>91</v>
      </c>
      <c r="C118" s="230">
        <v>140.6</v>
      </c>
      <c r="D118" s="231">
        <v>140.11666666666667</v>
      </c>
      <c r="E118" s="231">
        <v>138.98333333333335</v>
      </c>
      <c r="F118" s="231">
        <v>137.36666666666667</v>
      </c>
      <c r="G118" s="231">
        <v>136.23333333333335</v>
      </c>
      <c r="H118" s="231">
        <v>141.73333333333335</v>
      </c>
      <c r="I118" s="231">
        <v>142.86666666666667</v>
      </c>
      <c r="J118" s="231">
        <v>144.48333333333335</v>
      </c>
      <c r="K118" s="230">
        <v>141.25</v>
      </c>
      <c r="L118" s="230">
        <v>138.5</v>
      </c>
      <c r="M118" s="230">
        <v>26.808060000000001</v>
      </c>
      <c r="N118" s="1"/>
      <c r="O118" s="1"/>
    </row>
    <row r="119" spans="1:15" ht="12.75" customHeight="1">
      <c r="A119" s="30">
        <v>109</v>
      </c>
      <c r="B119" s="216" t="s">
        <v>801</v>
      </c>
      <c r="C119" s="230">
        <v>1527.4</v>
      </c>
      <c r="D119" s="231">
        <v>1523.7166666666665</v>
      </c>
      <c r="E119" s="231">
        <v>1498.6833333333329</v>
      </c>
      <c r="F119" s="231">
        <v>1469.9666666666665</v>
      </c>
      <c r="G119" s="231">
        <v>1444.9333333333329</v>
      </c>
      <c r="H119" s="231">
        <v>1552.4333333333329</v>
      </c>
      <c r="I119" s="231">
        <v>1577.4666666666662</v>
      </c>
      <c r="J119" s="231">
        <v>1606.1833333333329</v>
      </c>
      <c r="K119" s="230">
        <v>1548.75</v>
      </c>
      <c r="L119" s="230">
        <v>1495</v>
      </c>
      <c r="M119" s="230">
        <v>0.53344000000000003</v>
      </c>
      <c r="N119" s="1"/>
      <c r="O119" s="1"/>
    </row>
    <row r="120" spans="1:15" ht="12.75" customHeight="1">
      <c r="A120" s="30">
        <v>110</v>
      </c>
      <c r="B120" s="216" t="s">
        <v>85</v>
      </c>
      <c r="C120" s="230">
        <v>241.6</v>
      </c>
      <c r="D120" s="231">
        <v>242.01666666666665</v>
      </c>
      <c r="E120" s="231">
        <v>240.33333333333331</v>
      </c>
      <c r="F120" s="231">
        <v>239.06666666666666</v>
      </c>
      <c r="G120" s="231">
        <v>237.38333333333333</v>
      </c>
      <c r="H120" s="231">
        <v>243.2833333333333</v>
      </c>
      <c r="I120" s="231">
        <v>244.96666666666664</v>
      </c>
      <c r="J120" s="231">
        <v>246.23333333333329</v>
      </c>
      <c r="K120" s="230">
        <v>243.7</v>
      </c>
      <c r="L120" s="230">
        <v>240.75</v>
      </c>
      <c r="M120" s="230">
        <v>49.682319999999997</v>
      </c>
      <c r="N120" s="1"/>
      <c r="O120" s="1"/>
    </row>
    <row r="121" spans="1:15" ht="12.75" customHeight="1">
      <c r="A121" s="30">
        <v>111</v>
      </c>
      <c r="B121" s="216" t="s">
        <v>329</v>
      </c>
      <c r="C121" s="230">
        <v>552.6</v>
      </c>
      <c r="D121" s="231">
        <v>553.66666666666663</v>
      </c>
      <c r="E121" s="231">
        <v>544.5333333333333</v>
      </c>
      <c r="F121" s="231">
        <v>536.4666666666667</v>
      </c>
      <c r="G121" s="231">
        <v>527.33333333333337</v>
      </c>
      <c r="H121" s="231">
        <v>561.73333333333323</v>
      </c>
      <c r="I121" s="231">
        <v>570.86666666666667</v>
      </c>
      <c r="J121" s="231">
        <v>578.93333333333317</v>
      </c>
      <c r="K121" s="230">
        <v>562.79999999999995</v>
      </c>
      <c r="L121" s="230">
        <v>545.6</v>
      </c>
      <c r="M121" s="230">
        <v>7.7748100000000004</v>
      </c>
      <c r="N121" s="1"/>
      <c r="O121" s="1"/>
    </row>
    <row r="122" spans="1:15" ht="12.75" customHeight="1">
      <c r="A122" s="30">
        <v>112</v>
      </c>
      <c r="B122" s="216" t="s">
        <v>87</v>
      </c>
      <c r="C122" s="230">
        <v>4214</v>
      </c>
      <c r="D122" s="231">
        <v>4192.9333333333334</v>
      </c>
      <c r="E122" s="231">
        <v>4151.8166666666666</v>
      </c>
      <c r="F122" s="231">
        <v>4089.6333333333332</v>
      </c>
      <c r="G122" s="231">
        <v>4048.5166666666664</v>
      </c>
      <c r="H122" s="231">
        <v>4255.1166666666668</v>
      </c>
      <c r="I122" s="231">
        <v>4296.2333333333336</v>
      </c>
      <c r="J122" s="231">
        <v>4358.416666666667</v>
      </c>
      <c r="K122" s="230">
        <v>4234.05</v>
      </c>
      <c r="L122" s="230">
        <v>4130.75</v>
      </c>
      <c r="M122" s="230">
        <v>3.3321900000000002</v>
      </c>
      <c r="N122" s="1"/>
      <c r="O122" s="1"/>
    </row>
    <row r="123" spans="1:15" ht="12.75" customHeight="1">
      <c r="A123" s="30">
        <v>113</v>
      </c>
      <c r="B123" s="216" t="s">
        <v>88</v>
      </c>
      <c r="C123" s="230">
        <v>1663.4</v>
      </c>
      <c r="D123" s="231">
        <v>1661.7</v>
      </c>
      <c r="E123" s="231">
        <v>1642.4</v>
      </c>
      <c r="F123" s="231">
        <v>1621.4</v>
      </c>
      <c r="G123" s="231">
        <v>1602.1000000000001</v>
      </c>
      <c r="H123" s="231">
        <v>1682.7</v>
      </c>
      <c r="I123" s="231">
        <v>1701.9999999999998</v>
      </c>
      <c r="J123" s="231">
        <v>1723</v>
      </c>
      <c r="K123" s="230">
        <v>1681</v>
      </c>
      <c r="L123" s="230">
        <v>1640.7</v>
      </c>
      <c r="M123" s="230">
        <v>3.49926</v>
      </c>
      <c r="N123" s="1"/>
      <c r="O123" s="1"/>
    </row>
    <row r="124" spans="1:15" ht="12.75" customHeight="1">
      <c r="A124" s="30">
        <v>114</v>
      </c>
      <c r="B124" s="216" t="s">
        <v>330</v>
      </c>
      <c r="C124" s="230">
        <v>2070.85</v>
      </c>
      <c r="D124" s="231">
        <v>2082.3000000000002</v>
      </c>
      <c r="E124" s="231">
        <v>2054.6000000000004</v>
      </c>
      <c r="F124" s="231">
        <v>2038.3500000000004</v>
      </c>
      <c r="G124" s="231">
        <v>2010.6500000000005</v>
      </c>
      <c r="H124" s="231">
        <v>2098.5500000000002</v>
      </c>
      <c r="I124" s="231">
        <v>2126.25</v>
      </c>
      <c r="J124" s="231">
        <v>2142.5</v>
      </c>
      <c r="K124" s="230">
        <v>2110</v>
      </c>
      <c r="L124" s="230">
        <v>2066.0500000000002</v>
      </c>
      <c r="M124" s="230">
        <v>0.80772999999999995</v>
      </c>
      <c r="N124" s="1"/>
      <c r="O124" s="1"/>
    </row>
    <row r="125" spans="1:15" ht="12.75" customHeight="1">
      <c r="A125" s="30">
        <v>115</v>
      </c>
      <c r="B125" s="216" t="s">
        <v>89</v>
      </c>
      <c r="C125" s="230">
        <v>639.29999999999995</v>
      </c>
      <c r="D125" s="231">
        <v>640.76666666666665</v>
      </c>
      <c r="E125" s="231">
        <v>634.0333333333333</v>
      </c>
      <c r="F125" s="231">
        <v>628.76666666666665</v>
      </c>
      <c r="G125" s="231">
        <v>622.0333333333333</v>
      </c>
      <c r="H125" s="231">
        <v>646.0333333333333</v>
      </c>
      <c r="I125" s="231">
        <v>652.76666666666665</v>
      </c>
      <c r="J125" s="231">
        <v>658.0333333333333</v>
      </c>
      <c r="K125" s="230">
        <v>647.5</v>
      </c>
      <c r="L125" s="230">
        <v>635.5</v>
      </c>
      <c r="M125" s="230">
        <v>10.30002</v>
      </c>
      <c r="N125" s="1"/>
      <c r="O125" s="1"/>
    </row>
    <row r="126" spans="1:15" ht="12.75" customHeight="1">
      <c r="A126" s="30">
        <v>116</v>
      </c>
      <c r="B126" s="216" t="s">
        <v>90</v>
      </c>
      <c r="C126" s="230">
        <v>979.75</v>
      </c>
      <c r="D126" s="231">
        <v>979.01666666666677</v>
      </c>
      <c r="E126" s="231">
        <v>953.73333333333358</v>
      </c>
      <c r="F126" s="231">
        <v>927.71666666666681</v>
      </c>
      <c r="G126" s="231">
        <v>902.43333333333362</v>
      </c>
      <c r="H126" s="231">
        <v>1005.0333333333335</v>
      </c>
      <c r="I126" s="231">
        <v>1030.3166666666666</v>
      </c>
      <c r="J126" s="231">
        <v>1056.3333333333335</v>
      </c>
      <c r="K126" s="230">
        <v>1004.3</v>
      </c>
      <c r="L126" s="230">
        <v>953</v>
      </c>
      <c r="M126" s="230">
        <v>13.11805</v>
      </c>
      <c r="N126" s="1"/>
      <c r="O126" s="1"/>
    </row>
    <row r="127" spans="1:15" ht="12.75" customHeight="1">
      <c r="A127" s="30">
        <v>117</v>
      </c>
      <c r="B127" s="216" t="s">
        <v>331</v>
      </c>
      <c r="C127" s="230">
        <v>1171.5</v>
      </c>
      <c r="D127" s="231">
        <v>1168.0666666666666</v>
      </c>
      <c r="E127" s="231">
        <v>1123.4333333333332</v>
      </c>
      <c r="F127" s="231">
        <v>1075.3666666666666</v>
      </c>
      <c r="G127" s="231">
        <v>1030.7333333333331</v>
      </c>
      <c r="H127" s="231">
        <v>1216.1333333333332</v>
      </c>
      <c r="I127" s="231">
        <v>1260.7666666666664</v>
      </c>
      <c r="J127" s="231">
        <v>1308.8333333333333</v>
      </c>
      <c r="K127" s="230">
        <v>1212.7</v>
      </c>
      <c r="L127" s="230">
        <v>1120</v>
      </c>
      <c r="M127" s="230">
        <v>29.69172</v>
      </c>
      <c r="N127" s="1"/>
      <c r="O127" s="1"/>
    </row>
    <row r="128" spans="1:15" ht="12.75" customHeight="1">
      <c r="A128" s="30">
        <v>118</v>
      </c>
      <c r="B128" s="216" t="s">
        <v>245</v>
      </c>
      <c r="C128" s="230">
        <v>253.95</v>
      </c>
      <c r="D128" s="231">
        <v>254.88333333333333</v>
      </c>
      <c r="E128" s="231">
        <v>252.36666666666667</v>
      </c>
      <c r="F128" s="231">
        <v>250.78333333333336</v>
      </c>
      <c r="G128" s="231">
        <v>248.26666666666671</v>
      </c>
      <c r="H128" s="231">
        <v>256.46666666666664</v>
      </c>
      <c r="I128" s="231">
        <v>258.98333333333329</v>
      </c>
      <c r="J128" s="231">
        <v>260.56666666666661</v>
      </c>
      <c r="K128" s="230">
        <v>257.39999999999998</v>
      </c>
      <c r="L128" s="230">
        <v>253.3</v>
      </c>
      <c r="M128" s="230">
        <v>18.45664</v>
      </c>
      <c r="N128" s="1"/>
      <c r="O128" s="1"/>
    </row>
    <row r="129" spans="1:15" ht="12.75" customHeight="1">
      <c r="A129" s="30">
        <v>119</v>
      </c>
      <c r="B129" s="216" t="s">
        <v>92</v>
      </c>
      <c r="C129" s="230">
        <v>1647.45</v>
      </c>
      <c r="D129" s="231">
        <v>1645.0833333333333</v>
      </c>
      <c r="E129" s="231">
        <v>1632.3166666666666</v>
      </c>
      <c r="F129" s="231">
        <v>1617.1833333333334</v>
      </c>
      <c r="G129" s="231">
        <v>1604.4166666666667</v>
      </c>
      <c r="H129" s="231">
        <v>1660.2166666666665</v>
      </c>
      <c r="I129" s="231">
        <v>1672.9833333333333</v>
      </c>
      <c r="J129" s="231">
        <v>1688.1166666666663</v>
      </c>
      <c r="K129" s="230">
        <v>1657.85</v>
      </c>
      <c r="L129" s="230">
        <v>1629.95</v>
      </c>
      <c r="M129" s="230">
        <v>4.0619800000000001</v>
      </c>
      <c r="N129" s="1"/>
      <c r="O129" s="1"/>
    </row>
    <row r="130" spans="1:15" ht="12.75" customHeight="1">
      <c r="A130" s="30">
        <v>120</v>
      </c>
      <c r="B130" s="216" t="s">
        <v>332</v>
      </c>
      <c r="C130" s="230">
        <v>1287.25</v>
      </c>
      <c r="D130" s="231">
        <v>1272.3666666666666</v>
      </c>
      <c r="E130" s="231">
        <v>1250.8833333333332</v>
      </c>
      <c r="F130" s="231">
        <v>1214.5166666666667</v>
      </c>
      <c r="G130" s="231">
        <v>1193.0333333333333</v>
      </c>
      <c r="H130" s="231">
        <v>1308.7333333333331</v>
      </c>
      <c r="I130" s="231">
        <v>1330.2166666666662</v>
      </c>
      <c r="J130" s="231">
        <v>1366.583333333333</v>
      </c>
      <c r="K130" s="230">
        <v>1293.8499999999999</v>
      </c>
      <c r="L130" s="230">
        <v>1236</v>
      </c>
      <c r="M130" s="230">
        <v>13.84507</v>
      </c>
      <c r="N130" s="1"/>
      <c r="O130" s="1"/>
    </row>
    <row r="131" spans="1:15" ht="12.75" customHeight="1">
      <c r="A131" s="30">
        <v>121</v>
      </c>
      <c r="B131" s="216" t="s">
        <v>334</v>
      </c>
      <c r="C131" s="230">
        <v>827.7</v>
      </c>
      <c r="D131" s="231">
        <v>829.05000000000007</v>
      </c>
      <c r="E131" s="231">
        <v>823.65000000000009</v>
      </c>
      <c r="F131" s="231">
        <v>819.6</v>
      </c>
      <c r="G131" s="231">
        <v>814.2</v>
      </c>
      <c r="H131" s="231">
        <v>833.10000000000014</v>
      </c>
      <c r="I131" s="231">
        <v>838.5</v>
      </c>
      <c r="J131" s="231">
        <v>842.55000000000018</v>
      </c>
      <c r="K131" s="230">
        <v>834.45</v>
      </c>
      <c r="L131" s="230">
        <v>825</v>
      </c>
      <c r="M131" s="230">
        <v>0.19908999999999999</v>
      </c>
      <c r="N131" s="1"/>
      <c r="O131" s="1"/>
    </row>
    <row r="132" spans="1:15" ht="12.75" customHeight="1">
      <c r="A132" s="30">
        <v>122</v>
      </c>
      <c r="B132" s="216" t="s">
        <v>97</v>
      </c>
      <c r="C132" s="230">
        <v>469.85</v>
      </c>
      <c r="D132" s="231">
        <v>468.15000000000003</v>
      </c>
      <c r="E132" s="231">
        <v>463.30000000000007</v>
      </c>
      <c r="F132" s="231">
        <v>456.75000000000006</v>
      </c>
      <c r="G132" s="231">
        <v>451.90000000000009</v>
      </c>
      <c r="H132" s="231">
        <v>474.70000000000005</v>
      </c>
      <c r="I132" s="231">
        <v>479.55000000000007</v>
      </c>
      <c r="J132" s="231">
        <v>486.1</v>
      </c>
      <c r="K132" s="230">
        <v>473</v>
      </c>
      <c r="L132" s="230">
        <v>461.6</v>
      </c>
      <c r="M132" s="230">
        <v>60.050609999999999</v>
      </c>
      <c r="N132" s="1"/>
      <c r="O132" s="1"/>
    </row>
    <row r="133" spans="1:15" ht="12.75" customHeight="1">
      <c r="A133" s="30">
        <v>123</v>
      </c>
      <c r="B133" s="216" t="s">
        <v>93</v>
      </c>
      <c r="C133" s="230">
        <v>523.95000000000005</v>
      </c>
      <c r="D133" s="231">
        <v>524.65</v>
      </c>
      <c r="E133" s="231">
        <v>518.9</v>
      </c>
      <c r="F133" s="231">
        <v>513.85</v>
      </c>
      <c r="G133" s="231">
        <v>508.1</v>
      </c>
      <c r="H133" s="231">
        <v>529.69999999999993</v>
      </c>
      <c r="I133" s="231">
        <v>535.44999999999993</v>
      </c>
      <c r="J133" s="231">
        <v>540.49999999999989</v>
      </c>
      <c r="K133" s="230">
        <v>530.4</v>
      </c>
      <c r="L133" s="230">
        <v>519.6</v>
      </c>
      <c r="M133" s="230">
        <v>25.119450000000001</v>
      </c>
      <c r="N133" s="1"/>
      <c r="O133" s="1"/>
    </row>
    <row r="134" spans="1:15" ht="12.75" customHeight="1">
      <c r="A134" s="30">
        <v>124</v>
      </c>
      <c r="B134" s="216" t="s">
        <v>246</v>
      </c>
      <c r="C134" s="230">
        <v>2076.6999999999998</v>
      </c>
      <c r="D134" s="231">
        <v>2081.8333333333335</v>
      </c>
      <c r="E134" s="231">
        <v>2061.6166666666668</v>
      </c>
      <c r="F134" s="231">
        <v>2046.5333333333333</v>
      </c>
      <c r="G134" s="231">
        <v>2026.3166666666666</v>
      </c>
      <c r="H134" s="231">
        <v>2096.916666666667</v>
      </c>
      <c r="I134" s="231">
        <v>2117.1333333333332</v>
      </c>
      <c r="J134" s="231">
        <v>2132.2166666666672</v>
      </c>
      <c r="K134" s="230">
        <v>2102.0500000000002</v>
      </c>
      <c r="L134" s="230">
        <v>2066.75</v>
      </c>
      <c r="M134" s="230">
        <v>1.93543</v>
      </c>
      <c r="N134" s="1"/>
      <c r="O134" s="1"/>
    </row>
    <row r="135" spans="1:15" ht="12.75" customHeight="1">
      <c r="A135" s="30">
        <v>125</v>
      </c>
      <c r="B135" s="216" t="s">
        <v>849</v>
      </c>
      <c r="C135" s="230">
        <v>595.6</v>
      </c>
      <c r="D135" s="231">
        <v>595.35</v>
      </c>
      <c r="E135" s="231">
        <v>584.25</v>
      </c>
      <c r="F135" s="231">
        <v>572.9</v>
      </c>
      <c r="G135" s="231">
        <v>561.79999999999995</v>
      </c>
      <c r="H135" s="231">
        <v>606.70000000000005</v>
      </c>
      <c r="I135" s="231">
        <v>617.80000000000018</v>
      </c>
      <c r="J135" s="231">
        <v>629.15000000000009</v>
      </c>
      <c r="K135" s="230">
        <v>606.45000000000005</v>
      </c>
      <c r="L135" s="230">
        <v>584</v>
      </c>
      <c r="M135" s="230">
        <v>7.6483999999999996</v>
      </c>
      <c r="N135" s="1"/>
      <c r="O135" s="1"/>
    </row>
    <row r="136" spans="1:15" ht="12.75" customHeight="1">
      <c r="A136" s="30">
        <v>126</v>
      </c>
      <c r="B136" s="216" t="s">
        <v>94</v>
      </c>
      <c r="C136" s="230">
        <v>1972.9</v>
      </c>
      <c r="D136" s="231">
        <v>1960.4333333333334</v>
      </c>
      <c r="E136" s="231">
        <v>1941.4166666666667</v>
      </c>
      <c r="F136" s="231">
        <v>1909.9333333333334</v>
      </c>
      <c r="G136" s="231">
        <v>1890.9166666666667</v>
      </c>
      <c r="H136" s="231">
        <v>1991.9166666666667</v>
      </c>
      <c r="I136" s="231">
        <v>2010.9333333333332</v>
      </c>
      <c r="J136" s="231">
        <v>2042.4166666666667</v>
      </c>
      <c r="K136" s="230">
        <v>1979.45</v>
      </c>
      <c r="L136" s="230">
        <v>1928.95</v>
      </c>
      <c r="M136" s="230">
        <v>3.8869400000000001</v>
      </c>
      <c r="N136" s="1"/>
      <c r="O136" s="1"/>
    </row>
    <row r="137" spans="1:15" ht="12.75" customHeight="1">
      <c r="A137" s="30">
        <v>127</v>
      </c>
      <c r="B137" s="216" t="s">
        <v>842</v>
      </c>
      <c r="C137" s="230">
        <v>362.15</v>
      </c>
      <c r="D137" s="231">
        <v>361.95</v>
      </c>
      <c r="E137" s="231">
        <v>356.2</v>
      </c>
      <c r="F137" s="231">
        <v>350.25</v>
      </c>
      <c r="G137" s="231">
        <v>344.5</v>
      </c>
      <c r="H137" s="231">
        <v>367.9</v>
      </c>
      <c r="I137" s="231">
        <v>373.65</v>
      </c>
      <c r="J137" s="231">
        <v>379.59999999999997</v>
      </c>
      <c r="K137" s="230">
        <v>367.7</v>
      </c>
      <c r="L137" s="230">
        <v>356</v>
      </c>
      <c r="M137" s="230">
        <v>4.6831699999999996</v>
      </c>
      <c r="N137" s="1"/>
      <c r="O137" s="1"/>
    </row>
    <row r="138" spans="1:15" ht="12.75" customHeight="1">
      <c r="A138" s="30">
        <v>128</v>
      </c>
      <c r="B138" s="216" t="s">
        <v>335</v>
      </c>
      <c r="C138" s="230">
        <v>226.2</v>
      </c>
      <c r="D138" s="231">
        <v>225.88333333333333</v>
      </c>
      <c r="E138" s="231">
        <v>222.01666666666665</v>
      </c>
      <c r="F138" s="231">
        <v>217.83333333333331</v>
      </c>
      <c r="G138" s="231">
        <v>213.96666666666664</v>
      </c>
      <c r="H138" s="231">
        <v>230.06666666666666</v>
      </c>
      <c r="I138" s="231">
        <v>233.93333333333334</v>
      </c>
      <c r="J138" s="231">
        <v>238.11666666666667</v>
      </c>
      <c r="K138" s="230">
        <v>229.75</v>
      </c>
      <c r="L138" s="230">
        <v>221.7</v>
      </c>
      <c r="M138" s="230">
        <v>20.968689999999999</v>
      </c>
      <c r="N138" s="1"/>
      <c r="O138" s="1"/>
    </row>
    <row r="139" spans="1:15" ht="12.75" customHeight="1">
      <c r="A139" s="30">
        <v>129</v>
      </c>
      <c r="B139" s="216" t="s">
        <v>812</v>
      </c>
      <c r="C139" s="230">
        <v>174.3</v>
      </c>
      <c r="D139" s="231">
        <v>174.86666666666665</v>
      </c>
      <c r="E139" s="231">
        <v>165.6333333333333</v>
      </c>
      <c r="F139" s="231">
        <v>156.96666666666664</v>
      </c>
      <c r="G139" s="231">
        <v>147.73333333333329</v>
      </c>
      <c r="H139" s="231">
        <v>183.5333333333333</v>
      </c>
      <c r="I139" s="231">
        <v>192.76666666666665</v>
      </c>
      <c r="J139" s="231">
        <v>201.43333333333331</v>
      </c>
      <c r="K139" s="230">
        <v>184.1</v>
      </c>
      <c r="L139" s="230">
        <v>166.2</v>
      </c>
      <c r="M139" s="230">
        <v>70.641480000000001</v>
      </c>
      <c r="N139" s="1"/>
      <c r="O139" s="1"/>
    </row>
    <row r="140" spans="1:15" ht="12.75" customHeight="1">
      <c r="A140" s="30">
        <v>130</v>
      </c>
      <c r="B140" s="216" t="s">
        <v>247</v>
      </c>
      <c r="C140" s="230">
        <v>37.049999999999997</v>
      </c>
      <c r="D140" s="231">
        <v>36.93333333333333</v>
      </c>
      <c r="E140" s="231">
        <v>36.61666666666666</v>
      </c>
      <c r="F140" s="231">
        <v>36.18333333333333</v>
      </c>
      <c r="G140" s="231">
        <v>35.86666666666666</v>
      </c>
      <c r="H140" s="231">
        <v>37.36666666666666</v>
      </c>
      <c r="I140" s="231">
        <v>37.683333333333337</v>
      </c>
      <c r="J140" s="231">
        <v>38.11666666666666</v>
      </c>
      <c r="K140" s="230">
        <v>37.25</v>
      </c>
      <c r="L140" s="230">
        <v>36.5</v>
      </c>
      <c r="M140" s="230">
        <v>9.6494099999999996</v>
      </c>
      <c r="N140" s="1"/>
      <c r="O140" s="1"/>
    </row>
    <row r="141" spans="1:15" ht="12.75" customHeight="1">
      <c r="A141" s="30">
        <v>131</v>
      </c>
      <c r="B141" s="216" t="s">
        <v>336</v>
      </c>
      <c r="C141" s="230">
        <v>171.6</v>
      </c>
      <c r="D141" s="231">
        <v>172.13333333333333</v>
      </c>
      <c r="E141" s="231">
        <v>170.46666666666664</v>
      </c>
      <c r="F141" s="231">
        <v>169.33333333333331</v>
      </c>
      <c r="G141" s="231">
        <v>167.66666666666663</v>
      </c>
      <c r="H141" s="231">
        <v>173.26666666666665</v>
      </c>
      <c r="I141" s="231">
        <v>174.93333333333334</v>
      </c>
      <c r="J141" s="231">
        <v>176.06666666666666</v>
      </c>
      <c r="K141" s="230">
        <v>173.8</v>
      </c>
      <c r="L141" s="230">
        <v>171</v>
      </c>
      <c r="M141" s="230">
        <v>2.4761600000000001</v>
      </c>
      <c r="N141" s="1"/>
      <c r="O141" s="1"/>
    </row>
    <row r="142" spans="1:15" ht="12.75" customHeight="1">
      <c r="A142" s="30">
        <v>132</v>
      </c>
      <c r="B142" s="216" t="s">
        <v>95</v>
      </c>
      <c r="C142" s="230">
        <v>3268</v>
      </c>
      <c r="D142" s="231">
        <v>3273.1333333333332</v>
      </c>
      <c r="E142" s="231">
        <v>3250.0666666666666</v>
      </c>
      <c r="F142" s="231">
        <v>3232.1333333333332</v>
      </c>
      <c r="G142" s="231">
        <v>3209.0666666666666</v>
      </c>
      <c r="H142" s="231">
        <v>3291.0666666666666</v>
      </c>
      <c r="I142" s="231">
        <v>3314.1333333333332</v>
      </c>
      <c r="J142" s="231">
        <v>3332.0666666666666</v>
      </c>
      <c r="K142" s="230">
        <v>3296.2</v>
      </c>
      <c r="L142" s="230">
        <v>3255.2</v>
      </c>
      <c r="M142" s="230">
        <v>1.73719</v>
      </c>
      <c r="N142" s="1"/>
      <c r="O142" s="1"/>
    </row>
    <row r="143" spans="1:15" ht="12.75" customHeight="1">
      <c r="A143" s="30">
        <v>133</v>
      </c>
      <c r="B143" s="216" t="s">
        <v>248</v>
      </c>
      <c r="C143" s="230">
        <v>2961.1</v>
      </c>
      <c r="D143" s="231">
        <v>2965.4</v>
      </c>
      <c r="E143" s="231">
        <v>2911.75</v>
      </c>
      <c r="F143" s="231">
        <v>2862.4</v>
      </c>
      <c r="G143" s="231">
        <v>2808.75</v>
      </c>
      <c r="H143" s="231">
        <v>3014.75</v>
      </c>
      <c r="I143" s="231">
        <v>3068.4000000000005</v>
      </c>
      <c r="J143" s="231">
        <v>3117.75</v>
      </c>
      <c r="K143" s="230">
        <v>3019.05</v>
      </c>
      <c r="L143" s="230">
        <v>2916.05</v>
      </c>
      <c r="M143" s="230">
        <v>9.9238999999999997</v>
      </c>
      <c r="N143" s="1"/>
      <c r="O143" s="1"/>
    </row>
    <row r="144" spans="1:15" ht="12.75" customHeight="1">
      <c r="A144" s="30">
        <v>134</v>
      </c>
      <c r="B144" s="216" t="s">
        <v>143</v>
      </c>
      <c r="C144" s="230">
        <v>2013.6</v>
      </c>
      <c r="D144" s="231">
        <v>2013.8666666666668</v>
      </c>
      <c r="E144" s="231">
        <v>1984.7333333333336</v>
      </c>
      <c r="F144" s="231">
        <v>1955.8666666666668</v>
      </c>
      <c r="G144" s="231">
        <v>1926.7333333333336</v>
      </c>
      <c r="H144" s="231">
        <v>2042.7333333333336</v>
      </c>
      <c r="I144" s="231">
        <v>2071.8666666666668</v>
      </c>
      <c r="J144" s="231">
        <v>2100.7333333333336</v>
      </c>
      <c r="K144" s="230">
        <v>2043</v>
      </c>
      <c r="L144" s="230">
        <v>1985</v>
      </c>
      <c r="M144" s="230">
        <v>1.41909</v>
      </c>
      <c r="N144" s="1"/>
      <c r="O144" s="1"/>
    </row>
    <row r="145" spans="1:15" ht="12.75" customHeight="1">
      <c r="A145" s="30">
        <v>135</v>
      </c>
      <c r="B145" s="216" t="s">
        <v>98</v>
      </c>
      <c r="C145" s="230">
        <v>4481.5</v>
      </c>
      <c r="D145" s="231">
        <v>4492.55</v>
      </c>
      <c r="E145" s="231">
        <v>4440.05</v>
      </c>
      <c r="F145" s="231">
        <v>4398.6000000000004</v>
      </c>
      <c r="G145" s="231">
        <v>4346.1000000000004</v>
      </c>
      <c r="H145" s="231">
        <v>4534</v>
      </c>
      <c r="I145" s="231">
        <v>4586.5</v>
      </c>
      <c r="J145" s="231">
        <v>4627.95</v>
      </c>
      <c r="K145" s="230">
        <v>4545.05</v>
      </c>
      <c r="L145" s="230">
        <v>4451.1000000000004</v>
      </c>
      <c r="M145" s="230">
        <v>3.4996100000000001</v>
      </c>
      <c r="N145" s="1"/>
      <c r="O145" s="1"/>
    </row>
    <row r="146" spans="1:15" ht="12.75" customHeight="1">
      <c r="A146" s="30">
        <v>136</v>
      </c>
      <c r="B146" s="216" t="s">
        <v>337</v>
      </c>
      <c r="C146" s="230">
        <v>503.35</v>
      </c>
      <c r="D146" s="231">
        <v>503.66666666666669</v>
      </c>
      <c r="E146" s="231">
        <v>498.68333333333339</v>
      </c>
      <c r="F146" s="231">
        <v>494.01666666666671</v>
      </c>
      <c r="G146" s="231">
        <v>489.03333333333342</v>
      </c>
      <c r="H146" s="231">
        <v>508.33333333333337</v>
      </c>
      <c r="I146" s="231">
        <v>513.31666666666661</v>
      </c>
      <c r="J146" s="231">
        <v>517.98333333333335</v>
      </c>
      <c r="K146" s="230">
        <v>508.65</v>
      </c>
      <c r="L146" s="230">
        <v>499</v>
      </c>
      <c r="M146" s="230">
        <v>1.2468999999999999</v>
      </c>
      <c r="N146" s="1"/>
      <c r="O146" s="1"/>
    </row>
    <row r="147" spans="1:15" ht="12.75" customHeight="1">
      <c r="A147" s="30">
        <v>137</v>
      </c>
      <c r="B147" s="216" t="s">
        <v>338</v>
      </c>
      <c r="C147" s="230">
        <v>193.25</v>
      </c>
      <c r="D147" s="231">
        <v>193.88333333333333</v>
      </c>
      <c r="E147" s="231">
        <v>189.51666666666665</v>
      </c>
      <c r="F147" s="231">
        <v>185.78333333333333</v>
      </c>
      <c r="G147" s="231">
        <v>181.41666666666666</v>
      </c>
      <c r="H147" s="231">
        <v>197.61666666666665</v>
      </c>
      <c r="I147" s="231">
        <v>201.98333333333332</v>
      </c>
      <c r="J147" s="231">
        <v>205.71666666666664</v>
      </c>
      <c r="K147" s="230">
        <v>198.25</v>
      </c>
      <c r="L147" s="230">
        <v>190.15</v>
      </c>
      <c r="M147" s="230">
        <v>5.2867899999999999</v>
      </c>
      <c r="N147" s="1"/>
      <c r="O147" s="1"/>
    </row>
    <row r="148" spans="1:15" ht="12.75" customHeight="1">
      <c r="A148" s="30">
        <v>138</v>
      </c>
      <c r="B148" s="216" t="s">
        <v>339</v>
      </c>
      <c r="C148" s="230">
        <v>196.65</v>
      </c>
      <c r="D148" s="231">
        <v>197.81666666666669</v>
      </c>
      <c r="E148" s="231">
        <v>191.33333333333337</v>
      </c>
      <c r="F148" s="231">
        <v>186.01666666666668</v>
      </c>
      <c r="G148" s="231">
        <v>179.53333333333336</v>
      </c>
      <c r="H148" s="231">
        <v>203.13333333333338</v>
      </c>
      <c r="I148" s="231">
        <v>209.61666666666667</v>
      </c>
      <c r="J148" s="231">
        <v>214.93333333333339</v>
      </c>
      <c r="K148" s="230">
        <v>204.3</v>
      </c>
      <c r="L148" s="230">
        <v>192.5</v>
      </c>
      <c r="M148" s="230">
        <v>11.29785</v>
      </c>
      <c r="N148" s="1"/>
      <c r="O148" s="1"/>
    </row>
    <row r="149" spans="1:15" ht="12.75" customHeight="1">
      <c r="A149" s="30">
        <v>139</v>
      </c>
      <c r="B149" s="216" t="s">
        <v>813</v>
      </c>
      <c r="C149" s="230">
        <v>46.3</v>
      </c>
      <c r="D149" s="231">
        <v>46.5</v>
      </c>
      <c r="E149" s="231">
        <v>45.9</v>
      </c>
      <c r="F149" s="231">
        <v>45.5</v>
      </c>
      <c r="G149" s="231">
        <v>44.9</v>
      </c>
      <c r="H149" s="231">
        <v>46.9</v>
      </c>
      <c r="I149" s="231">
        <v>47.499999999999993</v>
      </c>
      <c r="J149" s="231">
        <v>47.9</v>
      </c>
      <c r="K149" s="230">
        <v>47.1</v>
      </c>
      <c r="L149" s="230">
        <v>46.1</v>
      </c>
      <c r="M149" s="230">
        <v>30.6112</v>
      </c>
      <c r="N149" s="1"/>
      <c r="O149" s="1"/>
    </row>
    <row r="150" spans="1:15" ht="12.75" customHeight="1">
      <c r="A150" s="30">
        <v>140</v>
      </c>
      <c r="B150" s="216" t="s">
        <v>340</v>
      </c>
      <c r="C150" s="230">
        <v>61.15</v>
      </c>
      <c r="D150" s="231">
        <v>61.466666666666661</v>
      </c>
      <c r="E150" s="231">
        <v>60.48333333333332</v>
      </c>
      <c r="F150" s="231">
        <v>59.816666666666656</v>
      </c>
      <c r="G150" s="231">
        <v>58.833333333333314</v>
      </c>
      <c r="H150" s="231">
        <v>62.133333333333326</v>
      </c>
      <c r="I150" s="231">
        <v>63.11666666666666</v>
      </c>
      <c r="J150" s="231">
        <v>63.783333333333331</v>
      </c>
      <c r="K150" s="230">
        <v>62.45</v>
      </c>
      <c r="L150" s="230">
        <v>60.8</v>
      </c>
      <c r="M150" s="230">
        <v>30.762260000000001</v>
      </c>
      <c r="N150" s="1"/>
      <c r="O150" s="1"/>
    </row>
    <row r="151" spans="1:15" ht="12.75" customHeight="1">
      <c r="A151" s="30">
        <v>141</v>
      </c>
      <c r="B151" s="216" t="s">
        <v>99</v>
      </c>
      <c r="C151" s="230">
        <v>3628.75</v>
      </c>
      <c r="D151" s="231">
        <v>3616.4166666666665</v>
      </c>
      <c r="E151" s="231">
        <v>3596.5333333333328</v>
      </c>
      <c r="F151" s="231">
        <v>3564.3166666666662</v>
      </c>
      <c r="G151" s="231">
        <v>3544.4333333333325</v>
      </c>
      <c r="H151" s="231">
        <v>3648.6333333333332</v>
      </c>
      <c r="I151" s="231">
        <v>3668.5166666666673</v>
      </c>
      <c r="J151" s="231">
        <v>3700.7333333333336</v>
      </c>
      <c r="K151" s="230">
        <v>3636.3</v>
      </c>
      <c r="L151" s="230">
        <v>3584.2</v>
      </c>
      <c r="M151" s="230">
        <v>7.5578599999999998</v>
      </c>
      <c r="N151" s="1"/>
      <c r="O151" s="1"/>
    </row>
    <row r="152" spans="1:15" ht="12.75" customHeight="1">
      <c r="A152" s="30">
        <v>142</v>
      </c>
      <c r="B152" s="216" t="s">
        <v>341</v>
      </c>
      <c r="C152" s="230">
        <v>468.55</v>
      </c>
      <c r="D152" s="231">
        <v>472.76666666666665</v>
      </c>
      <c r="E152" s="231">
        <v>461.73333333333329</v>
      </c>
      <c r="F152" s="231">
        <v>454.91666666666663</v>
      </c>
      <c r="G152" s="231">
        <v>443.88333333333327</v>
      </c>
      <c r="H152" s="231">
        <v>479.58333333333331</v>
      </c>
      <c r="I152" s="231">
        <v>490.61666666666662</v>
      </c>
      <c r="J152" s="231">
        <v>497.43333333333334</v>
      </c>
      <c r="K152" s="230">
        <v>483.8</v>
      </c>
      <c r="L152" s="230">
        <v>465.95</v>
      </c>
      <c r="M152" s="230">
        <v>3.2974999999999999</v>
      </c>
      <c r="N152" s="1"/>
      <c r="O152" s="1"/>
    </row>
    <row r="153" spans="1:15" ht="12.75" customHeight="1">
      <c r="A153" s="30">
        <v>143</v>
      </c>
      <c r="B153" s="216" t="s">
        <v>249</v>
      </c>
      <c r="C153" s="230">
        <v>388.05</v>
      </c>
      <c r="D153" s="231">
        <v>387.61666666666662</v>
      </c>
      <c r="E153" s="231">
        <v>385.53333333333325</v>
      </c>
      <c r="F153" s="231">
        <v>383.01666666666665</v>
      </c>
      <c r="G153" s="231">
        <v>380.93333333333328</v>
      </c>
      <c r="H153" s="231">
        <v>390.13333333333321</v>
      </c>
      <c r="I153" s="231">
        <v>392.21666666666658</v>
      </c>
      <c r="J153" s="231">
        <v>394.73333333333318</v>
      </c>
      <c r="K153" s="230">
        <v>389.7</v>
      </c>
      <c r="L153" s="230">
        <v>385.1</v>
      </c>
      <c r="M153" s="230">
        <v>1.3177300000000001</v>
      </c>
      <c r="N153" s="1"/>
      <c r="O153" s="1"/>
    </row>
    <row r="154" spans="1:15" ht="12.75" customHeight="1">
      <c r="A154" s="30">
        <v>144</v>
      </c>
      <c r="B154" s="216" t="s">
        <v>250</v>
      </c>
      <c r="C154" s="230">
        <v>1433.75</v>
      </c>
      <c r="D154" s="231">
        <v>1421.4166666666667</v>
      </c>
      <c r="E154" s="231">
        <v>1377.8833333333334</v>
      </c>
      <c r="F154" s="231">
        <v>1322.0166666666667</v>
      </c>
      <c r="G154" s="231">
        <v>1278.4833333333333</v>
      </c>
      <c r="H154" s="231">
        <v>1477.2833333333335</v>
      </c>
      <c r="I154" s="231">
        <v>1520.8166666666668</v>
      </c>
      <c r="J154" s="231">
        <v>1576.6833333333336</v>
      </c>
      <c r="K154" s="230">
        <v>1464.95</v>
      </c>
      <c r="L154" s="230">
        <v>1365.55</v>
      </c>
      <c r="M154" s="230">
        <v>0.97075999999999996</v>
      </c>
      <c r="N154" s="1"/>
      <c r="O154" s="1"/>
    </row>
    <row r="155" spans="1:15" ht="12.75" customHeight="1">
      <c r="A155" s="30">
        <v>145</v>
      </c>
      <c r="B155" s="216" t="s">
        <v>342</v>
      </c>
      <c r="C155" s="230">
        <v>99</v>
      </c>
      <c r="D155" s="231">
        <v>99.983333333333334</v>
      </c>
      <c r="E155" s="231">
        <v>97.316666666666663</v>
      </c>
      <c r="F155" s="231">
        <v>95.633333333333326</v>
      </c>
      <c r="G155" s="231">
        <v>92.966666666666654</v>
      </c>
      <c r="H155" s="231">
        <v>101.66666666666667</v>
      </c>
      <c r="I155" s="231">
        <v>104.33333333333333</v>
      </c>
      <c r="J155" s="231">
        <v>106.01666666666668</v>
      </c>
      <c r="K155" s="230">
        <v>102.65</v>
      </c>
      <c r="L155" s="230">
        <v>98.3</v>
      </c>
      <c r="M155" s="230">
        <v>121.35354</v>
      </c>
      <c r="N155" s="1"/>
      <c r="O155" s="1"/>
    </row>
    <row r="156" spans="1:15" ht="12.75" customHeight="1">
      <c r="A156" s="30">
        <v>146</v>
      </c>
      <c r="B156" s="216" t="s">
        <v>769</v>
      </c>
      <c r="C156" s="230">
        <v>82.05</v>
      </c>
      <c r="D156" s="231">
        <v>80.86666666666666</v>
      </c>
      <c r="E156" s="231">
        <v>79.033333333333317</v>
      </c>
      <c r="F156" s="231">
        <v>76.016666666666652</v>
      </c>
      <c r="G156" s="231">
        <v>74.183333333333309</v>
      </c>
      <c r="H156" s="231">
        <v>83.883333333333326</v>
      </c>
      <c r="I156" s="231">
        <v>85.716666666666669</v>
      </c>
      <c r="J156" s="231">
        <v>88.733333333333334</v>
      </c>
      <c r="K156" s="230">
        <v>82.7</v>
      </c>
      <c r="L156" s="230">
        <v>77.849999999999994</v>
      </c>
      <c r="M156" s="230">
        <v>101.13151000000001</v>
      </c>
      <c r="N156" s="1"/>
      <c r="O156" s="1"/>
    </row>
    <row r="157" spans="1:15" ht="12.75" customHeight="1">
      <c r="A157" s="30">
        <v>147</v>
      </c>
      <c r="B157" s="216" t="s">
        <v>100</v>
      </c>
      <c r="C157" s="230">
        <v>2116.3000000000002</v>
      </c>
      <c r="D157" s="231">
        <v>2104.7666666666669</v>
      </c>
      <c r="E157" s="231">
        <v>2073.5333333333338</v>
      </c>
      <c r="F157" s="231">
        <v>2030.7666666666669</v>
      </c>
      <c r="G157" s="231">
        <v>1999.5333333333338</v>
      </c>
      <c r="H157" s="231">
        <v>2147.5333333333338</v>
      </c>
      <c r="I157" s="231">
        <v>2178.7666666666664</v>
      </c>
      <c r="J157" s="231">
        <v>2221.5333333333338</v>
      </c>
      <c r="K157" s="230">
        <v>2136</v>
      </c>
      <c r="L157" s="230">
        <v>2062</v>
      </c>
      <c r="M157" s="230">
        <v>7.5847100000000003</v>
      </c>
      <c r="N157" s="1"/>
      <c r="O157" s="1"/>
    </row>
    <row r="158" spans="1:15" ht="12.75" customHeight="1">
      <c r="A158" s="30">
        <v>148</v>
      </c>
      <c r="B158" s="216" t="s">
        <v>101</v>
      </c>
      <c r="C158" s="230">
        <v>205.45</v>
      </c>
      <c r="D158" s="231">
        <v>202.81666666666669</v>
      </c>
      <c r="E158" s="231">
        <v>198.33333333333337</v>
      </c>
      <c r="F158" s="231">
        <v>191.21666666666667</v>
      </c>
      <c r="G158" s="231">
        <v>186.73333333333335</v>
      </c>
      <c r="H158" s="231">
        <v>209.93333333333339</v>
      </c>
      <c r="I158" s="231">
        <v>214.41666666666669</v>
      </c>
      <c r="J158" s="231">
        <v>221.53333333333342</v>
      </c>
      <c r="K158" s="230">
        <v>207.3</v>
      </c>
      <c r="L158" s="230">
        <v>195.7</v>
      </c>
      <c r="M158" s="230">
        <v>256.82409000000001</v>
      </c>
      <c r="N158" s="1"/>
      <c r="O158" s="1"/>
    </row>
    <row r="159" spans="1:15" ht="12.75" customHeight="1">
      <c r="A159" s="30">
        <v>149</v>
      </c>
      <c r="B159" s="216" t="s">
        <v>343</v>
      </c>
      <c r="C159" s="230">
        <v>291.89999999999998</v>
      </c>
      <c r="D159" s="231">
        <v>293.7</v>
      </c>
      <c r="E159" s="231">
        <v>288.39999999999998</v>
      </c>
      <c r="F159" s="231">
        <v>284.89999999999998</v>
      </c>
      <c r="G159" s="231">
        <v>279.59999999999997</v>
      </c>
      <c r="H159" s="231">
        <v>297.2</v>
      </c>
      <c r="I159" s="231">
        <v>302.50000000000006</v>
      </c>
      <c r="J159" s="231">
        <v>306</v>
      </c>
      <c r="K159" s="230">
        <v>299</v>
      </c>
      <c r="L159" s="230">
        <v>290.2</v>
      </c>
      <c r="M159" s="230">
        <v>0.68481000000000003</v>
      </c>
      <c r="N159" s="1"/>
      <c r="O159" s="1"/>
    </row>
    <row r="160" spans="1:15" ht="12.75" customHeight="1">
      <c r="A160" s="30">
        <v>150</v>
      </c>
      <c r="B160" s="216" t="s">
        <v>802</v>
      </c>
      <c r="C160" s="230">
        <v>126.9</v>
      </c>
      <c r="D160" s="231">
        <v>126.7</v>
      </c>
      <c r="E160" s="231">
        <v>124.95000000000002</v>
      </c>
      <c r="F160" s="231">
        <v>123.00000000000001</v>
      </c>
      <c r="G160" s="231">
        <v>121.25000000000003</v>
      </c>
      <c r="H160" s="231">
        <v>128.65</v>
      </c>
      <c r="I160" s="231">
        <v>130.39999999999998</v>
      </c>
      <c r="J160" s="231">
        <v>132.35</v>
      </c>
      <c r="K160" s="230">
        <v>128.44999999999999</v>
      </c>
      <c r="L160" s="230">
        <v>124.75</v>
      </c>
      <c r="M160" s="230">
        <v>43.236539999999998</v>
      </c>
      <c r="N160" s="1"/>
      <c r="O160" s="1"/>
    </row>
    <row r="161" spans="1:15" ht="12.75" customHeight="1">
      <c r="A161" s="30">
        <v>151</v>
      </c>
      <c r="B161" s="216" t="s">
        <v>102</v>
      </c>
      <c r="C161" s="230">
        <v>127.65</v>
      </c>
      <c r="D161" s="231">
        <v>127.28333333333335</v>
      </c>
      <c r="E161" s="231">
        <v>126.41666666666669</v>
      </c>
      <c r="F161" s="231">
        <v>125.18333333333334</v>
      </c>
      <c r="G161" s="231">
        <v>124.31666666666668</v>
      </c>
      <c r="H161" s="231">
        <v>128.51666666666671</v>
      </c>
      <c r="I161" s="231">
        <v>129.38333333333333</v>
      </c>
      <c r="J161" s="231">
        <v>130.6166666666667</v>
      </c>
      <c r="K161" s="230">
        <v>128.15</v>
      </c>
      <c r="L161" s="230">
        <v>126.05</v>
      </c>
      <c r="M161" s="230">
        <v>117.39989</v>
      </c>
      <c r="N161" s="1"/>
      <c r="O161" s="1"/>
    </row>
    <row r="162" spans="1:15" ht="12.75" customHeight="1">
      <c r="A162" s="30">
        <v>152</v>
      </c>
      <c r="B162" s="216" t="s">
        <v>770</v>
      </c>
      <c r="C162" s="230">
        <v>316.60000000000002</v>
      </c>
      <c r="D162" s="231">
        <v>316.93333333333334</v>
      </c>
      <c r="E162" s="231">
        <v>310.91666666666669</v>
      </c>
      <c r="F162" s="231">
        <v>305.23333333333335</v>
      </c>
      <c r="G162" s="231">
        <v>299.2166666666667</v>
      </c>
      <c r="H162" s="231">
        <v>322.61666666666667</v>
      </c>
      <c r="I162" s="231">
        <v>328.63333333333333</v>
      </c>
      <c r="J162" s="231">
        <v>334.31666666666666</v>
      </c>
      <c r="K162" s="230">
        <v>322.95</v>
      </c>
      <c r="L162" s="230">
        <v>311.25</v>
      </c>
      <c r="M162" s="230">
        <v>9.7835199999999993</v>
      </c>
      <c r="N162" s="1"/>
      <c r="O162" s="1"/>
    </row>
    <row r="163" spans="1:15" ht="12.75" customHeight="1">
      <c r="A163" s="30">
        <v>153</v>
      </c>
      <c r="B163" s="216" t="s">
        <v>344</v>
      </c>
      <c r="C163" s="230">
        <v>4479.3</v>
      </c>
      <c r="D163" s="231">
        <v>4462.9000000000005</v>
      </c>
      <c r="E163" s="231">
        <v>4425.8500000000013</v>
      </c>
      <c r="F163" s="231">
        <v>4372.4000000000005</v>
      </c>
      <c r="G163" s="231">
        <v>4335.3500000000013</v>
      </c>
      <c r="H163" s="231">
        <v>4516.3500000000013</v>
      </c>
      <c r="I163" s="231">
        <v>4553.4000000000005</v>
      </c>
      <c r="J163" s="231">
        <v>4606.8500000000013</v>
      </c>
      <c r="K163" s="230">
        <v>4499.95</v>
      </c>
      <c r="L163" s="230">
        <v>4409.45</v>
      </c>
      <c r="M163" s="230">
        <v>0.1893</v>
      </c>
      <c r="N163" s="1"/>
      <c r="O163" s="1"/>
    </row>
    <row r="164" spans="1:15" ht="12.75" customHeight="1">
      <c r="A164" s="30">
        <v>154</v>
      </c>
      <c r="B164" s="216" t="s">
        <v>345</v>
      </c>
      <c r="C164" s="230">
        <v>904.35</v>
      </c>
      <c r="D164" s="231">
        <v>901.81666666666661</v>
      </c>
      <c r="E164" s="231">
        <v>893.63333333333321</v>
      </c>
      <c r="F164" s="231">
        <v>882.91666666666663</v>
      </c>
      <c r="G164" s="231">
        <v>874.73333333333323</v>
      </c>
      <c r="H164" s="231">
        <v>912.53333333333319</v>
      </c>
      <c r="I164" s="231">
        <v>920.71666666666658</v>
      </c>
      <c r="J164" s="231">
        <v>931.43333333333317</v>
      </c>
      <c r="K164" s="230">
        <v>910</v>
      </c>
      <c r="L164" s="230">
        <v>891.1</v>
      </c>
      <c r="M164" s="230">
        <v>1.46627</v>
      </c>
      <c r="N164" s="1"/>
      <c r="O164" s="1"/>
    </row>
    <row r="165" spans="1:15" ht="12.75" customHeight="1">
      <c r="A165" s="30">
        <v>155</v>
      </c>
      <c r="B165" s="216" t="s">
        <v>346</v>
      </c>
      <c r="C165" s="230">
        <v>188.7</v>
      </c>
      <c r="D165" s="231">
        <v>189.38333333333335</v>
      </c>
      <c r="E165" s="231">
        <v>184.3666666666667</v>
      </c>
      <c r="F165" s="231">
        <v>180.03333333333336</v>
      </c>
      <c r="G165" s="231">
        <v>175.01666666666671</v>
      </c>
      <c r="H165" s="231">
        <v>193.7166666666667</v>
      </c>
      <c r="I165" s="231">
        <v>198.73333333333335</v>
      </c>
      <c r="J165" s="231">
        <v>203.06666666666669</v>
      </c>
      <c r="K165" s="230">
        <v>194.4</v>
      </c>
      <c r="L165" s="230">
        <v>185.05</v>
      </c>
      <c r="M165" s="230">
        <v>14.27965</v>
      </c>
      <c r="N165" s="1"/>
      <c r="O165" s="1"/>
    </row>
    <row r="166" spans="1:15" ht="12.75" customHeight="1">
      <c r="A166" s="30">
        <v>156</v>
      </c>
      <c r="B166" s="216" t="s">
        <v>347</v>
      </c>
      <c r="C166" s="230">
        <v>132.44999999999999</v>
      </c>
      <c r="D166" s="231">
        <v>132.65</v>
      </c>
      <c r="E166" s="231">
        <v>130.65</v>
      </c>
      <c r="F166" s="231">
        <v>128.85</v>
      </c>
      <c r="G166" s="231">
        <v>126.85</v>
      </c>
      <c r="H166" s="231">
        <v>134.45000000000002</v>
      </c>
      <c r="I166" s="231">
        <v>136.45000000000002</v>
      </c>
      <c r="J166" s="231">
        <v>138.25000000000003</v>
      </c>
      <c r="K166" s="230">
        <v>134.65</v>
      </c>
      <c r="L166" s="230">
        <v>130.85</v>
      </c>
      <c r="M166" s="230">
        <v>35.182519999999997</v>
      </c>
      <c r="N166" s="1"/>
      <c r="O166" s="1"/>
    </row>
    <row r="167" spans="1:15" ht="12.75" customHeight="1">
      <c r="A167" s="30">
        <v>157</v>
      </c>
      <c r="B167" s="216" t="s">
        <v>251</v>
      </c>
      <c r="C167" s="230">
        <v>282.25</v>
      </c>
      <c r="D167" s="231">
        <v>280.36666666666667</v>
      </c>
      <c r="E167" s="231">
        <v>277.48333333333335</v>
      </c>
      <c r="F167" s="231">
        <v>272.7166666666667</v>
      </c>
      <c r="G167" s="231">
        <v>269.83333333333337</v>
      </c>
      <c r="H167" s="231">
        <v>285.13333333333333</v>
      </c>
      <c r="I167" s="231">
        <v>288.01666666666665</v>
      </c>
      <c r="J167" s="231">
        <v>292.7833333333333</v>
      </c>
      <c r="K167" s="230">
        <v>283.25</v>
      </c>
      <c r="L167" s="230">
        <v>275.60000000000002</v>
      </c>
      <c r="M167" s="230">
        <v>8.1956399999999991</v>
      </c>
      <c r="N167" s="1"/>
      <c r="O167" s="1"/>
    </row>
    <row r="168" spans="1:15" ht="12.75" customHeight="1">
      <c r="A168" s="30">
        <v>158</v>
      </c>
      <c r="B168" s="216" t="s">
        <v>814</v>
      </c>
      <c r="C168" s="230">
        <v>1085.2</v>
      </c>
      <c r="D168" s="231">
        <v>1079.7333333333333</v>
      </c>
      <c r="E168" s="231">
        <v>1066.5166666666667</v>
      </c>
      <c r="F168" s="231">
        <v>1047.8333333333333</v>
      </c>
      <c r="G168" s="231">
        <v>1034.6166666666666</v>
      </c>
      <c r="H168" s="231">
        <v>1098.4166666666667</v>
      </c>
      <c r="I168" s="231">
        <v>1111.6333333333334</v>
      </c>
      <c r="J168" s="231">
        <v>1130.3166666666668</v>
      </c>
      <c r="K168" s="230">
        <v>1092.95</v>
      </c>
      <c r="L168" s="230">
        <v>1061.05</v>
      </c>
      <c r="M168" s="230">
        <v>0.22320000000000001</v>
      </c>
      <c r="N168" s="1"/>
      <c r="O168" s="1"/>
    </row>
    <row r="169" spans="1:15" ht="12.75" customHeight="1">
      <c r="A169" s="30">
        <v>159</v>
      </c>
      <c r="B169" s="216" t="s">
        <v>103</v>
      </c>
      <c r="C169" s="230">
        <v>110</v>
      </c>
      <c r="D169" s="231">
        <v>110.71666666666665</v>
      </c>
      <c r="E169" s="231">
        <v>108.93333333333331</v>
      </c>
      <c r="F169" s="231">
        <v>107.86666666666666</v>
      </c>
      <c r="G169" s="231">
        <v>106.08333333333331</v>
      </c>
      <c r="H169" s="231">
        <v>111.7833333333333</v>
      </c>
      <c r="I169" s="231">
        <v>113.56666666666663</v>
      </c>
      <c r="J169" s="231">
        <v>114.6333333333333</v>
      </c>
      <c r="K169" s="230">
        <v>112.5</v>
      </c>
      <c r="L169" s="230">
        <v>109.65</v>
      </c>
      <c r="M169" s="230">
        <v>56.342669999999998</v>
      </c>
      <c r="N169" s="1"/>
      <c r="O169" s="1"/>
    </row>
    <row r="170" spans="1:15" ht="12.75" customHeight="1">
      <c r="A170" s="30">
        <v>160</v>
      </c>
      <c r="B170" s="216" t="s">
        <v>349</v>
      </c>
      <c r="C170" s="230">
        <v>1478.3</v>
      </c>
      <c r="D170" s="231">
        <v>1468.0666666666668</v>
      </c>
      <c r="E170" s="231">
        <v>1454.1333333333337</v>
      </c>
      <c r="F170" s="231">
        <v>1429.9666666666669</v>
      </c>
      <c r="G170" s="231">
        <v>1416.0333333333338</v>
      </c>
      <c r="H170" s="231">
        <v>1492.2333333333336</v>
      </c>
      <c r="I170" s="231">
        <v>1506.1666666666665</v>
      </c>
      <c r="J170" s="231">
        <v>1530.3333333333335</v>
      </c>
      <c r="K170" s="230">
        <v>1482</v>
      </c>
      <c r="L170" s="230">
        <v>1443.9</v>
      </c>
      <c r="M170" s="230">
        <v>1.67506</v>
      </c>
      <c r="N170" s="1"/>
      <c r="O170" s="1"/>
    </row>
    <row r="171" spans="1:15" ht="12.75" customHeight="1">
      <c r="A171" s="30">
        <v>161</v>
      </c>
      <c r="B171" s="216" t="s">
        <v>106</v>
      </c>
      <c r="C171" s="230">
        <v>45.6</v>
      </c>
      <c r="D171" s="231">
        <v>45.45000000000001</v>
      </c>
      <c r="E171" s="231">
        <v>45.200000000000017</v>
      </c>
      <c r="F171" s="231">
        <v>44.800000000000004</v>
      </c>
      <c r="G171" s="231">
        <v>44.550000000000011</v>
      </c>
      <c r="H171" s="231">
        <v>45.850000000000023</v>
      </c>
      <c r="I171" s="231">
        <v>46.100000000000009</v>
      </c>
      <c r="J171" s="231">
        <v>46.500000000000028</v>
      </c>
      <c r="K171" s="230">
        <v>45.7</v>
      </c>
      <c r="L171" s="230">
        <v>45.05</v>
      </c>
      <c r="M171" s="230">
        <v>47.150320000000001</v>
      </c>
      <c r="N171" s="1"/>
      <c r="O171" s="1"/>
    </row>
    <row r="172" spans="1:15" ht="12.75" customHeight="1">
      <c r="A172" s="30">
        <v>162</v>
      </c>
      <c r="B172" s="216" t="s">
        <v>350</v>
      </c>
      <c r="C172" s="230">
        <v>2645.25</v>
      </c>
      <c r="D172" s="231">
        <v>2631.6333333333332</v>
      </c>
      <c r="E172" s="231">
        <v>2613.2666666666664</v>
      </c>
      <c r="F172" s="231">
        <v>2581.2833333333333</v>
      </c>
      <c r="G172" s="231">
        <v>2562.9166666666665</v>
      </c>
      <c r="H172" s="231">
        <v>2663.6166666666663</v>
      </c>
      <c r="I172" s="231">
        <v>2681.9833333333331</v>
      </c>
      <c r="J172" s="231">
        <v>2713.9666666666662</v>
      </c>
      <c r="K172" s="230">
        <v>2650</v>
      </c>
      <c r="L172" s="230">
        <v>2599.65</v>
      </c>
      <c r="M172" s="230">
        <v>0.19596</v>
      </c>
      <c r="N172" s="1"/>
      <c r="O172" s="1"/>
    </row>
    <row r="173" spans="1:15" ht="12.75" customHeight="1">
      <c r="A173" s="30">
        <v>163</v>
      </c>
      <c r="B173" s="216" t="s">
        <v>351</v>
      </c>
      <c r="C173" s="230">
        <v>2977.4</v>
      </c>
      <c r="D173" s="231">
        <v>3006.8333333333335</v>
      </c>
      <c r="E173" s="231">
        <v>2937.166666666667</v>
      </c>
      <c r="F173" s="231">
        <v>2896.9333333333334</v>
      </c>
      <c r="G173" s="231">
        <v>2827.2666666666669</v>
      </c>
      <c r="H173" s="231">
        <v>3047.0666666666671</v>
      </c>
      <c r="I173" s="231">
        <v>3116.733333333334</v>
      </c>
      <c r="J173" s="231">
        <v>3156.9666666666672</v>
      </c>
      <c r="K173" s="230">
        <v>3076.5</v>
      </c>
      <c r="L173" s="230">
        <v>2966.6</v>
      </c>
      <c r="M173" s="230">
        <v>0.15159</v>
      </c>
      <c r="N173" s="1"/>
      <c r="O173" s="1"/>
    </row>
    <row r="174" spans="1:15" ht="12.75" customHeight="1">
      <c r="A174" s="30">
        <v>164</v>
      </c>
      <c r="B174" s="216" t="s">
        <v>352</v>
      </c>
      <c r="C174" s="230">
        <v>174.5</v>
      </c>
      <c r="D174" s="231">
        <v>174.4</v>
      </c>
      <c r="E174" s="231">
        <v>171.70000000000002</v>
      </c>
      <c r="F174" s="231">
        <v>168.9</v>
      </c>
      <c r="G174" s="231">
        <v>166.20000000000002</v>
      </c>
      <c r="H174" s="231">
        <v>177.20000000000002</v>
      </c>
      <c r="I174" s="231">
        <v>179.9</v>
      </c>
      <c r="J174" s="231">
        <v>182.70000000000002</v>
      </c>
      <c r="K174" s="230">
        <v>177.1</v>
      </c>
      <c r="L174" s="230">
        <v>171.6</v>
      </c>
      <c r="M174" s="230">
        <v>8.0156100000000006</v>
      </c>
      <c r="N174" s="1"/>
      <c r="O174" s="1"/>
    </row>
    <row r="175" spans="1:15" ht="12.75" customHeight="1">
      <c r="A175" s="30">
        <v>165</v>
      </c>
      <c r="B175" s="216" t="s">
        <v>252</v>
      </c>
      <c r="C175" s="230">
        <v>1338.7</v>
      </c>
      <c r="D175" s="231">
        <v>1346.1666666666667</v>
      </c>
      <c r="E175" s="231">
        <v>1325.5333333333335</v>
      </c>
      <c r="F175" s="231">
        <v>1312.3666666666668</v>
      </c>
      <c r="G175" s="231">
        <v>1291.7333333333336</v>
      </c>
      <c r="H175" s="231">
        <v>1359.3333333333335</v>
      </c>
      <c r="I175" s="231">
        <v>1379.9666666666667</v>
      </c>
      <c r="J175" s="231">
        <v>1393.1333333333334</v>
      </c>
      <c r="K175" s="230">
        <v>1366.8</v>
      </c>
      <c r="L175" s="230">
        <v>1333</v>
      </c>
      <c r="M175" s="230">
        <v>1.0650299999999999</v>
      </c>
      <c r="N175" s="1"/>
      <c r="O175" s="1"/>
    </row>
    <row r="176" spans="1:15" ht="12.75" customHeight="1">
      <c r="A176" s="30">
        <v>166</v>
      </c>
      <c r="B176" s="216" t="s">
        <v>353</v>
      </c>
      <c r="C176" s="230">
        <v>1295.0999999999999</v>
      </c>
      <c r="D176" s="231">
        <v>1293.3666666666666</v>
      </c>
      <c r="E176" s="231">
        <v>1286.7333333333331</v>
      </c>
      <c r="F176" s="231">
        <v>1278.3666666666666</v>
      </c>
      <c r="G176" s="231">
        <v>1271.7333333333331</v>
      </c>
      <c r="H176" s="231">
        <v>1301.7333333333331</v>
      </c>
      <c r="I176" s="231">
        <v>1308.3666666666668</v>
      </c>
      <c r="J176" s="231">
        <v>1316.7333333333331</v>
      </c>
      <c r="K176" s="230">
        <v>1300</v>
      </c>
      <c r="L176" s="230">
        <v>1285</v>
      </c>
      <c r="M176" s="230">
        <v>0.25412000000000001</v>
      </c>
      <c r="N176" s="1"/>
      <c r="O176" s="1"/>
    </row>
    <row r="177" spans="1:15" ht="12.75" customHeight="1">
      <c r="A177" s="30">
        <v>167</v>
      </c>
      <c r="B177" s="216" t="s">
        <v>104</v>
      </c>
      <c r="C177" s="230">
        <v>608.85</v>
      </c>
      <c r="D177" s="231">
        <v>609.94999999999993</v>
      </c>
      <c r="E177" s="231">
        <v>606.74999999999989</v>
      </c>
      <c r="F177" s="231">
        <v>604.65</v>
      </c>
      <c r="G177" s="231">
        <v>601.44999999999993</v>
      </c>
      <c r="H177" s="231">
        <v>612.04999999999984</v>
      </c>
      <c r="I177" s="231">
        <v>615.24999999999989</v>
      </c>
      <c r="J177" s="231">
        <v>617.3499999999998</v>
      </c>
      <c r="K177" s="230">
        <v>613.15</v>
      </c>
      <c r="L177" s="230">
        <v>607.85</v>
      </c>
      <c r="M177" s="230">
        <v>17.02948</v>
      </c>
      <c r="N177" s="1"/>
      <c r="O177" s="1"/>
    </row>
    <row r="178" spans="1:15" ht="12.75" customHeight="1">
      <c r="A178" s="30">
        <v>168</v>
      </c>
      <c r="B178" s="216" t="s">
        <v>815</v>
      </c>
      <c r="C178" s="230">
        <v>1109.0999999999999</v>
      </c>
      <c r="D178" s="231">
        <v>1116.4333333333334</v>
      </c>
      <c r="E178" s="231">
        <v>1097.3666666666668</v>
      </c>
      <c r="F178" s="231">
        <v>1085.6333333333334</v>
      </c>
      <c r="G178" s="231">
        <v>1066.5666666666668</v>
      </c>
      <c r="H178" s="231">
        <v>1128.1666666666667</v>
      </c>
      <c r="I178" s="231">
        <v>1147.2333333333333</v>
      </c>
      <c r="J178" s="231">
        <v>1158.9666666666667</v>
      </c>
      <c r="K178" s="230">
        <v>1135.5</v>
      </c>
      <c r="L178" s="230">
        <v>1104.7</v>
      </c>
      <c r="M178" s="230">
        <v>7.3150000000000007E-2</v>
      </c>
      <c r="N178" s="1"/>
      <c r="O178" s="1"/>
    </row>
    <row r="179" spans="1:15" ht="12.75" customHeight="1">
      <c r="A179" s="30">
        <v>169</v>
      </c>
      <c r="B179" s="216" t="s">
        <v>354</v>
      </c>
      <c r="C179" s="230">
        <v>1734.05</v>
      </c>
      <c r="D179" s="231">
        <v>1726.0166666666667</v>
      </c>
      <c r="E179" s="231">
        <v>1714.0333333333333</v>
      </c>
      <c r="F179" s="231">
        <v>1694.0166666666667</v>
      </c>
      <c r="G179" s="231">
        <v>1682.0333333333333</v>
      </c>
      <c r="H179" s="231">
        <v>1746.0333333333333</v>
      </c>
      <c r="I179" s="231">
        <v>1758.0166666666664</v>
      </c>
      <c r="J179" s="231">
        <v>1778.0333333333333</v>
      </c>
      <c r="K179" s="230">
        <v>1738</v>
      </c>
      <c r="L179" s="230">
        <v>1706</v>
      </c>
      <c r="M179" s="230">
        <v>0.55715000000000003</v>
      </c>
      <c r="N179" s="1"/>
      <c r="O179" s="1"/>
    </row>
    <row r="180" spans="1:15" ht="12.75" customHeight="1">
      <c r="A180" s="30">
        <v>170</v>
      </c>
      <c r="B180" s="216" t="s">
        <v>253</v>
      </c>
      <c r="C180" s="230">
        <v>422.55</v>
      </c>
      <c r="D180" s="231">
        <v>423.95</v>
      </c>
      <c r="E180" s="231">
        <v>420.25</v>
      </c>
      <c r="F180" s="231">
        <v>417.95</v>
      </c>
      <c r="G180" s="231">
        <v>414.25</v>
      </c>
      <c r="H180" s="231">
        <v>426.25</v>
      </c>
      <c r="I180" s="231">
        <v>429.94999999999993</v>
      </c>
      <c r="J180" s="231">
        <v>432.25</v>
      </c>
      <c r="K180" s="230">
        <v>427.65</v>
      </c>
      <c r="L180" s="230">
        <v>421.65</v>
      </c>
      <c r="M180" s="230">
        <v>0.49718000000000001</v>
      </c>
      <c r="N180" s="1"/>
      <c r="O180" s="1"/>
    </row>
    <row r="181" spans="1:15" ht="12.75" customHeight="1">
      <c r="A181" s="30">
        <v>171</v>
      </c>
      <c r="B181" s="216" t="s">
        <v>107</v>
      </c>
      <c r="C181" s="230">
        <v>1018.35</v>
      </c>
      <c r="D181" s="231">
        <v>1017.4</v>
      </c>
      <c r="E181" s="231">
        <v>1011.8</v>
      </c>
      <c r="F181" s="231">
        <v>1005.25</v>
      </c>
      <c r="G181" s="231">
        <v>999.65</v>
      </c>
      <c r="H181" s="231">
        <v>1023.9499999999999</v>
      </c>
      <c r="I181" s="231">
        <v>1029.5500000000002</v>
      </c>
      <c r="J181" s="231">
        <v>1036.0999999999999</v>
      </c>
      <c r="K181" s="230">
        <v>1023</v>
      </c>
      <c r="L181" s="230">
        <v>1010.85</v>
      </c>
      <c r="M181" s="230">
        <v>14.566879999999999</v>
      </c>
      <c r="N181" s="1"/>
      <c r="O181" s="1"/>
    </row>
    <row r="182" spans="1:15" ht="12.75" customHeight="1">
      <c r="A182" s="30">
        <v>172</v>
      </c>
      <c r="B182" s="216" t="s">
        <v>254</v>
      </c>
      <c r="C182" s="230">
        <v>468.25</v>
      </c>
      <c r="D182" s="231">
        <v>467.2833333333333</v>
      </c>
      <c r="E182" s="231">
        <v>461.16666666666663</v>
      </c>
      <c r="F182" s="231">
        <v>454.08333333333331</v>
      </c>
      <c r="G182" s="231">
        <v>447.96666666666664</v>
      </c>
      <c r="H182" s="231">
        <v>474.36666666666662</v>
      </c>
      <c r="I182" s="231">
        <v>480.48333333333329</v>
      </c>
      <c r="J182" s="231">
        <v>487.56666666666661</v>
      </c>
      <c r="K182" s="230">
        <v>473.4</v>
      </c>
      <c r="L182" s="230">
        <v>460.2</v>
      </c>
      <c r="M182" s="230">
        <v>0.98839999999999995</v>
      </c>
      <c r="N182" s="1"/>
      <c r="O182" s="1"/>
    </row>
    <row r="183" spans="1:15" ht="12.75" customHeight="1">
      <c r="A183" s="30">
        <v>173</v>
      </c>
      <c r="B183" s="216" t="s">
        <v>108</v>
      </c>
      <c r="C183" s="230">
        <v>1383.8</v>
      </c>
      <c r="D183" s="231">
        <v>1385.0833333333333</v>
      </c>
      <c r="E183" s="231">
        <v>1368.7166666666665</v>
      </c>
      <c r="F183" s="231">
        <v>1353.6333333333332</v>
      </c>
      <c r="G183" s="231">
        <v>1337.2666666666664</v>
      </c>
      <c r="H183" s="231">
        <v>1400.1666666666665</v>
      </c>
      <c r="I183" s="231">
        <v>1416.5333333333333</v>
      </c>
      <c r="J183" s="231">
        <v>1431.6166666666666</v>
      </c>
      <c r="K183" s="230">
        <v>1401.45</v>
      </c>
      <c r="L183" s="230">
        <v>1370</v>
      </c>
      <c r="M183" s="230">
        <v>7.45519</v>
      </c>
      <c r="N183" s="1"/>
      <c r="O183" s="1"/>
    </row>
    <row r="184" spans="1:15" ht="12.75" customHeight="1">
      <c r="A184" s="30">
        <v>174</v>
      </c>
      <c r="B184" s="216" t="s">
        <v>109</v>
      </c>
      <c r="C184" s="230">
        <v>285.95</v>
      </c>
      <c r="D184" s="231">
        <v>288.08333333333331</v>
      </c>
      <c r="E184" s="231">
        <v>277.96666666666664</v>
      </c>
      <c r="F184" s="231">
        <v>269.98333333333335</v>
      </c>
      <c r="G184" s="231">
        <v>259.86666666666667</v>
      </c>
      <c r="H184" s="231">
        <v>296.06666666666661</v>
      </c>
      <c r="I184" s="231">
        <v>306.18333333333328</v>
      </c>
      <c r="J184" s="231">
        <v>314.16666666666657</v>
      </c>
      <c r="K184" s="230">
        <v>298.2</v>
      </c>
      <c r="L184" s="230">
        <v>280.10000000000002</v>
      </c>
      <c r="M184" s="230">
        <v>45.554130000000001</v>
      </c>
      <c r="N184" s="1"/>
      <c r="O184" s="1"/>
    </row>
    <row r="185" spans="1:15" ht="12.75" customHeight="1">
      <c r="A185" s="30">
        <v>175</v>
      </c>
      <c r="B185" s="216" t="s">
        <v>355</v>
      </c>
      <c r="C185" s="230">
        <v>342.5</v>
      </c>
      <c r="D185" s="231">
        <v>340.98333333333335</v>
      </c>
      <c r="E185" s="231">
        <v>337.36666666666667</v>
      </c>
      <c r="F185" s="231">
        <v>332.23333333333335</v>
      </c>
      <c r="G185" s="231">
        <v>328.61666666666667</v>
      </c>
      <c r="H185" s="231">
        <v>346.11666666666667</v>
      </c>
      <c r="I185" s="231">
        <v>349.73333333333335</v>
      </c>
      <c r="J185" s="231">
        <v>354.86666666666667</v>
      </c>
      <c r="K185" s="230">
        <v>344.6</v>
      </c>
      <c r="L185" s="230">
        <v>335.85</v>
      </c>
      <c r="M185" s="230">
        <v>8.6626300000000001</v>
      </c>
      <c r="N185" s="1"/>
      <c r="O185" s="1"/>
    </row>
    <row r="186" spans="1:15" ht="12.75" customHeight="1">
      <c r="A186" s="30">
        <v>176</v>
      </c>
      <c r="B186" s="216" t="s">
        <v>110</v>
      </c>
      <c r="C186" s="230">
        <v>1724.85</v>
      </c>
      <c r="D186" s="231">
        <v>1722.4166666666667</v>
      </c>
      <c r="E186" s="231">
        <v>1706.0833333333335</v>
      </c>
      <c r="F186" s="231">
        <v>1687.3166666666668</v>
      </c>
      <c r="G186" s="231">
        <v>1670.9833333333336</v>
      </c>
      <c r="H186" s="231">
        <v>1741.1833333333334</v>
      </c>
      <c r="I186" s="231">
        <v>1757.5166666666669</v>
      </c>
      <c r="J186" s="231">
        <v>1776.2833333333333</v>
      </c>
      <c r="K186" s="230">
        <v>1738.75</v>
      </c>
      <c r="L186" s="230">
        <v>1703.65</v>
      </c>
      <c r="M186" s="230">
        <v>3.7620399999999998</v>
      </c>
      <c r="N186" s="1"/>
      <c r="O186" s="1"/>
    </row>
    <row r="187" spans="1:15" ht="12.75" customHeight="1">
      <c r="A187" s="30">
        <v>177</v>
      </c>
      <c r="B187" s="216" t="s">
        <v>356</v>
      </c>
      <c r="C187" s="230">
        <v>705.25</v>
      </c>
      <c r="D187" s="231">
        <v>706.31666666666661</v>
      </c>
      <c r="E187" s="231">
        <v>701.43333333333317</v>
      </c>
      <c r="F187" s="231">
        <v>697.61666666666656</v>
      </c>
      <c r="G187" s="231">
        <v>692.73333333333312</v>
      </c>
      <c r="H187" s="231">
        <v>710.13333333333321</v>
      </c>
      <c r="I187" s="231">
        <v>715.01666666666665</v>
      </c>
      <c r="J187" s="231">
        <v>718.83333333333326</v>
      </c>
      <c r="K187" s="230">
        <v>711.2</v>
      </c>
      <c r="L187" s="230">
        <v>702.5</v>
      </c>
      <c r="M187" s="230">
        <v>1.5560700000000001</v>
      </c>
      <c r="N187" s="1"/>
      <c r="O187" s="1"/>
    </row>
    <row r="188" spans="1:15" ht="12.75" customHeight="1">
      <c r="A188" s="30">
        <v>178</v>
      </c>
      <c r="B188" s="216" t="s">
        <v>850</v>
      </c>
      <c r="C188" s="230">
        <v>329.4</v>
      </c>
      <c r="D188" s="231">
        <v>328.23333333333335</v>
      </c>
      <c r="E188" s="231">
        <v>324.7166666666667</v>
      </c>
      <c r="F188" s="231">
        <v>320.03333333333336</v>
      </c>
      <c r="G188" s="231">
        <v>316.51666666666671</v>
      </c>
      <c r="H188" s="231">
        <v>332.91666666666669</v>
      </c>
      <c r="I188" s="231">
        <v>336.43333333333334</v>
      </c>
      <c r="J188" s="231">
        <v>341.11666666666667</v>
      </c>
      <c r="K188" s="230">
        <v>331.75</v>
      </c>
      <c r="L188" s="230">
        <v>323.55</v>
      </c>
      <c r="M188" s="230">
        <v>2.0808300000000002</v>
      </c>
      <c r="N188" s="1"/>
      <c r="O188" s="1"/>
    </row>
    <row r="189" spans="1:15" ht="12.75" customHeight="1">
      <c r="A189" s="30">
        <v>179</v>
      </c>
      <c r="B189" s="216" t="s">
        <v>358</v>
      </c>
      <c r="C189" s="230">
        <v>2071.25</v>
      </c>
      <c r="D189" s="231">
        <v>2072.75</v>
      </c>
      <c r="E189" s="231">
        <v>2048.5</v>
      </c>
      <c r="F189" s="231">
        <v>2025.75</v>
      </c>
      <c r="G189" s="231">
        <v>2001.5</v>
      </c>
      <c r="H189" s="231">
        <v>2095.5</v>
      </c>
      <c r="I189" s="231">
        <v>2119.75</v>
      </c>
      <c r="J189" s="231">
        <v>2142.5</v>
      </c>
      <c r="K189" s="230">
        <v>2097</v>
      </c>
      <c r="L189" s="230">
        <v>2050</v>
      </c>
      <c r="M189" s="230">
        <v>0.26330999999999999</v>
      </c>
      <c r="N189" s="1"/>
      <c r="O189" s="1"/>
    </row>
    <row r="190" spans="1:15" ht="12.75" customHeight="1">
      <c r="A190" s="30">
        <v>180</v>
      </c>
      <c r="B190" s="216" t="s">
        <v>359</v>
      </c>
      <c r="C190" s="230">
        <v>703.8</v>
      </c>
      <c r="D190" s="231">
        <v>697.5333333333333</v>
      </c>
      <c r="E190" s="231">
        <v>686.86666666666656</v>
      </c>
      <c r="F190" s="231">
        <v>669.93333333333328</v>
      </c>
      <c r="G190" s="231">
        <v>659.26666666666654</v>
      </c>
      <c r="H190" s="231">
        <v>714.46666666666658</v>
      </c>
      <c r="I190" s="231">
        <v>725.13333333333333</v>
      </c>
      <c r="J190" s="231">
        <v>742.06666666666661</v>
      </c>
      <c r="K190" s="230">
        <v>708.2</v>
      </c>
      <c r="L190" s="230">
        <v>680.6</v>
      </c>
      <c r="M190" s="230">
        <v>3.2258900000000001</v>
      </c>
      <c r="N190" s="1"/>
      <c r="O190" s="1"/>
    </row>
    <row r="191" spans="1:15" ht="12.75" customHeight="1">
      <c r="A191" s="30">
        <v>181</v>
      </c>
      <c r="B191" s="216" t="s">
        <v>360</v>
      </c>
      <c r="C191" s="230">
        <v>234.4</v>
      </c>
      <c r="D191" s="231">
        <v>236.16666666666666</v>
      </c>
      <c r="E191" s="231">
        <v>231.73333333333332</v>
      </c>
      <c r="F191" s="231">
        <v>229.06666666666666</v>
      </c>
      <c r="G191" s="231">
        <v>224.63333333333333</v>
      </c>
      <c r="H191" s="231">
        <v>238.83333333333331</v>
      </c>
      <c r="I191" s="231">
        <v>243.26666666666665</v>
      </c>
      <c r="J191" s="231">
        <v>245.93333333333331</v>
      </c>
      <c r="K191" s="230">
        <v>240.6</v>
      </c>
      <c r="L191" s="230">
        <v>233.5</v>
      </c>
      <c r="M191" s="230">
        <v>4.40402</v>
      </c>
      <c r="N191" s="1"/>
      <c r="O191" s="1"/>
    </row>
    <row r="192" spans="1:15" ht="12.75" customHeight="1">
      <c r="A192" s="30">
        <v>182</v>
      </c>
      <c r="B192" s="216" t="s">
        <v>361</v>
      </c>
      <c r="C192" s="230">
        <v>3300.35</v>
      </c>
      <c r="D192" s="231">
        <v>3308.4500000000003</v>
      </c>
      <c r="E192" s="231">
        <v>3281.9000000000005</v>
      </c>
      <c r="F192" s="231">
        <v>3263.4500000000003</v>
      </c>
      <c r="G192" s="231">
        <v>3236.9000000000005</v>
      </c>
      <c r="H192" s="231">
        <v>3326.9000000000005</v>
      </c>
      <c r="I192" s="231">
        <v>3353.4500000000007</v>
      </c>
      <c r="J192" s="231">
        <v>3371.9000000000005</v>
      </c>
      <c r="K192" s="230">
        <v>3335</v>
      </c>
      <c r="L192" s="230">
        <v>3290</v>
      </c>
      <c r="M192" s="230">
        <v>0.31098999999999999</v>
      </c>
      <c r="N192" s="1"/>
      <c r="O192" s="1"/>
    </row>
    <row r="193" spans="1:15" ht="12.75" customHeight="1">
      <c r="A193" s="30">
        <v>183</v>
      </c>
      <c r="B193" s="216" t="s">
        <v>111</v>
      </c>
      <c r="C193" s="230">
        <v>491.5</v>
      </c>
      <c r="D193" s="231">
        <v>490.83333333333331</v>
      </c>
      <c r="E193" s="231">
        <v>485.66666666666663</v>
      </c>
      <c r="F193" s="231">
        <v>479.83333333333331</v>
      </c>
      <c r="G193" s="231">
        <v>474.66666666666663</v>
      </c>
      <c r="H193" s="231">
        <v>496.66666666666663</v>
      </c>
      <c r="I193" s="231">
        <v>501.83333333333326</v>
      </c>
      <c r="J193" s="231">
        <v>507.66666666666663</v>
      </c>
      <c r="K193" s="230">
        <v>496</v>
      </c>
      <c r="L193" s="230">
        <v>485</v>
      </c>
      <c r="M193" s="230">
        <v>13.18488</v>
      </c>
      <c r="N193" s="1"/>
      <c r="O193" s="1"/>
    </row>
    <row r="194" spans="1:15" ht="12.75" customHeight="1">
      <c r="A194" s="30">
        <v>184</v>
      </c>
      <c r="B194" s="216" t="s">
        <v>362</v>
      </c>
      <c r="C194" s="230">
        <v>654.75</v>
      </c>
      <c r="D194" s="231">
        <v>651.06666666666672</v>
      </c>
      <c r="E194" s="231">
        <v>645.38333333333344</v>
      </c>
      <c r="F194" s="231">
        <v>636.01666666666677</v>
      </c>
      <c r="G194" s="231">
        <v>630.33333333333348</v>
      </c>
      <c r="H194" s="231">
        <v>660.43333333333339</v>
      </c>
      <c r="I194" s="231">
        <v>666.11666666666656</v>
      </c>
      <c r="J194" s="231">
        <v>675.48333333333335</v>
      </c>
      <c r="K194" s="230">
        <v>656.75</v>
      </c>
      <c r="L194" s="230">
        <v>641.70000000000005</v>
      </c>
      <c r="M194" s="230">
        <v>19.791599999999999</v>
      </c>
      <c r="N194" s="1"/>
      <c r="O194" s="1"/>
    </row>
    <row r="195" spans="1:15" ht="12.75" customHeight="1">
      <c r="A195" s="30">
        <v>185</v>
      </c>
      <c r="B195" s="216" t="s">
        <v>363</v>
      </c>
      <c r="C195" s="230">
        <v>115.5</v>
      </c>
      <c r="D195" s="231">
        <v>115.43333333333334</v>
      </c>
      <c r="E195" s="231">
        <v>113.86666666666667</v>
      </c>
      <c r="F195" s="231">
        <v>112.23333333333333</v>
      </c>
      <c r="G195" s="231">
        <v>110.66666666666667</v>
      </c>
      <c r="H195" s="231">
        <v>117.06666666666668</v>
      </c>
      <c r="I195" s="231">
        <v>118.63333333333334</v>
      </c>
      <c r="J195" s="231">
        <v>120.26666666666668</v>
      </c>
      <c r="K195" s="230">
        <v>117</v>
      </c>
      <c r="L195" s="230">
        <v>113.8</v>
      </c>
      <c r="M195" s="230">
        <v>6.0252800000000004</v>
      </c>
      <c r="N195" s="1"/>
      <c r="O195" s="1"/>
    </row>
    <row r="196" spans="1:15" ht="12.75" customHeight="1">
      <c r="A196" s="30">
        <v>186</v>
      </c>
      <c r="B196" s="216" t="s">
        <v>364</v>
      </c>
      <c r="C196" s="230">
        <v>180.55</v>
      </c>
      <c r="D196" s="231">
        <v>177.11666666666665</v>
      </c>
      <c r="E196" s="231">
        <v>171.6333333333333</v>
      </c>
      <c r="F196" s="231">
        <v>162.71666666666664</v>
      </c>
      <c r="G196" s="231">
        <v>157.23333333333329</v>
      </c>
      <c r="H196" s="231">
        <v>186.0333333333333</v>
      </c>
      <c r="I196" s="231">
        <v>191.51666666666665</v>
      </c>
      <c r="J196" s="231">
        <v>200.43333333333331</v>
      </c>
      <c r="K196" s="230">
        <v>182.6</v>
      </c>
      <c r="L196" s="230">
        <v>168.2</v>
      </c>
      <c r="M196" s="230">
        <v>104.00976</v>
      </c>
      <c r="N196" s="1"/>
      <c r="O196" s="1"/>
    </row>
    <row r="197" spans="1:15" ht="12.75" customHeight="1">
      <c r="A197" s="30">
        <v>187</v>
      </c>
      <c r="B197" s="216" t="s">
        <v>255</v>
      </c>
      <c r="C197" s="230">
        <v>285.05</v>
      </c>
      <c r="D197" s="231">
        <v>284.5</v>
      </c>
      <c r="E197" s="231">
        <v>279.2</v>
      </c>
      <c r="F197" s="231">
        <v>273.34999999999997</v>
      </c>
      <c r="G197" s="231">
        <v>268.04999999999995</v>
      </c>
      <c r="H197" s="231">
        <v>290.35000000000002</v>
      </c>
      <c r="I197" s="231">
        <v>295.64999999999998</v>
      </c>
      <c r="J197" s="231">
        <v>301.50000000000006</v>
      </c>
      <c r="K197" s="230">
        <v>289.8</v>
      </c>
      <c r="L197" s="230">
        <v>278.64999999999998</v>
      </c>
      <c r="M197" s="230">
        <v>10.039199999999999</v>
      </c>
      <c r="N197" s="1"/>
      <c r="O197" s="1"/>
    </row>
    <row r="198" spans="1:15" ht="12.75" customHeight="1">
      <c r="A198" s="30">
        <v>188</v>
      </c>
      <c r="B198" s="216" t="s">
        <v>366</v>
      </c>
      <c r="C198" s="230">
        <v>1223</v>
      </c>
      <c r="D198" s="231">
        <v>1224.4833333333333</v>
      </c>
      <c r="E198" s="231">
        <v>1210.5166666666667</v>
      </c>
      <c r="F198" s="231">
        <v>1198.0333333333333</v>
      </c>
      <c r="G198" s="231">
        <v>1184.0666666666666</v>
      </c>
      <c r="H198" s="231">
        <v>1236.9666666666667</v>
      </c>
      <c r="I198" s="231">
        <v>1250.9333333333334</v>
      </c>
      <c r="J198" s="231">
        <v>1263.4166666666667</v>
      </c>
      <c r="K198" s="230">
        <v>1238.45</v>
      </c>
      <c r="L198" s="230">
        <v>1212</v>
      </c>
      <c r="M198" s="230">
        <v>1.75298</v>
      </c>
      <c r="N198" s="1"/>
      <c r="O198" s="1"/>
    </row>
    <row r="199" spans="1:15" ht="12.75" customHeight="1">
      <c r="A199" s="30">
        <v>189</v>
      </c>
      <c r="B199" s="216" t="s">
        <v>113</v>
      </c>
      <c r="C199" s="230">
        <v>1074.55</v>
      </c>
      <c r="D199" s="231">
        <v>1077.0666666666666</v>
      </c>
      <c r="E199" s="231">
        <v>1060.1833333333332</v>
      </c>
      <c r="F199" s="231">
        <v>1045.8166666666666</v>
      </c>
      <c r="G199" s="231">
        <v>1028.9333333333332</v>
      </c>
      <c r="H199" s="231">
        <v>1091.4333333333332</v>
      </c>
      <c r="I199" s="231">
        <v>1108.3166666666664</v>
      </c>
      <c r="J199" s="231">
        <v>1122.6833333333332</v>
      </c>
      <c r="K199" s="230">
        <v>1093.95</v>
      </c>
      <c r="L199" s="230">
        <v>1062.7</v>
      </c>
      <c r="M199" s="230">
        <v>36.023820000000001</v>
      </c>
      <c r="N199" s="1"/>
      <c r="O199" s="1"/>
    </row>
    <row r="200" spans="1:15" ht="12.75" customHeight="1">
      <c r="A200" s="30">
        <v>190</v>
      </c>
      <c r="B200" s="216" t="s">
        <v>115</v>
      </c>
      <c r="C200" s="230">
        <v>1817.4</v>
      </c>
      <c r="D200" s="231">
        <v>1824.5333333333335</v>
      </c>
      <c r="E200" s="231">
        <v>1801.116666666667</v>
      </c>
      <c r="F200" s="231">
        <v>1784.8333333333335</v>
      </c>
      <c r="G200" s="231">
        <v>1761.416666666667</v>
      </c>
      <c r="H200" s="231">
        <v>1840.8166666666671</v>
      </c>
      <c r="I200" s="231">
        <v>1864.2333333333336</v>
      </c>
      <c r="J200" s="231">
        <v>1880.5166666666671</v>
      </c>
      <c r="K200" s="230">
        <v>1847.95</v>
      </c>
      <c r="L200" s="230">
        <v>1808.25</v>
      </c>
      <c r="M200" s="230">
        <v>1.9720800000000001</v>
      </c>
      <c r="N200" s="1"/>
      <c r="O200" s="1"/>
    </row>
    <row r="201" spans="1:15" ht="12.75" customHeight="1">
      <c r="A201" s="30">
        <v>191</v>
      </c>
      <c r="B201" s="216" t="s">
        <v>116</v>
      </c>
      <c r="C201" s="230">
        <v>1638.45</v>
      </c>
      <c r="D201" s="231">
        <v>1637.9333333333332</v>
      </c>
      <c r="E201" s="231">
        <v>1625.8666666666663</v>
      </c>
      <c r="F201" s="231">
        <v>1613.2833333333331</v>
      </c>
      <c r="G201" s="231">
        <v>1601.2166666666662</v>
      </c>
      <c r="H201" s="231">
        <v>1650.5166666666664</v>
      </c>
      <c r="I201" s="231">
        <v>1662.5833333333335</v>
      </c>
      <c r="J201" s="231">
        <v>1675.1666666666665</v>
      </c>
      <c r="K201" s="230">
        <v>1650</v>
      </c>
      <c r="L201" s="230">
        <v>1625.35</v>
      </c>
      <c r="M201" s="230">
        <v>152.33434</v>
      </c>
      <c r="N201" s="1"/>
      <c r="O201" s="1"/>
    </row>
    <row r="202" spans="1:15" ht="12.75" customHeight="1">
      <c r="A202" s="30">
        <v>192</v>
      </c>
      <c r="B202" s="216" t="s">
        <v>117</v>
      </c>
      <c r="C202" s="230">
        <v>560.1</v>
      </c>
      <c r="D202" s="231">
        <v>558.41666666666663</v>
      </c>
      <c r="E202" s="231">
        <v>554.08333333333326</v>
      </c>
      <c r="F202" s="231">
        <v>548.06666666666661</v>
      </c>
      <c r="G202" s="231">
        <v>543.73333333333323</v>
      </c>
      <c r="H202" s="231">
        <v>564.43333333333328</v>
      </c>
      <c r="I202" s="231">
        <v>568.76666666666654</v>
      </c>
      <c r="J202" s="231">
        <v>574.7833333333333</v>
      </c>
      <c r="K202" s="230">
        <v>562.75</v>
      </c>
      <c r="L202" s="230">
        <v>552.4</v>
      </c>
      <c r="M202" s="230">
        <v>13.953849999999999</v>
      </c>
      <c r="N202" s="1"/>
      <c r="O202" s="1"/>
    </row>
    <row r="203" spans="1:15" ht="12.75" customHeight="1">
      <c r="A203" s="30">
        <v>193</v>
      </c>
      <c r="B203" s="216" t="s">
        <v>367</v>
      </c>
      <c r="C203" s="230">
        <v>66.400000000000006</v>
      </c>
      <c r="D203" s="231">
        <v>66.683333333333323</v>
      </c>
      <c r="E203" s="231">
        <v>65.566666666666649</v>
      </c>
      <c r="F203" s="231">
        <v>64.73333333333332</v>
      </c>
      <c r="G203" s="231">
        <v>63.616666666666646</v>
      </c>
      <c r="H203" s="231">
        <v>67.516666666666652</v>
      </c>
      <c r="I203" s="231">
        <v>68.633333333333326</v>
      </c>
      <c r="J203" s="231">
        <v>69.466666666666654</v>
      </c>
      <c r="K203" s="230">
        <v>67.8</v>
      </c>
      <c r="L203" s="230">
        <v>65.849999999999994</v>
      </c>
      <c r="M203" s="230">
        <v>33.618459999999999</v>
      </c>
      <c r="N203" s="1"/>
      <c r="O203" s="1"/>
    </row>
    <row r="204" spans="1:15" ht="12.75" customHeight="1">
      <c r="A204" s="30">
        <v>194</v>
      </c>
      <c r="B204" s="216" t="s">
        <v>816</v>
      </c>
      <c r="C204" s="230">
        <v>624.29999999999995</v>
      </c>
      <c r="D204" s="231">
        <v>623.49999999999989</v>
      </c>
      <c r="E204" s="231">
        <v>618.8499999999998</v>
      </c>
      <c r="F204" s="231">
        <v>613.39999999999986</v>
      </c>
      <c r="G204" s="231">
        <v>608.74999999999977</v>
      </c>
      <c r="H204" s="231">
        <v>628.94999999999982</v>
      </c>
      <c r="I204" s="231">
        <v>633.59999999999991</v>
      </c>
      <c r="J204" s="231">
        <v>639.04999999999984</v>
      </c>
      <c r="K204" s="230">
        <v>628.15</v>
      </c>
      <c r="L204" s="230">
        <v>618.04999999999995</v>
      </c>
      <c r="M204" s="230">
        <v>0.72121999999999997</v>
      </c>
      <c r="N204" s="1"/>
      <c r="O204" s="1"/>
    </row>
    <row r="205" spans="1:15" ht="12.75" customHeight="1">
      <c r="A205" s="30">
        <v>195</v>
      </c>
      <c r="B205" s="216" t="s">
        <v>368</v>
      </c>
      <c r="C205" s="230">
        <v>868.7</v>
      </c>
      <c r="D205" s="231">
        <v>866.88333333333333</v>
      </c>
      <c r="E205" s="231">
        <v>859.81666666666661</v>
      </c>
      <c r="F205" s="231">
        <v>850.93333333333328</v>
      </c>
      <c r="G205" s="231">
        <v>843.86666666666656</v>
      </c>
      <c r="H205" s="231">
        <v>875.76666666666665</v>
      </c>
      <c r="I205" s="231">
        <v>882.83333333333348</v>
      </c>
      <c r="J205" s="231">
        <v>891.7166666666667</v>
      </c>
      <c r="K205" s="230">
        <v>873.95</v>
      </c>
      <c r="L205" s="230">
        <v>858</v>
      </c>
      <c r="M205" s="230">
        <v>1.7712399999999999</v>
      </c>
      <c r="N205" s="1"/>
      <c r="O205" s="1"/>
    </row>
    <row r="206" spans="1:15" ht="12.75" customHeight="1">
      <c r="A206" s="30">
        <v>196</v>
      </c>
      <c r="B206" s="216" t="s">
        <v>369</v>
      </c>
      <c r="C206" s="230">
        <v>874.15</v>
      </c>
      <c r="D206" s="231">
        <v>878.13333333333333</v>
      </c>
      <c r="E206" s="231">
        <v>866.26666666666665</v>
      </c>
      <c r="F206" s="231">
        <v>858.38333333333333</v>
      </c>
      <c r="G206" s="231">
        <v>846.51666666666665</v>
      </c>
      <c r="H206" s="231">
        <v>886.01666666666665</v>
      </c>
      <c r="I206" s="231">
        <v>897.88333333333321</v>
      </c>
      <c r="J206" s="231">
        <v>905.76666666666665</v>
      </c>
      <c r="K206" s="230">
        <v>890</v>
      </c>
      <c r="L206" s="230">
        <v>870.25</v>
      </c>
      <c r="M206" s="230">
        <v>6.8190000000000001E-2</v>
      </c>
      <c r="N206" s="1"/>
      <c r="O206" s="1"/>
    </row>
    <row r="207" spans="1:15" ht="12.75" customHeight="1">
      <c r="A207" s="30">
        <v>197</v>
      </c>
      <c r="B207" s="216" t="s">
        <v>112</v>
      </c>
      <c r="C207" s="230">
        <v>1269.2</v>
      </c>
      <c r="D207" s="231">
        <v>1274.8</v>
      </c>
      <c r="E207" s="231">
        <v>1257.5999999999999</v>
      </c>
      <c r="F207" s="231">
        <v>1246</v>
      </c>
      <c r="G207" s="231">
        <v>1228.8</v>
      </c>
      <c r="H207" s="231">
        <v>1286.3999999999999</v>
      </c>
      <c r="I207" s="231">
        <v>1303.6000000000001</v>
      </c>
      <c r="J207" s="231">
        <v>1315.1999999999998</v>
      </c>
      <c r="K207" s="230">
        <v>1292</v>
      </c>
      <c r="L207" s="230">
        <v>1263.2</v>
      </c>
      <c r="M207" s="230">
        <v>4.3667199999999999</v>
      </c>
      <c r="N207" s="1"/>
      <c r="O207" s="1"/>
    </row>
    <row r="208" spans="1:15" ht="12.75" customHeight="1">
      <c r="A208" s="30">
        <v>198</v>
      </c>
      <c r="B208" s="216" t="s">
        <v>118</v>
      </c>
      <c r="C208" s="230">
        <v>2722.95</v>
      </c>
      <c r="D208" s="231">
        <v>2723.9166666666665</v>
      </c>
      <c r="E208" s="231">
        <v>2681.4333333333329</v>
      </c>
      <c r="F208" s="231">
        <v>2639.9166666666665</v>
      </c>
      <c r="G208" s="231">
        <v>2597.4333333333329</v>
      </c>
      <c r="H208" s="231">
        <v>2765.4333333333329</v>
      </c>
      <c r="I208" s="231">
        <v>2807.9166666666665</v>
      </c>
      <c r="J208" s="231">
        <v>2849.4333333333329</v>
      </c>
      <c r="K208" s="230">
        <v>2766.4</v>
      </c>
      <c r="L208" s="230">
        <v>2682.4</v>
      </c>
      <c r="M208" s="230">
        <v>11.69727</v>
      </c>
      <c r="N208" s="1"/>
      <c r="O208" s="1"/>
    </row>
    <row r="209" spans="1:15" ht="12.75" customHeight="1">
      <c r="A209" s="30">
        <v>199</v>
      </c>
      <c r="B209" s="216" t="s">
        <v>764</v>
      </c>
      <c r="C209" s="230">
        <v>298.7</v>
      </c>
      <c r="D209" s="231">
        <v>297.73333333333329</v>
      </c>
      <c r="E209" s="231">
        <v>293.81666666666661</v>
      </c>
      <c r="F209" s="231">
        <v>288.93333333333334</v>
      </c>
      <c r="G209" s="231">
        <v>285.01666666666665</v>
      </c>
      <c r="H209" s="231">
        <v>302.61666666666656</v>
      </c>
      <c r="I209" s="231">
        <v>306.53333333333319</v>
      </c>
      <c r="J209" s="231">
        <v>311.41666666666652</v>
      </c>
      <c r="K209" s="230">
        <v>301.64999999999998</v>
      </c>
      <c r="L209" s="230">
        <v>292.85000000000002</v>
      </c>
      <c r="M209" s="230">
        <v>1.0381</v>
      </c>
      <c r="N209" s="1"/>
      <c r="O209" s="1"/>
    </row>
    <row r="210" spans="1:15" ht="12.75" customHeight="1">
      <c r="A210" s="30">
        <v>200</v>
      </c>
      <c r="B210" s="216" t="s">
        <v>120</v>
      </c>
      <c r="C210" s="230">
        <v>407.7</v>
      </c>
      <c r="D210" s="231">
        <v>408.88333333333327</v>
      </c>
      <c r="E210" s="231">
        <v>404.36666666666656</v>
      </c>
      <c r="F210" s="231">
        <v>401.0333333333333</v>
      </c>
      <c r="G210" s="231">
        <v>396.51666666666659</v>
      </c>
      <c r="H210" s="231">
        <v>412.21666666666653</v>
      </c>
      <c r="I210" s="231">
        <v>416.73333333333329</v>
      </c>
      <c r="J210" s="231">
        <v>420.06666666666649</v>
      </c>
      <c r="K210" s="230">
        <v>413.4</v>
      </c>
      <c r="L210" s="230">
        <v>405.55</v>
      </c>
      <c r="M210" s="230">
        <v>37.278779999999998</v>
      </c>
      <c r="N210" s="1"/>
      <c r="O210" s="1"/>
    </row>
    <row r="211" spans="1:15" ht="12.75" customHeight="1">
      <c r="A211" s="30">
        <v>201</v>
      </c>
      <c r="B211" s="216" t="s">
        <v>771</v>
      </c>
      <c r="C211" s="230">
        <v>1124.8</v>
      </c>
      <c r="D211" s="231">
        <v>1125.9666666666667</v>
      </c>
      <c r="E211" s="231">
        <v>1110.9833333333333</v>
      </c>
      <c r="F211" s="231">
        <v>1097.1666666666667</v>
      </c>
      <c r="G211" s="231">
        <v>1082.1833333333334</v>
      </c>
      <c r="H211" s="231">
        <v>1139.7833333333333</v>
      </c>
      <c r="I211" s="231">
        <v>1154.7666666666669</v>
      </c>
      <c r="J211" s="231">
        <v>1168.5833333333333</v>
      </c>
      <c r="K211" s="230">
        <v>1140.95</v>
      </c>
      <c r="L211" s="230">
        <v>1112.1500000000001</v>
      </c>
      <c r="M211" s="230">
        <v>0.16431999999999999</v>
      </c>
      <c r="N211" s="1"/>
      <c r="O211" s="1"/>
    </row>
    <row r="212" spans="1:15" ht="12.75" customHeight="1">
      <c r="A212" s="30">
        <v>202</v>
      </c>
      <c r="B212" s="216" t="s">
        <v>256</v>
      </c>
      <c r="C212" s="230">
        <v>3133.9</v>
      </c>
      <c r="D212" s="231">
        <v>3134.8000000000006</v>
      </c>
      <c r="E212" s="231">
        <v>3100.8000000000011</v>
      </c>
      <c r="F212" s="231">
        <v>3067.7000000000003</v>
      </c>
      <c r="G212" s="231">
        <v>3033.7000000000007</v>
      </c>
      <c r="H212" s="231">
        <v>3167.9000000000015</v>
      </c>
      <c r="I212" s="231">
        <v>3201.9000000000005</v>
      </c>
      <c r="J212" s="231">
        <v>3235.0000000000018</v>
      </c>
      <c r="K212" s="230">
        <v>3168.8</v>
      </c>
      <c r="L212" s="230">
        <v>3101.7</v>
      </c>
      <c r="M212" s="230">
        <v>12.91072</v>
      </c>
      <c r="N212" s="1"/>
      <c r="O212" s="1"/>
    </row>
    <row r="213" spans="1:15" ht="12.75" customHeight="1">
      <c r="A213" s="30">
        <v>203</v>
      </c>
      <c r="B213" s="216" t="s">
        <v>371</v>
      </c>
      <c r="C213" s="230">
        <v>102.65</v>
      </c>
      <c r="D213" s="231">
        <v>102.84999999999998</v>
      </c>
      <c r="E213" s="231">
        <v>101.39999999999996</v>
      </c>
      <c r="F213" s="231">
        <v>100.14999999999998</v>
      </c>
      <c r="G213" s="231">
        <v>98.69999999999996</v>
      </c>
      <c r="H213" s="231">
        <v>104.09999999999997</v>
      </c>
      <c r="I213" s="231">
        <v>105.54999999999998</v>
      </c>
      <c r="J213" s="231">
        <v>106.79999999999997</v>
      </c>
      <c r="K213" s="230">
        <v>104.3</v>
      </c>
      <c r="L213" s="230">
        <v>101.6</v>
      </c>
      <c r="M213" s="230">
        <v>28.923480000000001</v>
      </c>
      <c r="N213" s="1"/>
      <c r="O213" s="1"/>
    </row>
    <row r="214" spans="1:15" ht="12.75" customHeight="1">
      <c r="A214" s="30">
        <v>204</v>
      </c>
      <c r="B214" s="216" t="s">
        <v>121</v>
      </c>
      <c r="C214" s="230">
        <v>258.2</v>
      </c>
      <c r="D214" s="231">
        <v>259.91666666666669</v>
      </c>
      <c r="E214" s="231">
        <v>255.63333333333338</v>
      </c>
      <c r="F214" s="231">
        <v>253.06666666666672</v>
      </c>
      <c r="G214" s="231">
        <v>248.78333333333342</v>
      </c>
      <c r="H214" s="231">
        <v>262.48333333333335</v>
      </c>
      <c r="I214" s="231">
        <v>266.76666666666665</v>
      </c>
      <c r="J214" s="231">
        <v>269.33333333333331</v>
      </c>
      <c r="K214" s="230">
        <v>264.2</v>
      </c>
      <c r="L214" s="230">
        <v>257.35000000000002</v>
      </c>
      <c r="M214" s="230">
        <v>18.576039999999999</v>
      </c>
      <c r="N214" s="1"/>
      <c r="O214" s="1"/>
    </row>
    <row r="215" spans="1:15" ht="12.75" customHeight="1">
      <c r="A215" s="30">
        <v>205</v>
      </c>
      <c r="B215" s="216" t="s">
        <v>122</v>
      </c>
      <c r="C215" s="230">
        <v>2661.75</v>
      </c>
      <c r="D215" s="231">
        <v>2660.9333333333334</v>
      </c>
      <c r="E215" s="231">
        <v>2647.8666666666668</v>
      </c>
      <c r="F215" s="231">
        <v>2633.9833333333336</v>
      </c>
      <c r="G215" s="231">
        <v>2620.916666666667</v>
      </c>
      <c r="H215" s="231">
        <v>2674.8166666666666</v>
      </c>
      <c r="I215" s="231">
        <v>2687.8833333333332</v>
      </c>
      <c r="J215" s="231">
        <v>2701.7666666666664</v>
      </c>
      <c r="K215" s="230">
        <v>2674</v>
      </c>
      <c r="L215" s="230">
        <v>2647.05</v>
      </c>
      <c r="M215" s="230">
        <v>8.3940400000000004</v>
      </c>
      <c r="N215" s="1"/>
      <c r="O215" s="1"/>
    </row>
    <row r="216" spans="1:15" ht="12.75" customHeight="1">
      <c r="A216" s="30">
        <v>206</v>
      </c>
      <c r="B216" s="216" t="s">
        <v>257</v>
      </c>
      <c r="C216" s="230">
        <v>312.35000000000002</v>
      </c>
      <c r="D216" s="231">
        <v>312.03333333333336</v>
      </c>
      <c r="E216" s="231">
        <v>310.4666666666667</v>
      </c>
      <c r="F216" s="231">
        <v>308.58333333333331</v>
      </c>
      <c r="G216" s="231">
        <v>307.01666666666665</v>
      </c>
      <c r="H216" s="231">
        <v>313.91666666666674</v>
      </c>
      <c r="I216" s="231">
        <v>315.48333333333346</v>
      </c>
      <c r="J216" s="231">
        <v>317.36666666666679</v>
      </c>
      <c r="K216" s="230">
        <v>313.60000000000002</v>
      </c>
      <c r="L216" s="230">
        <v>310.14999999999998</v>
      </c>
      <c r="M216" s="230">
        <v>3.1422099999999999</v>
      </c>
      <c r="N216" s="1"/>
      <c r="O216" s="1"/>
    </row>
    <row r="217" spans="1:15" ht="12.75" customHeight="1">
      <c r="A217" s="30">
        <v>207</v>
      </c>
      <c r="B217" s="216" t="s">
        <v>285</v>
      </c>
      <c r="C217" s="230">
        <v>3815.4</v>
      </c>
      <c r="D217" s="231">
        <v>3826.4500000000003</v>
      </c>
      <c r="E217" s="231">
        <v>3778.9500000000007</v>
      </c>
      <c r="F217" s="231">
        <v>3742.5000000000005</v>
      </c>
      <c r="G217" s="231">
        <v>3695.0000000000009</v>
      </c>
      <c r="H217" s="231">
        <v>3862.9000000000005</v>
      </c>
      <c r="I217" s="231">
        <v>3910.3999999999996</v>
      </c>
      <c r="J217" s="231">
        <v>3946.8500000000004</v>
      </c>
      <c r="K217" s="230">
        <v>3873.95</v>
      </c>
      <c r="L217" s="230">
        <v>3790</v>
      </c>
      <c r="M217" s="230">
        <v>0.57789000000000001</v>
      </c>
      <c r="N217" s="1"/>
      <c r="O217" s="1"/>
    </row>
    <row r="218" spans="1:15" ht="12.75" customHeight="1">
      <c r="A218" s="30">
        <v>208</v>
      </c>
      <c r="B218" s="216" t="s">
        <v>772</v>
      </c>
      <c r="C218" s="230">
        <v>703.1</v>
      </c>
      <c r="D218" s="231">
        <v>701.69999999999993</v>
      </c>
      <c r="E218" s="231">
        <v>697.39999999999986</v>
      </c>
      <c r="F218" s="231">
        <v>691.69999999999993</v>
      </c>
      <c r="G218" s="231">
        <v>687.39999999999986</v>
      </c>
      <c r="H218" s="231">
        <v>707.39999999999986</v>
      </c>
      <c r="I218" s="231">
        <v>711.69999999999982</v>
      </c>
      <c r="J218" s="231">
        <v>717.39999999999986</v>
      </c>
      <c r="K218" s="230">
        <v>706</v>
      </c>
      <c r="L218" s="230">
        <v>696</v>
      </c>
      <c r="M218" s="230">
        <v>2.2562500000000001</v>
      </c>
      <c r="N218" s="1"/>
      <c r="O218" s="1"/>
    </row>
    <row r="219" spans="1:15" ht="12.75" customHeight="1">
      <c r="A219" s="30">
        <v>209</v>
      </c>
      <c r="B219" s="216" t="s">
        <v>372</v>
      </c>
      <c r="C219" s="230">
        <v>37453.75</v>
      </c>
      <c r="D219" s="231">
        <v>37631.25</v>
      </c>
      <c r="E219" s="231">
        <v>37062.5</v>
      </c>
      <c r="F219" s="231">
        <v>36671.25</v>
      </c>
      <c r="G219" s="231">
        <v>36102.5</v>
      </c>
      <c r="H219" s="231">
        <v>38022.5</v>
      </c>
      <c r="I219" s="231">
        <v>38591.25</v>
      </c>
      <c r="J219" s="231">
        <v>38982.5</v>
      </c>
      <c r="K219" s="230">
        <v>38200</v>
      </c>
      <c r="L219" s="230">
        <v>37240</v>
      </c>
      <c r="M219" s="230">
        <v>2.8799999999999999E-2</v>
      </c>
      <c r="N219" s="1"/>
      <c r="O219" s="1"/>
    </row>
    <row r="220" spans="1:15" ht="12.75" customHeight="1">
      <c r="A220" s="30">
        <v>210</v>
      </c>
      <c r="B220" s="216" t="s">
        <v>373</v>
      </c>
      <c r="C220" s="230">
        <v>57.7</v>
      </c>
      <c r="D220" s="231">
        <v>58.416666666666664</v>
      </c>
      <c r="E220" s="231">
        <v>56.483333333333327</v>
      </c>
      <c r="F220" s="231">
        <v>55.266666666666666</v>
      </c>
      <c r="G220" s="231">
        <v>53.333333333333329</v>
      </c>
      <c r="H220" s="231">
        <v>59.633333333333326</v>
      </c>
      <c r="I220" s="231">
        <v>61.566666666666663</v>
      </c>
      <c r="J220" s="231">
        <v>62.783333333333324</v>
      </c>
      <c r="K220" s="230">
        <v>60.35</v>
      </c>
      <c r="L220" s="230">
        <v>57.2</v>
      </c>
      <c r="M220" s="230">
        <v>168.51084</v>
      </c>
      <c r="N220" s="1"/>
      <c r="O220" s="1"/>
    </row>
    <row r="221" spans="1:15" ht="12.75" customHeight="1">
      <c r="A221" s="30">
        <v>211</v>
      </c>
      <c r="B221" s="216" t="s">
        <v>114</v>
      </c>
      <c r="C221" s="230">
        <v>2706.15</v>
      </c>
      <c r="D221" s="231">
        <v>2707.1166666666663</v>
      </c>
      <c r="E221" s="231">
        <v>2687.2333333333327</v>
      </c>
      <c r="F221" s="231">
        <v>2668.3166666666662</v>
      </c>
      <c r="G221" s="231">
        <v>2648.4333333333325</v>
      </c>
      <c r="H221" s="231">
        <v>2726.0333333333328</v>
      </c>
      <c r="I221" s="231">
        <v>2745.916666666667</v>
      </c>
      <c r="J221" s="231">
        <v>2764.833333333333</v>
      </c>
      <c r="K221" s="230">
        <v>2727</v>
      </c>
      <c r="L221" s="230">
        <v>2688.2</v>
      </c>
      <c r="M221" s="230">
        <v>26.224769999999999</v>
      </c>
      <c r="N221" s="1"/>
      <c r="O221" s="1"/>
    </row>
    <row r="222" spans="1:15" ht="12.75" customHeight="1">
      <c r="A222" s="30">
        <v>212</v>
      </c>
      <c r="B222" s="216" t="s">
        <v>124</v>
      </c>
      <c r="C222" s="230">
        <v>939.35</v>
      </c>
      <c r="D222" s="231">
        <v>941.18333333333339</v>
      </c>
      <c r="E222" s="231">
        <v>933.96666666666681</v>
      </c>
      <c r="F222" s="231">
        <v>928.58333333333337</v>
      </c>
      <c r="G222" s="231">
        <v>921.36666666666679</v>
      </c>
      <c r="H222" s="231">
        <v>946.56666666666683</v>
      </c>
      <c r="I222" s="231">
        <v>953.78333333333353</v>
      </c>
      <c r="J222" s="231">
        <v>959.16666666666686</v>
      </c>
      <c r="K222" s="230">
        <v>948.4</v>
      </c>
      <c r="L222" s="230">
        <v>935.8</v>
      </c>
      <c r="M222" s="230">
        <v>192.73344</v>
      </c>
      <c r="N222" s="1"/>
      <c r="O222" s="1"/>
    </row>
    <row r="223" spans="1:15" ht="12.75" customHeight="1">
      <c r="A223" s="30">
        <v>213</v>
      </c>
      <c r="B223" s="216" t="s">
        <v>125</v>
      </c>
      <c r="C223" s="230">
        <v>1102.3499999999999</v>
      </c>
      <c r="D223" s="231">
        <v>1107.4999999999998</v>
      </c>
      <c r="E223" s="231">
        <v>1094.9499999999996</v>
      </c>
      <c r="F223" s="231">
        <v>1087.5499999999997</v>
      </c>
      <c r="G223" s="231">
        <v>1074.9999999999995</v>
      </c>
      <c r="H223" s="231">
        <v>1114.8999999999996</v>
      </c>
      <c r="I223" s="231">
        <v>1127.4499999999998</v>
      </c>
      <c r="J223" s="231">
        <v>1134.8499999999997</v>
      </c>
      <c r="K223" s="230">
        <v>1120.05</v>
      </c>
      <c r="L223" s="230">
        <v>1100.0999999999999</v>
      </c>
      <c r="M223" s="230">
        <v>2.4989499999999998</v>
      </c>
      <c r="N223" s="1"/>
      <c r="O223" s="1"/>
    </row>
    <row r="224" spans="1:15" ht="12.75" customHeight="1">
      <c r="A224" s="30">
        <v>214</v>
      </c>
      <c r="B224" s="216" t="s">
        <v>126</v>
      </c>
      <c r="C224" s="230">
        <v>424.85</v>
      </c>
      <c r="D224" s="231">
        <v>426.11666666666662</v>
      </c>
      <c r="E224" s="231">
        <v>418.73333333333323</v>
      </c>
      <c r="F224" s="231">
        <v>412.61666666666662</v>
      </c>
      <c r="G224" s="231">
        <v>405.23333333333323</v>
      </c>
      <c r="H224" s="231">
        <v>432.23333333333323</v>
      </c>
      <c r="I224" s="231">
        <v>439.61666666666656</v>
      </c>
      <c r="J224" s="231">
        <v>445.73333333333323</v>
      </c>
      <c r="K224" s="230">
        <v>433.5</v>
      </c>
      <c r="L224" s="230">
        <v>420</v>
      </c>
      <c r="M224" s="230">
        <v>19.123429999999999</v>
      </c>
      <c r="N224" s="1"/>
      <c r="O224" s="1"/>
    </row>
    <row r="225" spans="1:15" ht="12.75" customHeight="1">
      <c r="A225" s="30">
        <v>215</v>
      </c>
      <c r="B225" s="216" t="s">
        <v>258</v>
      </c>
      <c r="C225" s="230">
        <v>501.65</v>
      </c>
      <c r="D225" s="231">
        <v>500.7166666666667</v>
      </c>
      <c r="E225" s="231">
        <v>496.43333333333339</v>
      </c>
      <c r="F225" s="231">
        <v>491.2166666666667</v>
      </c>
      <c r="G225" s="231">
        <v>486.93333333333339</v>
      </c>
      <c r="H225" s="231">
        <v>505.93333333333339</v>
      </c>
      <c r="I225" s="231">
        <v>510.2166666666667</v>
      </c>
      <c r="J225" s="231">
        <v>515.43333333333339</v>
      </c>
      <c r="K225" s="230">
        <v>505</v>
      </c>
      <c r="L225" s="230">
        <v>495.5</v>
      </c>
      <c r="M225" s="230">
        <v>1.05491</v>
      </c>
      <c r="N225" s="1"/>
      <c r="O225" s="1"/>
    </row>
    <row r="226" spans="1:15" ht="12.75" customHeight="1">
      <c r="A226" s="30">
        <v>216</v>
      </c>
      <c r="B226" s="216" t="s">
        <v>375</v>
      </c>
      <c r="C226" s="230">
        <v>56.65</v>
      </c>
      <c r="D226" s="231">
        <v>55.6</v>
      </c>
      <c r="E226" s="231">
        <v>54.25</v>
      </c>
      <c r="F226" s="231">
        <v>51.85</v>
      </c>
      <c r="G226" s="231">
        <v>50.5</v>
      </c>
      <c r="H226" s="231">
        <v>58</v>
      </c>
      <c r="I226" s="231">
        <v>59.350000000000009</v>
      </c>
      <c r="J226" s="231">
        <v>61.75</v>
      </c>
      <c r="K226" s="230">
        <v>56.95</v>
      </c>
      <c r="L226" s="230">
        <v>53.2</v>
      </c>
      <c r="M226" s="230">
        <v>309.41325999999998</v>
      </c>
      <c r="N226" s="1"/>
      <c r="O226" s="1"/>
    </row>
    <row r="227" spans="1:15" ht="12.75" customHeight="1">
      <c r="A227" s="30">
        <v>217</v>
      </c>
      <c r="B227" s="216" t="s">
        <v>128</v>
      </c>
      <c r="C227" s="230">
        <v>66.95</v>
      </c>
      <c r="D227" s="231">
        <v>66.916666666666671</v>
      </c>
      <c r="E227" s="231">
        <v>66.233333333333348</v>
      </c>
      <c r="F227" s="231">
        <v>65.51666666666668</v>
      </c>
      <c r="G227" s="231">
        <v>64.833333333333357</v>
      </c>
      <c r="H227" s="231">
        <v>67.63333333333334</v>
      </c>
      <c r="I227" s="231">
        <v>68.316666666666649</v>
      </c>
      <c r="J227" s="231">
        <v>69.033333333333331</v>
      </c>
      <c r="K227" s="230">
        <v>67.599999999999994</v>
      </c>
      <c r="L227" s="230">
        <v>66.2</v>
      </c>
      <c r="M227" s="230">
        <v>335.20067</v>
      </c>
      <c r="N227" s="1"/>
      <c r="O227" s="1"/>
    </row>
    <row r="228" spans="1:15" ht="12.75" customHeight="1">
      <c r="A228" s="30">
        <v>218</v>
      </c>
      <c r="B228" s="216" t="s">
        <v>376</v>
      </c>
      <c r="C228" s="230">
        <v>91.2</v>
      </c>
      <c r="D228" s="231">
        <v>91.45</v>
      </c>
      <c r="E228" s="231">
        <v>90.100000000000009</v>
      </c>
      <c r="F228" s="231">
        <v>89</v>
      </c>
      <c r="G228" s="231">
        <v>87.65</v>
      </c>
      <c r="H228" s="231">
        <v>92.550000000000011</v>
      </c>
      <c r="I228" s="231">
        <v>93.9</v>
      </c>
      <c r="J228" s="231">
        <v>95.000000000000014</v>
      </c>
      <c r="K228" s="230">
        <v>92.8</v>
      </c>
      <c r="L228" s="230">
        <v>90.35</v>
      </c>
      <c r="M228" s="230">
        <v>77.326909999999998</v>
      </c>
      <c r="N228" s="1"/>
      <c r="O228" s="1"/>
    </row>
    <row r="229" spans="1:15" ht="12.75" customHeight="1">
      <c r="A229" s="30">
        <v>219</v>
      </c>
      <c r="B229" s="216" t="s">
        <v>377</v>
      </c>
      <c r="C229" s="230">
        <v>827.15</v>
      </c>
      <c r="D229" s="231">
        <v>824.51666666666677</v>
      </c>
      <c r="E229" s="231">
        <v>818.03333333333353</v>
      </c>
      <c r="F229" s="231">
        <v>808.91666666666674</v>
      </c>
      <c r="G229" s="231">
        <v>802.43333333333351</v>
      </c>
      <c r="H229" s="231">
        <v>833.63333333333355</v>
      </c>
      <c r="I229" s="231">
        <v>840.1166666666669</v>
      </c>
      <c r="J229" s="231">
        <v>849.23333333333358</v>
      </c>
      <c r="K229" s="230">
        <v>831</v>
      </c>
      <c r="L229" s="230">
        <v>815.4</v>
      </c>
      <c r="M229" s="230">
        <v>0.20963999999999999</v>
      </c>
      <c r="N229" s="1"/>
      <c r="O229" s="1"/>
    </row>
    <row r="230" spans="1:15" ht="12.75" customHeight="1">
      <c r="A230" s="30">
        <v>220</v>
      </c>
      <c r="B230" s="216" t="s">
        <v>378</v>
      </c>
      <c r="C230" s="230">
        <v>464.35</v>
      </c>
      <c r="D230" s="231">
        <v>458</v>
      </c>
      <c r="E230" s="231">
        <v>447</v>
      </c>
      <c r="F230" s="231">
        <v>429.65</v>
      </c>
      <c r="G230" s="231">
        <v>418.65</v>
      </c>
      <c r="H230" s="231">
        <v>475.35</v>
      </c>
      <c r="I230" s="231">
        <v>486.35</v>
      </c>
      <c r="J230" s="231">
        <v>503.70000000000005</v>
      </c>
      <c r="K230" s="230">
        <v>469</v>
      </c>
      <c r="L230" s="230">
        <v>440.65</v>
      </c>
      <c r="M230" s="230">
        <v>9.4605999999999995</v>
      </c>
      <c r="N230" s="1"/>
      <c r="O230" s="1"/>
    </row>
    <row r="231" spans="1:15" ht="12.75" customHeight="1">
      <c r="A231" s="30">
        <v>221</v>
      </c>
      <c r="B231" s="216" t="s">
        <v>379</v>
      </c>
      <c r="C231" s="230">
        <v>29.1</v>
      </c>
      <c r="D231" s="231">
        <v>29.466666666666669</v>
      </c>
      <c r="E231" s="231">
        <v>28.683333333333337</v>
      </c>
      <c r="F231" s="231">
        <v>28.266666666666669</v>
      </c>
      <c r="G231" s="231">
        <v>27.483333333333338</v>
      </c>
      <c r="H231" s="231">
        <v>29.883333333333336</v>
      </c>
      <c r="I231" s="231">
        <v>30.666666666666668</v>
      </c>
      <c r="J231" s="231">
        <v>31.083333333333336</v>
      </c>
      <c r="K231" s="230">
        <v>30.25</v>
      </c>
      <c r="L231" s="230">
        <v>29.05</v>
      </c>
      <c r="M231" s="230">
        <v>189.64215999999999</v>
      </c>
      <c r="N231" s="1"/>
      <c r="O231" s="1"/>
    </row>
    <row r="232" spans="1:15" ht="12.75" customHeight="1">
      <c r="A232" s="30">
        <v>222</v>
      </c>
      <c r="B232" s="216" t="s">
        <v>137</v>
      </c>
      <c r="C232" s="230">
        <v>427.6</v>
      </c>
      <c r="D232" s="231">
        <v>426.38333333333338</v>
      </c>
      <c r="E232" s="231">
        <v>423.81666666666678</v>
      </c>
      <c r="F232" s="231">
        <v>420.03333333333342</v>
      </c>
      <c r="G232" s="231">
        <v>417.46666666666681</v>
      </c>
      <c r="H232" s="231">
        <v>430.16666666666674</v>
      </c>
      <c r="I232" s="231">
        <v>432.73333333333335</v>
      </c>
      <c r="J232" s="231">
        <v>436.51666666666671</v>
      </c>
      <c r="K232" s="230">
        <v>428.95</v>
      </c>
      <c r="L232" s="230">
        <v>422.6</v>
      </c>
      <c r="M232" s="230">
        <v>94.796909999999997</v>
      </c>
      <c r="N232" s="1"/>
      <c r="O232" s="1"/>
    </row>
    <row r="233" spans="1:15" ht="12.75" customHeight="1">
      <c r="A233" s="30">
        <v>223</v>
      </c>
      <c r="B233" s="216" t="s">
        <v>381</v>
      </c>
      <c r="C233" s="230">
        <v>106.65</v>
      </c>
      <c r="D233" s="231">
        <v>107.14999999999999</v>
      </c>
      <c r="E233" s="231">
        <v>104.69999999999999</v>
      </c>
      <c r="F233" s="231">
        <v>102.75</v>
      </c>
      <c r="G233" s="231">
        <v>100.3</v>
      </c>
      <c r="H233" s="231">
        <v>109.09999999999998</v>
      </c>
      <c r="I233" s="231">
        <v>111.55</v>
      </c>
      <c r="J233" s="231">
        <v>113.49999999999997</v>
      </c>
      <c r="K233" s="230">
        <v>109.6</v>
      </c>
      <c r="L233" s="230">
        <v>105.2</v>
      </c>
      <c r="M233" s="230">
        <v>12.45438</v>
      </c>
      <c r="N233" s="1"/>
      <c r="O233" s="1"/>
    </row>
    <row r="234" spans="1:15" ht="12.75" customHeight="1">
      <c r="A234" s="30">
        <v>224</v>
      </c>
      <c r="B234" s="216" t="s">
        <v>382</v>
      </c>
      <c r="C234" s="230">
        <v>194.3</v>
      </c>
      <c r="D234" s="231">
        <v>194.91666666666666</v>
      </c>
      <c r="E234" s="231">
        <v>191.93333333333331</v>
      </c>
      <c r="F234" s="231">
        <v>189.56666666666666</v>
      </c>
      <c r="G234" s="231">
        <v>186.58333333333331</v>
      </c>
      <c r="H234" s="231">
        <v>197.2833333333333</v>
      </c>
      <c r="I234" s="231">
        <v>200.26666666666665</v>
      </c>
      <c r="J234" s="231">
        <v>202.6333333333333</v>
      </c>
      <c r="K234" s="230">
        <v>197.9</v>
      </c>
      <c r="L234" s="230">
        <v>192.55</v>
      </c>
      <c r="M234" s="230">
        <v>34.056049999999999</v>
      </c>
      <c r="N234" s="1"/>
      <c r="O234" s="1"/>
    </row>
    <row r="235" spans="1:15" ht="12.75" customHeight="1">
      <c r="A235" s="30">
        <v>225</v>
      </c>
      <c r="B235" s="216" t="s">
        <v>123</v>
      </c>
      <c r="C235" s="230">
        <v>112.65</v>
      </c>
      <c r="D235" s="231">
        <v>112.40000000000002</v>
      </c>
      <c r="E235" s="231">
        <v>111.40000000000003</v>
      </c>
      <c r="F235" s="231">
        <v>110.15000000000002</v>
      </c>
      <c r="G235" s="231">
        <v>109.15000000000003</v>
      </c>
      <c r="H235" s="231">
        <v>113.65000000000003</v>
      </c>
      <c r="I235" s="231">
        <v>114.65</v>
      </c>
      <c r="J235" s="231">
        <v>115.90000000000003</v>
      </c>
      <c r="K235" s="230">
        <v>113.4</v>
      </c>
      <c r="L235" s="230">
        <v>111.15</v>
      </c>
      <c r="M235" s="230">
        <v>58.941119999999998</v>
      </c>
      <c r="N235" s="1"/>
      <c r="O235" s="1"/>
    </row>
    <row r="236" spans="1:15" ht="12.75" customHeight="1">
      <c r="A236" s="30">
        <v>226</v>
      </c>
      <c r="B236" s="216" t="s">
        <v>383</v>
      </c>
      <c r="C236" s="230">
        <v>55.85</v>
      </c>
      <c r="D236" s="231">
        <v>56.366666666666674</v>
      </c>
      <c r="E236" s="231">
        <v>54.933333333333351</v>
      </c>
      <c r="F236" s="231">
        <v>54.01666666666668</v>
      </c>
      <c r="G236" s="231">
        <v>52.583333333333357</v>
      </c>
      <c r="H236" s="231">
        <v>57.283333333333346</v>
      </c>
      <c r="I236" s="231">
        <v>58.716666666666669</v>
      </c>
      <c r="J236" s="231">
        <v>59.63333333333334</v>
      </c>
      <c r="K236" s="230">
        <v>57.8</v>
      </c>
      <c r="L236" s="230">
        <v>55.45</v>
      </c>
      <c r="M236" s="230">
        <v>36.950719999999997</v>
      </c>
      <c r="N236" s="1"/>
      <c r="O236" s="1"/>
    </row>
    <row r="237" spans="1:15" ht="12.75" customHeight="1">
      <c r="A237" s="30">
        <v>227</v>
      </c>
      <c r="B237" s="216" t="s">
        <v>259</v>
      </c>
      <c r="C237" s="230">
        <v>5809.95</v>
      </c>
      <c r="D237" s="231">
        <v>5811.4833333333336</v>
      </c>
      <c r="E237" s="231">
        <v>5772.9666666666672</v>
      </c>
      <c r="F237" s="231">
        <v>5735.9833333333336</v>
      </c>
      <c r="G237" s="231">
        <v>5697.4666666666672</v>
      </c>
      <c r="H237" s="231">
        <v>5848.4666666666672</v>
      </c>
      <c r="I237" s="231">
        <v>5886.9833333333336</v>
      </c>
      <c r="J237" s="231">
        <v>5923.9666666666672</v>
      </c>
      <c r="K237" s="230">
        <v>5850</v>
      </c>
      <c r="L237" s="230">
        <v>5774.5</v>
      </c>
      <c r="M237" s="230">
        <v>0.94089</v>
      </c>
      <c r="N237" s="1"/>
      <c r="O237" s="1"/>
    </row>
    <row r="238" spans="1:15" ht="12.75" customHeight="1">
      <c r="A238" s="30">
        <v>228</v>
      </c>
      <c r="B238" s="216" t="s">
        <v>384</v>
      </c>
      <c r="C238" s="230">
        <v>287.8</v>
      </c>
      <c r="D238" s="231">
        <v>291.36666666666667</v>
      </c>
      <c r="E238" s="231">
        <v>282.93333333333334</v>
      </c>
      <c r="F238" s="231">
        <v>278.06666666666666</v>
      </c>
      <c r="G238" s="231">
        <v>269.63333333333333</v>
      </c>
      <c r="H238" s="231">
        <v>296.23333333333335</v>
      </c>
      <c r="I238" s="231">
        <v>304.66666666666674</v>
      </c>
      <c r="J238" s="231">
        <v>309.53333333333336</v>
      </c>
      <c r="K238" s="230">
        <v>299.8</v>
      </c>
      <c r="L238" s="230">
        <v>286.5</v>
      </c>
      <c r="M238" s="230">
        <v>22.1389</v>
      </c>
      <c r="N238" s="1"/>
      <c r="O238" s="1"/>
    </row>
    <row r="239" spans="1:15" ht="12.75" customHeight="1">
      <c r="A239" s="30">
        <v>229</v>
      </c>
      <c r="B239" s="216" t="s">
        <v>385</v>
      </c>
      <c r="C239" s="230">
        <v>159.35</v>
      </c>
      <c r="D239" s="231">
        <v>159.20000000000002</v>
      </c>
      <c r="E239" s="231">
        <v>157.65000000000003</v>
      </c>
      <c r="F239" s="231">
        <v>155.95000000000002</v>
      </c>
      <c r="G239" s="231">
        <v>154.40000000000003</v>
      </c>
      <c r="H239" s="231">
        <v>160.90000000000003</v>
      </c>
      <c r="I239" s="231">
        <v>162.45000000000005</v>
      </c>
      <c r="J239" s="231">
        <v>164.15000000000003</v>
      </c>
      <c r="K239" s="230">
        <v>160.75</v>
      </c>
      <c r="L239" s="230">
        <v>157.5</v>
      </c>
      <c r="M239" s="230">
        <v>67.720950000000002</v>
      </c>
      <c r="N239" s="1"/>
      <c r="O239" s="1"/>
    </row>
    <row r="240" spans="1:15" ht="12.75" customHeight="1">
      <c r="A240" s="30">
        <v>230</v>
      </c>
      <c r="B240" s="216" t="s">
        <v>130</v>
      </c>
      <c r="C240" s="230">
        <v>367.5</v>
      </c>
      <c r="D240" s="231">
        <v>369.38333333333338</v>
      </c>
      <c r="E240" s="231">
        <v>362.36666666666679</v>
      </c>
      <c r="F240" s="231">
        <v>357.23333333333341</v>
      </c>
      <c r="G240" s="231">
        <v>350.21666666666681</v>
      </c>
      <c r="H240" s="231">
        <v>374.51666666666677</v>
      </c>
      <c r="I240" s="231">
        <v>381.5333333333333</v>
      </c>
      <c r="J240" s="231">
        <v>386.66666666666674</v>
      </c>
      <c r="K240" s="230">
        <v>376.4</v>
      </c>
      <c r="L240" s="230">
        <v>364.25</v>
      </c>
      <c r="M240" s="230">
        <v>106.49382</v>
      </c>
      <c r="N240" s="1"/>
      <c r="O240" s="1"/>
    </row>
    <row r="241" spans="1:15" ht="12.75" customHeight="1">
      <c r="A241" s="30">
        <v>231</v>
      </c>
      <c r="B241" s="216" t="s">
        <v>135</v>
      </c>
      <c r="C241" s="230">
        <v>87.55</v>
      </c>
      <c r="D241" s="231">
        <v>87.816666666666663</v>
      </c>
      <c r="E241" s="231">
        <v>87.033333333333331</v>
      </c>
      <c r="F241" s="231">
        <v>86.516666666666666</v>
      </c>
      <c r="G241" s="231">
        <v>85.733333333333334</v>
      </c>
      <c r="H241" s="231">
        <v>88.333333333333329</v>
      </c>
      <c r="I241" s="231">
        <v>89.11666666666666</v>
      </c>
      <c r="J241" s="231">
        <v>89.633333333333326</v>
      </c>
      <c r="K241" s="230">
        <v>88.6</v>
      </c>
      <c r="L241" s="230">
        <v>87.3</v>
      </c>
      <c r="M241" s="230">
        <v>208.61152000000001</v>
      </c>
      <c r="N241" s="1"/>
      <c r="O241" s="1"/>
    </row>
    <row r="242" spans="1:15" ht="12.75" customHeight="1">
      <c r="A242" s="30">
        <v>232</v>
      </c>
      <c r="B242" s="216" t="s">
        <v>386</v>
      </c>
      <c r="C242" s="230">
        <v>24.9</v>
      </c>
      <c r="D242" s="231">
        <v>24.933333333333334</v>
      </c>
      <c r="E242" s="231">
        <v>24.616666666666667</v>
      </c>
      <c r="F242" s="231">
        <v>24.333333333333332</v>
      </c>
      <c r="G242" s="231">
        <v>24.016666666666666</v>
      </c>
      <c r="H242" s="231">
        <v>25.216666666666669</v>
      </c>
      <c r="I242" s="231">
        <v>25.533333333333339</v>
      </c>
      <c r="J242" s="231">
        <v>25.81666666666667</v>
      </c>
      <c r="K242" s="230">
        <v>25.25</v>
      </c>
      <c r="L242" s="230">
        <v>24.65</v>
      </c>
      <c r="M242" s="230">
        <v>70.639279999999999</v>
      </c>
      <c r="N242" s="1"/>
      <c r="O242" s="1"/>
    </row>
    <row r="243" spans="1:15" ht="12.75" customHeight="1">
      <c r="A243" s="30">
        <v>233</v>
      </c>
      <c r="B243" s="216" t="s">
        <v>136</v>
      </c>
      <c r="C243" s="230">
        <v>622.75</v>
      </c>
      <c r="D243" s="231">
        <v>623.25</v>
      </c>
      <c r="E243" s="231">
        <v>617.5</v>
      </c>
      <c r="F243" s="231">
        <v>612.25</v>
      </c>
      <c r="G243" s="231">
        <v>606.5</v>
      </c>
      <c r="H243" s="231">
        <v>628.5</v>
      </c>
      <c r="I243" s="231">
        <v>634.25</v>
      </c>
      <c r="J243" s="231">
        <v>639.5</v>
      </c>
      <c r="K243" s="230">
        <v>629</v>
      </c>
      <c r="L243" s="230">
        <v>618</v>
      </c>
      <c r="M243" s="230">
        <v>6.7189500000000004</v>
      </c>
      <c r="N243" s="1"/>
      <c r="O243" s="1"/>
    </row>
    <row r="244" spans="1:15" ht="12.75" customHeight="1">
      <c r="A244" s="30">
        <v>234</v>
      </c>
      <c r="B244" s="216" t="s">
        <v>767</v>
      </c>
      <c r="C244" s="230">
        <v>34</v>
      </c>
      <c r="D244" s="231">
        <v>34.083333333333336</v>
      </c>
      <c r="E244" s="231">
        <v>33.516666666666673</v>
      </c>
      <c r="F244" s="231">
        <v>33.033333333333339</v>
      </c>
      <c r="G244" s="231">
        <v>32.466666666666676</v>
      </c>
      <c r="H244" s="231">
        <v>34.56666666666667</v>
      </c>
      <c r="I244" s="231">
        <v>35.133333333333333</v>
      </c>
      <c r="J244" s="231">
        <v>35.616666666666667</v>
      </c>
      <c r="K244" s="230">
        <v>34.65</v>
      </c>
      <c r="L244" s="230">
        <v>33.6</v>
      </c>
      <c r="M244" s="230">
        <v>877.73958000000005</v>
      </c>
      <c r="N244" s="1"/>
      <c r="O244" s="1"/>
    </row>
    <row r="245" spans="1:15" ht="12.75" customHeight="1">
      <c r="A245" s="30">
        <v>235</v>
      </c>
      <c r="B245" s="216" t="s">
        <v>773</v>
      </c>
      <c r="C245" s="230">
        <v>1327.5</v>
      </c>
      <c r="D245" s="231">
        <v>1329.0666666666666</v>
      </c>
      <c r="E245" s="231">
        <v>1310.1333333333332</v>
      </c>
      <c r="F245" s="231">
        <v>1292.7666666666667</v>
      </c>
      <c r="G245" s="231">
        <v>1273.8333333333333</v>
      </c>
      <c r="H245" s="231">
        <v>1346.4333333333332</v>
      </c>
      <c r="I245" s="231">
        <v>1365.3666666666666</v>
      </c>
      <c r="J245" s="231">
        <v>1382.7333333333331</v>
      </c>
      <c r="K245" s="230">
        <v>1348</v>
      </c>
      <c r="L245" s="230">
        <v>1311.7</v>
      </c>
      <c r="M245" s="230">
        <v>0.83582000000000001</v>
      </c>
      <c r="N245" s="1"/>
      <c r="O245" s="1"/>
    </row>
    <row r="246" spans="1:15" ht="12.75" customHeight="1">
      <c r="A246" s="30">
        <v>236</v>
      </c>
      <c r="B246" s="216" t="s">
        <v>387</v>
      </c>
      <c r="C246" s="230">
        <v>351.65</v>
      </c>
      <c r="D246" s="231">
        <v>353.63333333333327</v>
      </c>
      <c r="E246" s="231">
        <v>348.31666666666655</v>
      </c>
      <c r="F246" s="231">
        <v>344.98333333333329</v>
      </c>
      <c r="G246" s="231">
        <v>339.66666666666657</v>
      </c>
      <c r="H246" s="231">
        <v>356.96666666666653</v>
      </c>
      <c r="I246" s="231">
        <v>362.28333333333325</v>
      </c>
      <c r="J246" s="231">
        <v>365.6166666666665</v>
      </c>
      <c r="K246" s="230">
        <v>358.95</v>
      </c>
      <c r="L246" s="230">
        <v>350.3</v>
      </c>
      <c r="M246" s="230">
        <v>0.23371</v>
      </c>
      <c r="N246" s="1"/>
      <c r="O246" s="1"/>
    </row>
    <row r="247" spans="1:15" ht="12.75" customHeight="1">
      <c r="A247" s="30">
        <v>237</v>
      </c>
      <c r="B247" s="216" t="s">
        <v>129</v>
      </c>
      <c r="C247" s="230">
        <v>484.1</v>
      </c>
      <c r="D247" s="231">
        <v>484.2833333333333</v>
      </c>
      <c r="E247" s="231">
        <v>480.41666666666663</v>
      </c>
      <c r="F247" s="231">
        <v>476.73333333333335</v>
      </c>
      <c r="G247" s="231">
        <v>472.86666666666667</v>
      </c>
      <c r="H247" s="231">
        <v>487.96666666666658</v>
      </c>
      <c r="I247" s="231">
        <v>491.83333333333326</v>
      </c>
      <c r="J247" s="231">
        <v>495.51666666666654</v>
      </c>
      <c r="K247" s="230">
        <v>488.15</v>
      </c>
      <c r="L247" s="230">
        <v>480.6</v>
      </c>
      <c r="M247" s="230">
        <v>11.6517</v>
      </c>
      <c r="N247" s="1"/>
      <c r="O247" s="1"/>
    </row>
    <row r="248" spans="1:15" ht="12.75" customHeight="1">
      <c r="A248" s="30">
        <v>238</v>
      </c>
      <c r="B248" s="216" t="s">
        <v>133</v>
      </c>
      <c r="C248" s="230">
        <v>151.44999999999999</v>
      </c>
      <c r="D248" s="231">
        <v>152.61666666666667</v>
      </c>
      <c r="E248" s="231">
        <v>149.23333333333335</v>
      </c>
      <c r="F248" s="231">
        <v>147.01666666666668</v>
      </c>
      <c r="G248" s="231">
        <v>143.63333333333335</v>
      </c>
      <c r="H248" s="231">
        <v>154.83333333333334</v>
      </c>
      <c r="I248" s="231">
        <v>158.21666666666667</v>
      </c>
      <c r="J248" s="231">
        <v>160.43333333333334</v>
      </c>
      <c r="K248" s="230">
        <v>156</v>
      </c>
      <c r="L248" s="230">
        <v>150.4</v>
      </c>
      <c r="M248" s="230">
        <v>46.896940000000001</v>
      </c>
      <c r="N248" s="1"/>
      <c r="O248" s="1"/>
    </row>
    <row r="249" spans="1:15" ht="12.75" customHeight="1">
      <c r="A249" s="30">
        <v>239</v>
      </c>
      <c r="B249" s="216" t="s">
        <v>132</v>
      </c>
      <c r="C249" s="230">
        <v>1236.1500000000001</v>
      </c>
      <c r="D249" s="231">
        <v>1232.7166666666667</v>
      </c>
      <c r="E249" s="231">
        <v>1217.4333333333334</v>
      </c>
      <c r="F249" s="231">
        <v>1198.7166666666667</v>
      </c>
      <c r="G249" s="231">
        <v>1183.4333333333334</v>
      </c>
      <c r="H249" s="231">
        <v>1251.4333333333334</v>
      </c>
      <c r="I249" s="231">
        <v>1266.7166666666667</v>
      </c>
      <c r="J249" s="231">
        <v>1285.4333333333334</v>
      </c>
      <c r="K249" s="230">
        <v>1248</v>
      </c>
      <c r="L249" s="230">
        <v>1214</v>
      </c>
      <c r="M249" s="230">
        <v>46.618490000000001</v>
      </c>
      <c r="N249" s="1"/>
      <c r="O249" s="1"/>
    </row>
    <row r="250" spans="1:15" ht="12.75" customHeight="1">
      <c r="A250" s="30">
        <v>240</v>
      </c>
      <c r="B250" s="216" t="s">
        <v>388</v>
      </c>
      <c r="C250" s="230">
        <v>14.3</v>
      </c>
      <c r="D250" s="231">
        <v>14.25</v>
      </c>
      <c r="E250" s="231">
        <v>13.95</v>
      </c>
      <c r="F250" s="231">
        <v>13.6</v>
      </c>
      <c r="G250" s="231">
        <v>13.299999999999999</v>
      </c>
      <c r="H250" s="231">
        <v>14.6</v>
      </c>
      <c r="I250" s="231">
        <v>14.9</v>
      </c>
      <c r="J250" s="231">
        <v>15.25</v>
      </c>
      <c r="K250" s="230">
        <v>14.55</v>
      </c>
      <c r="L250" s="230">
        <v>13.9</v>
      </c>
      <c r="M250" s="230">
        <v>60.31147</v>
      </c>
      <c r="N250" s="1"/>
      <c r="O250" s="1"/>
    </row>
    <row r="251" spans="1:15" ht="12.75" customHeight="1">
      <c r="A251" s="30">
        <v>241</v>
      </c>
      <c r="B251" s="216" t="s">
        <v>162</v>
      </c>
      <c r="C251" s="230">
        <v>3836.2</v>
      </c>
      <c r="D251" s="231">
        <v>3857.1833333333329</v>
      </c>
      <c r="E251" s="231">
        <v>3759.016666666666</v>
      </c>
      <c r="F251" s="231">
        <v>3681.833333333333</v>
      </c>
      <c r="G251" s="231">
        <v>3583.6666666666661</v>
      </c>
      <c r="H251" s="231">
        <v>3934.3666666666659</v>
      </c>
      <c r="I251" s="231">
        <v>4032.5333333333328</v>
      </c>
      <c r="J251" s="231">
        <v>4109.7166666666653</v>
      </c>
      <c r="K251" s="230">
        <v>3955.35</v>
      </c>
      <c r="L251" s="230">
        <v>3780</v>
      </c>
      <c r="M251" s="230">
        <v>2.3738299999999999</v>
      </c>
      <c r="N251" s="1"/>
      <c r="O251" s="1"/>
    </row>
    <row r="252" spans="1:15" ht="12.75" customHeight="1">
      <c r="A252" s="30">
        <v>242</v>
      </c>
      <c r="B252" s="216" t="s">
        <v>134</v>
      </c>
      <c r="C252" s="230">
        <v>1246.9000000000001</v>
      </c>
      <c r="D252" s="231">
        <v>1250.1000000000001</v>
      </c>
      <c r="E252" s="231">
        <v>1239.2500000000002</v>
      </c>
      <c r="F252" s="231">
        <v>1231.6000000000001</v>
      </c>
      <c r="G252" s="231">
        <v>1220.7500000000002</v>
      </c>
      <c r="H252" s="231">
        <v>1257.7500000000002</v>
      </c>
      <c r="I252" s="231">
        <v>1268.6000000000001</v>
      </c>
      <c r="J252" s="231">
        <v>1276.2500000000002</v>
      </c>
      <c r="K252" s="230">
        <v>1260.95</v>
      </c>
      <c r="L252" s="230">
        <v>1242.45</v>
      </c>
      <c r="M252" s="230">
        <v>104.65667000000001</v>
      </c>
      <c r="N252" s="1"/>
      <c r="O252" s="1"/>
    </row>
    <row r="253" spans="1:15" ht="12.75" customHeight="1">
      <c r="A253" s="30">
        <v>243</v>
      </c>
      <c r="B253" s="216" t="s">
        <v>389</v>
      </c>
      <c r="C253" s="230">
        <v>546.29999999999995</v>
      </c>
      <c r="D253" s="231">
        <v>543.75</v>
      </c>
      <c r="E253" s="231">
        <v>537.5</v>
      </c>
      <c r="F253" s="231">
        <v>528.70000000000005</v>
      </c>
      <c r="G253" s="231">
        <v>522.45000000000005</v>
      </c>
      <c r="H253" s="231">
        <v>552.54999999999995</v>
      </c>
      <c r="I253" s="231">
        <v>558.79999999999995</v>
      </c>
      <c r="J253" s="231">
        <v>567.59999999999991</v>
      </c>
      <c r="K253" s="230">
        <v>550</v>
      </c>
      <c r="L253" s="230">
        <v>534.95000000000005</v>
      </c>
      <c r="M253" s="230">
        <v>11.462400000000001</v>
      </c>
      <c r="N253" s="1"/>
      <c r="O253" s="1"/>
    </row>
    <row r="254" spans="1:15" ht="12.75" customHeight="1">
      <c r="A254" s="30">
        <v>244</v>
      </c>
      <c r="B254" s="216" t="s">
        <v>131</v>
      </c>
      <c r="C254" s="230">
        <v>2300.1999999999998</v>
      </c>
      <c r="D254" s="231">
        <v>2291.7333333333331</v>
      </c>
      <c r="E254" s="231">
        <v>2276.4666666666662</v>
      </c>
      <c r="F254" s="231">
        <v>2252.7333333333331</v>
      </c>
      <c r="G254" s="231">
        <v>2237.4666666666662</v>
      </c>
      <c r="H254" s="231">
        <v>2315.4666666666662</v>
      </c>
      <c r="I254" s="231">
        <v>2330.7333333333336</v>
      </c>
      <c r="J254" s="231">
        <v>2354.4666666666662</v>
      </c>
      <c r="K254" s="230">
        <v>2307</v>
      </c>
      <c r="L254" s="230">
        <v>2268</v>
      </c>
      <c r="M254" s="230">
        <v>5.1681100000000004</v>
      </c>
      <c r="N254" s="1"/>
      <c r="O254" s="1"/>
    </row>
    <row r="255" spans="1:15" ht="12.75" customHeight="1">
      <c r="A255" s="30">
        <v>245</v>
      </c>
      <c r="B255" s="216" t="s">
        <v>260</v>
      </c>
      <c r="C255" s="230">
        <v>683.9</v>
      </c>
      <c r="D255" s="231">
        <v>685.58333333333337</v>
      </c>
      <c r="E255" s="231">
        <v>679.31666666666672</v>
      </c>
      <c r="F255" s="231">
        <v>674.73333333333335</v>
      </c>
      <c r="G255" s="231">
        <v>668.4666666666667</v>
      </c>
      <c r="H255" s="231">
        <v>690.16666666666674</v>
      </c>
      <c r="I255" s="231">
        <v>696.43333333333339</v>
      </c>
      <c r="J255" s="231">
        <v>701.01666666666677</v>
      </c>
      <c r="K255" s="230">
        <v>691.85</v>
      </c>
      <c r="L255" s="230">
        <v>681</v>
      </c>
      <c r="M255" s="230">
        <v>4.4952399999999999</v>
      </c>
      <c r="N255" s="1"/>
      <c r="O255" s="1"/>
    </row>
    <row r="256" spans="1:15" ht="12.75" customHeight="1">
      <c r="A256" s="30">
        <v>246</v>
      </c>
      <c r="B256" s="216" t="s">
        <v>390</v>
      </c>
      <c r="C256" s="230">
        <v>1973.4</v>
      </c>
      <c r="D256" s="231">
        <v>1979.6666666666667</v>
      </c>
      <c r="E256" s="231">
        <v>1949.0333333333335</v>
      </c>
      <c r="F256" s="231">
        <v>1924.6666666666667</v>
      </c>
      <c r="G256" s="231">
        <v>1894.0333333333335</v>
      </c>
      <c r="H256" s="231">
        <v>2004.0333333333335</v>
      </c>
      <c r="I256" s="231">
        <v>2034.6666666666667</v>
      </c>
      <c r="J256" s="231">
        <v>2059.0333333333338</v>
      </c>
      <c r="K256" s="230">
        <v>2010.3</v>
      </c>
      <c r="L256" s="230">
        <v>1955.3</v>
      </c>
      <c r="M256" s="230">
        <v>0.62209000000000003</v>
      </c>
      <c r="N256" s="1"/>
      <c r="O256" s="1"/>
    </row>
    <row r="257" spans="1:15" ht="12.75" customHeight="1">
      <c r="A257" s="30">
        <v>247</v>
      </c>
      <c r="B257" s="216" t="s">
        <v>391</v>
      </c>
      <c r="C257" s="230">
        <v>3044.35</v>
      </c>
      <c r="D257" s="231">
        <v>3050.6</v>
      </c>
      <c r="E257" s="231">
        <v>3018.75</v>
      </c>
      <c r="F257" s="231">
        <v>2993.15</v>
      </c>
      <c r="G257" s="231">
        <v>2961.3</v>
      </c>
      <c r="H257" s="231">
        <v>3076.2</v>
      </c>
      <c r="I257" s="231">
        <v>3108.0499999999993</v>
      </c>
      <c r="J257" s="231">
        <v>3133.6499999999996</v>
      </c>
      <c r="K257" s="230">
        <v>3082.45</v>
      </c>
      <c r="L257" s="230">
        <v>3025</v>
      </c>
      <c r="M257" s="230">
        <v>0.62729000000000001</v>
      </c>
      <c r="N257" s="1"/>
      <c r="O257" s="1"/>
    </row>
    <row r="258" spans="1:15" ht="12.75" customHeight="1">
      <c r="A258" s="30">
        <v>248</v>
      </c>
      <c r="B258" s="216" t="s">
        <v>851</v>
      </c>
      <c r="C258" s="230">
        <v>756.95</v>
      </c>
      <c r="D258" s="231">
        <v>762.31666666666661</v>
      </c>
      <c r="E258" s="231">
        <v>749.63333333333321</v>
      </c>
      <c r="F258" s="231">
        <v>742.31666666666661</v>
      </c>
      <c r="G258" s="231">
        <v>729.63333333333321</v>
      </c>
      <c r="H258" s="231">
        <v>769.63333333333321</v>
      </c>
      <c r="I258" s="231">
        <v>782.31666666666661</v>
      </c>
      <c r="J258" s="231">
        <v>789.63333333333321</v>
      </c>
      <c r="K258" s="230">
        <v>775</v>
      </c>
      <c r="L258" s="230">
        <v>755</v>
      </c>
      <c r="M258" s="230">
        <v>1.5588</v>
      </c>
      <c r="N258" s="1"/>
      <c r="O258" s="1"/>
    </row>
    <row r="259" spans="1:15" ht="12.75" customHeight="1">
      <c r="A259" s="30">
        <v>249</v>
      </c>
      <c r="B259" s="216" t="s">
        <v>392</v>
      </c>
      <c r="C259" s="230">
        <v>796.2</v>
      </c>
      <c r="D259" s="231">
        <v>797.85</v>
      </c>
      <c r="E259" s="231">
        <v>790.75</v>
      </c>
      <c r="F259" s="231">
        <v>785.3</v>
      </c>
      <c r="G259" s="231">
        <v>778.19999999999993</v>
      </c>
      <c r="H259" s="231">
        <v>803.30000000000007</v>
      </c>
      <c r="I259" s="231">
        <v>810.4000000000002</v>
      </c>
      <c r="J259" s="231">
        <v>815.85000000000014</v>
      </c>
      <c r="K259" s="230">
        <v>804.95</v>
      </c>
      <c r="L259" s="230">
        <v>792.4</v>
      </c>
      <c r="M259" s="230">
        <v>0.93986000000000003</v>
      </c>
      <c r="N259" s="1"/>
      <c r="O259" s="1"/>
    </row>
    <row r="260" spans="1:15" ht="12.75" customHeight="1">
      <c r="A260" s="30">
        <v>250</v>
      </c>
      <c r="B260" s="216" t="s">
        <v>393</v>
      </c>
      <c r="C260" s="230">
        <v>362.35</v>
      </c>
      <c r="D260" s="231">
        <v>367.45</v>
      </c>
      <c r="E260" s="231">
        <v>355.9</v>
      </c>
      <c r="F260" s="231">
        <v>349.45</v>
      </c>
      <c r="G260" s="231">
        <v>337.9</v>
      </c>
      <c r="H260" s="231">
        <v>373.9</v>
      </c>
      <c r="I260" s="231">
        <v>385.45000000000005</v>
      </c>
      <c r="J260" s="231">
        <v>391.9</v>
      </c>
      <c r="K260" s="230">
        <v>379</v>
      </c>
      <c r="L260" s="230">
        <v>361</v>
      </c>
      <c r="M260" s="230">
        <v>13.398250000000001</v>
      </c>
      <c r="N260" s="1"/>
      <c r="O260" s="1"/>
    </row>
    <row r="261" spans="1:15" ht="12.75" customHeight="1">
      <c r="A261" s="30">
        <v>251</v>
      </c>
      <c r="B261" s="216" t="s">
        <v>394</v>
      </c>
      <c r="C261" s="230">
        <v>63.85</v>
      </c>
      <c r="D261" s="231">
        <v>64.183333333333323</v>
      </c>
      <c r="E261" s="231">
        <v>63.266666666666652</v>
      </c>
      <c r="F261" s="231">
        <v>62.68333333333333</v>
      </c>
      <c r="G261" s="231">
        <v>61.766666666666659</v>
      </c>
      <c r="H261" s="231">
        <v>64.766666666666652</v>
      </c>
      <c r="I261" s="231">
        <v>65.683333333333309</v>
      </c>
      <c r="J261" s="231">
        <v>66.266666666666637</v>
      </c>
      <c r="K261" s="230">
        <v>65.099999999999994</v>
      </c>
      <c r="L261" s="230">
        <v>63.6</v>
      </c>
      <c r="M261" s="230">
        <v>11.89465</v>
      </c>
      <c r="N261" s="1"/>
      <c r="O261" s="1"/>
    </row>
    <row r="262" spans="1:15" ht="12.75" customHeight="1">
      <c r="A262" s="30">
        <v>252</v>
      </c>
      <c r="B262" s="216" t="s">
        <v>261</v>
      </c>
      <c r="C262" s="230">
        <v>248.8</v>
      </c>
      <c r="D262" s="231">
        <v>250.68333333333337</v>
      </c>
      <c r="E262" s="231">
        <v>245.26666666666671</v>
      </c>
      <c r="F262" s="231">
        <v>241.73333333333335</v>
      </c>
      <c r="G262" s="231">
        <v>236.31666666666669</v>
      </c>
      <c r="H262" s="231">
        <v>254.21666666666673</v>
      </c>
      <c r="I262" s="231">
        <v>259.63333333333344</v>
      </c>
      <c r="J262" s="231">
        <v>263.16666666666674</v>
      </c>
      <c r="K262" s="230">
        <v>256.10000000000002</v>
      </c>
      <c r="L262" s="230">
        <v>247.15</v>
      </c>
      <c r="M262" s="230">
        <v>5.5041599999999997</v>
      </c>
      <c r="N262" s="1"/>
      <c r="O262" s="1"/>
    </row>
    <row r="263" spans="1:15" ht="12.75" customHeight="1">
      <c r="A263" s="30">
        <v>253</v>
      </c>
      <c r="B263" s="216" t="s">
        <v>139</v>
      </c>
      <c r="C263" s="230">
        <v>695.1</v>
      </c>
      <c r="D263" s="231">
        <v>696.08333333333337</v>
      </c>
      <c r="E263" s="231">
        <v>690.81666666666672</v>
      </c>
      <c r="F263" s="231">
        <v>686.5333333333333</v>
      </c>
      <c r="G263" s="231">
        <v>681.26666666666665</v>
      </c>
      <c r="H263" s="231">
        <v>700.36666666666679</v>
      </c>
      <c r="I263" s="231">
        <v>705.63333333333344</v>
      </c>
      <c r="J263" s="231">
        <v>709.91666666666686</v>
      </c>
      <c r="K263" s="230">
        <v>701.35</v>
      </c>
      <c r="L263" s="230">
        <v>691.8</v>
      </c>
      <c r="M263" s="230">
        <v>16.864650000000001</v>
      </c>
      <c r="N263" s="1"/>
      <c r="O263" s="1"/>
    </row>
    <row r="264" spans="1:15" ht="12.75" customHeight="1">
      <c r="A264" s="30">
        <v>254</v>
      </c>
      <c r="B264" s="216" t="s">
        <v>395</v>
      </c>
      <c r="C264" s="230">
        <v>102.7</v>
      </c>
      <c r="D264" s="231">
        <v>102.60000000000001</v>
      </c>
      <c r="E264" s="231">
        <v>101.30000000000001</v>
      </c>
      <c r="F264" s="231">
        <v>99.9</v>
      </c>
      <c r="G264" s="231">
        <v>98.600000000000009</v>
      </c>
      <c r="H264" s="231">
        <v>104.00000000000001</v>
      </c>
      <c r="I264" s="231">
        <v>105.3</v>
      </c>
      <c r="J264" s="231">
        <v>106.70000000000002</v>
      </c>
      <c r="K264" s="230">
        <v>103.9</v>
      </c>
      <c r="L264" s="230">
        <v>101.2</v>
      </c>
      <c r="M264" s="230">
        <v>2.80246</v>
      </c>
      <c r="N264" s="1"/>
      <c r="O264" s="1"/>
    </row>
    <row r="265" spans="1:15" ht="12.75" customHeight="1">
      <c r="A265" s="30">
        <v>255</v>
      </c>
      <c r="B265" s="216" t="s">
        <v>396</v>
      </c>
      <c r="C265" s="230">
        <v>280.39999999999998</v>
      </c>
      <c r="D265" s="231">
        <v>279.49999999999994</v>
      </c>
      <c r="E265" s="231">
        <v>277.2999999999999</v>
      </c>
      <c r="F265" s="231">
        <v>274.19999999999993</v>
      </c>
      <c r="G265" s="231">
        <v>271.99999999999989</v>
      </c>
      <c r="H265" s="231">
        <v>282.59999999999991</v>
      </c>
      <c r="I265" s="231">
        <v>284.79999999999995</v>
      </c>
      <c r="J265" s="231">
        <v>287.89999999999992</v>
      </c>
      <c r="K265" s="230">
        <v>281.7</v>
      </c>
      <c r="L265" s="230">
        <v>276.39999999999998</v>
      </c>
      <c r="M265" s="230">
        <v>4.65862</v>
      </c>
      <c r="N265" s="1"/>
      <c r="O265" s="1"/>
    </row>
    <row r="266" spans="1:15" ht="12.75" customHeight="1">
      <c r="A266" s="30">
        <v>256</v>
      </c>
      <c r="B266" s="216" t="s">
        <v>138</v>
      </c>
      <c r="C266" s="230">
        <v>532.1</v>
      </c>
      <c r="D266" s="231">
        <v>537.41666666666663</v>
      </c>
      <c r="E266" s="231">
        <v>524.98333333333323</v>
      </c>
      <c r="F266" s="231">
        <v>517.86666666666656</v>
      </c>
      <c r="G266" s="231">
        <v>505.43333333333317</v>
      </c>
      <c r="H266" s="231">
        <v>544.5333333333333</v>
      </c>
      <c r="I266" s="231">
        <v>556.9666666666667</v>
      </c>
      <c r="J266" s="231">
        <v>564.08333333333337</v>
      </c>
      <c r="K266" s="230">
        <v>549.85</v>
      </c>
      <c r="L266" s="230">
        <v>530.29999999999995</v>
      </c>
      <c r="M266" s="230">
        <v>88.308260000000004</v>
      </c>
      <c r="N266" s="1"/>
      <c r="O266" s="1"/>
    </row>
    <row r="267" spans="1:15" ht="12.75" customHeight="1">
      <c r="A267" s="30">
        <v>257</v>
      </c>
      <c r="B267" s="216" t="s">
        <v>140</v>
      </c>
      <c r="C267" s="230">
        <v>481.1</v>
      </c>
      <c r="D267" s="231">
        <v>471.86666666666662</v>
      </c>
      <c r="E267" s="231">
        <v>458.73333333333323</v>
      </c>
      <c r="F267" s="231">
        <v>436.36666666666662</v>
      </c>
      <c r="G267" s="231">
        <v>423.23333333333323</v>
      </c>
      <c r="H267" s="231">
        <v>494.23333333333323</v>
      </c>
      <c r="I267" s="231">
        <v>507.36666666666656</v>
      </c>
      <c r="J267" s="231">
        <v>529.73333333333323</v>
      </c>
      <c r="K267" s="230">
        <v>485</v>
      </c>
      <c r="L267" s="230">
        <v>449.5</v>
      </c>
      <c r="M267" s="230">
        <v>120.60387</v>
      </c>
      <c r="N267" s="1"/>
      <c r="O267" s="1"/>
    </row>
    <row r="268" spans="1:15" ht="12.75" customHeight="1">
      <c r="A268" s="30">
        <v>258</v>
      </c>
      <c r="B268" s="216" t="s">
        <v>774</v>
      </c>
      <c r="C268" s="230">
        <v>395.05</v>
      </c>
      <c r="D268" s="231">
        <v>391.7166666666667</v>
      </c>
      <c r="E268" s="231">
        <v>385.53333333333342</v>
      </c>
      <c r="F268" s="231">
        <v>376.01666666666671</v>
      </c>
      <c r="G268" s="231">
        <v>369.83333333333343</v>
      </c>
      <c r="H268" s="231">
        <v>401.23333333333341</v>
      </c>
      <c r="I268" s="231">
        <v>407.41666666666669</v>
      </c>
      <c r="J268" s="231">
        <v>416.93333333333339</v>
      </c>
      <c r="K268" s="230">
        <v>397.9</v>
      </c>
      <c r="L268" s="230">
        <v>382.2</v>
      </c>
      <c r="M268" s="230">
        <v>19.317419999999998</v>
      </c>
      <c r="N268" s="1"/>
      <c r="O268" s="1"/>
    </row>
    <row r="269" spans="1:15" ht="12.75" customHeight="1">
      <c r="A269" s="30">
        <v>259</v>
      </c>
      <c r="B269" s="216" t="s">
        <v>775</v>
      </c>
      <c r="C269" s="230">
        <v>336</v>
      </c>
      <c r="D269" s="231">
        <v>335.36666666666667</v>
      </c>
      <c r="E269" s="231">
        <v>330.73333333333335</v>
      </c>
      <c r="F269" s="231">
        <v>325.4666666666667</v>
      </c>
      <c r="G269" s="231">
        <v>320.83333333333337</v>
      </c>
      <c r="H269" s="231">
        <v>340.63333333333333</v>
      </c>
      <c r="I269" s="231">
        <v>345.26666666666665</v>
      </c>
      <c r="J269" s="231">
        <v>350.5333333333333</v>
      </c>
      <c r="K269" s="230">
        <v>340</v>
      </c>
      <c r="L269" s="230">
        <v>330.1</v>
      </c>
      <c r="M269" s="230">
        <v>1.53661</v>
      </c>
      <c r="N269" s="1"/>
      <c r="O269" s="1"/>
    </row>
    <row r="270" spans="1:15" ht="12.75" customHeight="1">
      <c r="A270" s="30">
        <v>260</v>
      </c>
      <c r="B270" s="216" t="s">
        <v>397</v>
      </c>
      <c r="C270" s="230">
        <v>692.5</v>
      </c>
      <c r="D270" s="231">
        <v>694.0333333333333</v>
      </c>
      <c r="E270" s="231">
        <v>681.26666666666665</v>
      </c>
      <c r="F270" s="231">
        <v>670.0333333333333</v>
      </c>
      <c r="G270" s="231">
        <v>657.26666666666665</v>
      </c>
      <c r="H270" s="231">
        <v>705.26666666666665</v>
      </c>
      <c r="I270" s="231">
        <v>718.0333333333333</v>
      </c>
      <c r="J270" s="231">
        <v>729.26666666666665</v>
      </c>
      <c r="K270" s="230">
        <v>706.8</v>
      </c>
      <c r="L270" s="230">
        <v>682.8</v>
      </c>
      <c r="M270" s="230">
        <v>2.5015900000000002</v>
      </c>
      <c r="N270" s="1"/>
      <c r="O270" s="1"/>
    </row>
    <row r="271" spans="1:15" ht="12.75" customHeight="1">
      <c r="A271" s="30">
        <v>261</v>
      </c>
      <c r="B271" s="216" t="s">
        <v>398</v>
      </c>
      <c r="C271" s="230">
        <v>209</v>
      </c>
      <c r="D271" s="231">
        <v>211.01666666666665</v>
      </c>
      <c r="E271" s="231">
        <v>206.33333333333331</v>
      </c>
      <c r="F271" s="231">
        <v>203.66666666666666</v>
      </c>
      <c r="G271" s="231">
        <v>198.98333333333332</v>
      </c>
      <c r="H271" s="231">
        <v>213.68333333333331</v>
      </c>
      <c r="I271" s="231">
        <v>218.36666666666665</v>
      </c>
      <c r="J271" s="231">
        <v>221.0333333333333</v>
      </c>
      <c r="K271" s="230">
        <v>215.7</v>
      </c>
      <c r="L271" s="230">
        <v>208.35</v>
      </c>
      <c r="M271" s="230">
        <v>5.4322600000000003</v>
      </c>
      <c r="N271" s="1"/>
      <c r="O271" s="1"/>
    </row>
    <row r="272" spans="1:15" ht="12.75" customHeight="1">
      <c r="A272" s="30">
        <v>262</v>
      </c>
      <c r="B272" s="216" t="s">
        <v>399</v>
      </c>
      <c r="C272" s="230">
        <v>577.1</v>
      </c>
      <c r="D272" s="231">
        <v>577.2833333333333</v>
      </c>
      <c r="E272" s="231">
        <v>571.41666666666663</v>
      </c>
      <c r="F272" s="231">
        <v>565.73333333333335</v>
      </c>
      <c r="G272" s="231">
        <v>559.86666666666667</v>
      </c>
      <c r="H272" s="231">
        <v>582.96666666666658</v>
      </c>
      <c r="I272" s="231">
        <v>588.83333333333337</v>
      </c>
      <c r="J272" s="231">
        <v>594.51666666666654</v>
      </c>
      <c r="K272" s="230">
        <v>583.15</v>
      </c>
      <c r="L272" s="230">
        <v>571.6</v>
      </c>
      <c r="M272" s="230">
        <v>0.95277000000000001</v>
      </c>
      <c r="N272" s="1"/>
      <c r="O272" s="1"/>
    </row>
    <row r="273" spans="1:15" ht="12.75" customHeight="1">
      <c r="A273" s="30">
        <v>263</v>
      </c>
      <c r="B273" s="216" t="s">
        <v>400</v>
      </c>
      <c r="C273" s="230">
        <v>1971.8</v>
      </c>
      <c r="D273" s="231">
        <v>1983.2833333333335</v>
      </c>
      <c r="E273" s="231">
        <v>1953.616666666667</v>
      </c>
      <c r="F273" s="231">
        <v>1935.4333333333334</v>
      </c>
      <c r="G273" s="231">
        <v>1905.7666666666669</v>
      </c>
      <c r="H273" s="231">
        <v>2001.4666666666672</v>
      </c>
      <c r="I273" s="231">
        <v>2031.1333333333337</v>
      </c>
      <c r="J273" s="231">
        <v>2049.3166666666675</v>
      </c>
      <c r="K273" s="230">
        <v>2012.95</v>
      </c>
      <c r="L273" s="230">
        <v>1965.1</v>
      </c>
      <c r="M273" s="230">
        <v>1.0538000000000001</v>
      </c>
      <c r="N273" s="1"/>
      <c r="O273" s="1"/>
    </row>
    <row r="274" spans="1:15" ht="12.75" customHeight="1">
      <c r="A274" s="30">
        <v>264</v>
      </c>
      <c r="B274" s="216" t="s">
        <v>401</v>
      </c>
      <c r="C274" s="230">
        <v>241.45</v>
      </c>
      <c r="D274" s="231">
        <v>243.41666666666666</v>
      </c>
      <c r="E274" s="231">
        <v>238.93333333333331</v>
      </c>
      <c r="F274" s="231">
        <v>236.41666666666666</v>
      </c>
      <c r="G274" s="231">
        <v>231.93333333333331</v>
      </c>
      <c r="H274" s="231">
        <v>245.93333333333331</v>
      </c>
      <c r="I274" s="231">
        <v>250.41666666666666</v>
      </c>
      <c r="J274" s="231">
        <v>252.93333333333331</v>
      </c>
      <c r="K274" s="230">
        <v>247.9</v>
      </c>
      <c r="L274" s="230">
        <v>240.9</v>
      </c>
      <c r="M274" s="230">
        <v>1.5666800000000001</v>
      </c>
      <c r="N274" s="1"/>
      <c r="O274" s="1"/>
    </row>
    <row r="275" spans="1:15" ht="12.75" customHeight="1">
      <c r="A275" s="30">
        <v>265</v>
      </c>
      <c r="B275" s="216" t="s">
        <v>402</v>
      </c>
      <c r="C275" s="230">
        <v>933.15</v>
      </c>
      <c r="D275" s="231">
        <v>933.05000000000007</v>
      </c>
      <c r="E275" s="231">
        <v>927.60000000000014</v>
      </c>
      <c r="F275" s="231">
        <v>922.05000000000007</v>
      </c>
      <c r="G275" s="231">
        <v>916.60000000000014</v>
      </c>
      <c r="H275" s="231">
        <v>938.60000000000014</v>
      </c>
      <c r="I275" s="231">
        <v>944.05000000000018</v>
      </c>
      <c r="J275" s="231">
        <v>949.60000000000014</v>
      </c>
      <c r="K275" s="230">
        <v>938.5</v>
      </c>
      <c r="L275" s="230">
        <v>927.5</v>
      </c>
      <c r="M275" s="230">
        <v>9.3370899999999999</v>
      </c>
      <c r="N275" s="1"/>
      <c r="O275" s="1"/>
    </row>
    <row r="276" spans="1:15" ht="12.75" customHeight="1">
      <c r="A276" s="30">
        <v>266</v>
      </c>
      <c r="B276" s="216" t="s">
        <v>403</v>
      </c>
      <c r="C276" s="230">
        <v>398.45</v>
      </c>
      <c r="D276" s="231">
        <v>398.14999999999992</v>
      </c>
      <c r="E276" s="231">
        <v>391.39999999999986</v>
      </c>
      <c r="F276" s="231">
        <v>384.34999999999997</v>
      </c>
      <c r="G276" s="231">
        <v>377.59999999999991</v>
      </c>
      <c r="H276" s="231">
        <v>405.19999999999982</v>
      </c>
      <c r="I276" s="231">
        <v>411.94999999999993</v>
      </c>
      <c r="J276" s="231">
        <v>418.99999999999977</v>
      </c>
      <c r="K276" s="230">
        <v>404.9</v>
      </c>
      <c r="L276" s="230">
        <v>391.1</v>
      </c>
      <c r="M276" s="230">
        <v>2.7213099999999999</v>
      </c>
      <c r="N276" s="1"/>
      <c r="O276" s="1"/>
    </row>
    <row r="277" spans="1:15" ht="12.75" customHeight="1">
      <c r="A277" s="30">
        <v>267</v>
      </c>
      <c r="B277" s="216" t="s">
        <v>404</v>
      </c>
      <c r="C277" s="230">
        <v>1184.8499999999999</v>
      </c>
      <c r="D277" s="231">
        <v>1183.25</v>
      </c>
      <c r="E277" s="231">
        <v>1175.5999999999999</v>
      </c>
      <c r="F277" s="231">
        <v>1166.3499999999999</v>
      </c>
      <c r="G277" s="231">
        <v>1158.6999999999998</v>
      </c>
      <c r="H277" s="231">
        <v>1192.5</v>
      </c>
      <c r="I277" s="231">
        <v>1200.1500000000001</v>
      </c>
      <c r="J277" s="231">
        <v>1209.4000000000001</v>
      </c>
      <c r="K277" s="230">
        <v>1190.9000000000001</v>
      </c>
      <c r="L277" s="230">
        <v>1174</v>
      </c>
      <c r="M277" s="230">
        <v>1.2909200000000001</v>
      </c>
      <c r="N277" s="1"/>
      <c r="O277" s="1"/>
    </row>
    <row r="278" spans="1:15" ht="12.75" customHeight="1">
      <c r="A278" s="30">
        <v>268</v>
      </c>
      <c r="B278" s="216" t="s">
        <v>405</v>
      </c>
      <c r="C278" s="230">
        <v>516.85</v>
      </c>
      <c r="D278" s="231">
        <v>519.15</v>
      </c>
      <c r="E278" s="231">
        <v>513.25</v>
      </c>
      <c r="F278" s="231">
        <v>509.65</v>
      </c>
      <c r="G278" s="231">
        <v>503.75</v>
      </c>
      <c r="H278" s="231">
        <v>522.75</v>
      </c>
      <c r="I278" s="231">
        <v>528.64999999999986</v>
      </c>
      <c r="J278" s="231">
        <v>532.25</v>
      </c>
      <c r="K278" s="230">
        <v>525.04999999999995</v>
      </c>
      <c r="L278" s="230">
        <v>515.54999999999995</v>
      </c>
      <c r="M278" s="230">
        <v>0.90129999999999999</v>
      </c>
      <c r="N278" s="1"/>
      <c r="O278" s="1"/>
    </row>
    <row r="279" spans="1:15" ht="12.75" customHeight="1">
      <c r="A279" s="30">
        <v>269</v>
      </c>
      <c r="B279" s="216" t="s">
        <v>776</v>
      </c>
      <c r="C279" s="230">
        <v>107.15</v>
      </c>
      <c r="D279" s="231">
        <v>107.63333333333333</v>
      </c>
      <c r="E279" s="231">
        <v>105.86666666666665</v>
      </c>
      <c r="F279" s="231">
        <v>104.58333333333331</v>
      </c>
      <c r="G279" s="231">
        <v>102.81666666666663</v>
      </c>
      <c r="H279" s="231">
        <v>108.91666666666666</v>
      </c>
      <c r="I279" s="231">
        <v>110.68333333333334</v>
      </c>
      <c r="J279" s="231">
        <v>111.96666666666667</v>
      </c>
      <c r="K279" s="230">
        <v>109.4</v>
      </c>
      <c r="L279" s="230">
        <v>106.35</v>
      </c>
      <c r="M279" s="230">
        <v>17.255030000000001</v>
      </c>
      <c r="N279" s="1"/>
      <c r="O279" s="1"/>
    </row>
    <row r="280" spans="1:15" ht="12.75" customHeight="1">
      <c r="A280" s="30">
        <v>270</v>
      </c>
      <c r="B280" s="216" t="s">
        <v>406</v>
      </c>
      <c r="C280" s="230">
        <v>408.7</v>
      </c>
      <c r="D280" s="231">
        <v>409.75</v>
      </c>
      <c r="E280" s="231">
        <v>405.45</v>
      </c>
      <c r="F280" s="231">
        <v>402.2</v>
      </c>
      <c r="G280" s="231">
        <v>397.9</v>
      </c>
      <c r="H280" s="231">
        <v>413</v>
      </c>
      <c r="I280" s="231">
        <v>417.29999999999995</v>
      </c>
      <c r="J280" s="231">
        <v>420.55</v>
      </c>
      <c r="K280" s="230">
        <v>414.05</v>
      </c>
      <c r="L280" s="230">
        <v>406.5</v>
      </c>
      <c r="M280" s="230">
        <v>2.3620399999999999</v>
      </c>
      <c r="N280" s="1"/>
      <c r="O280" s="1"/>
    </row>
    <row r="281" spans="1:15" ht="12.75" customHeight="1">
      <c r="A281" s="30">
        <v>271</v>
      </c>
      <c r="B281" s="216" t="s">
        <v>407</v>
      </c>
      <c r="C281" s="230">
        <v>105.05</v>
      </c>
      <c r="D281" s="231">
        <v>103.63333333333333</v>
      </c>
      <c r="E281" s="231">
        <v>99.466666666666654</v>
      </c>
      <c r="F281" s="231">
        <v>93.883333333333326</v>
      </c>
      <c r="G281" s="231">
        <v>89.716666666666654</v>
      </c>
      <c r="H281" s="231">
        <v>109.21666666666665</v>
      </c>
      <c r="I281" s="231">
        <v>113.38333333333334</v>
      </c>
      <c r="J281" s="231">
        <v>118.96666666666665</v>
      </c>
      <c r="K281" s="230">
        <v>107.8</v>
      </c>
      <c r="L281" s="230">
        <v>98.05</v>
      </c>
      <c r="M281" s="230">
        <v>274.55579999999998</v>
      </c>
      <c r="N281" s="1"/>
      <c r="O281" s="1"/>
    </row>
    <row r="282" spans="1:15" ht="12.75" customHeight="1">
      <c r="A282" s="30">
        <v>272</v>
      </c>
      <c r="B282" s="216" t="s">
        <v>408</v>
      </c>
      <c r="C282" s="230">
        <v>494.15</v>
      </c>
      <c r="D282" s="231">
        <v>501.88333333333338</v>
      </c>
      <c r="E282" s="231">
        <v>479.76666666666677</v>
      </c>
      <c r="F282" s="231">
        <v>465.38333333333338</v>
      </c>
      <c r="G282" s="231">
        <v>443.26666666666677</v>
      </c>
      <c r="H282" s="231">
        <v>516.26666666666677</v>
      </c>
      <c r="I282" s="231">
        <v>538.38333333333344</v>
      </c>
      <c r="J282" s="231">
        <v>552.76666666666677</v>
      </c>
      <c r="K282" s="230">
        <v>524</v>
      </c>
      <c r="L282" s="230">
        <v>487.5</v>
      </c>
      <c r="M282" s="230">
        <v>9.0374400000000001</v>
      </c>
      <c r="N282" s="1"/>
      <c r="O282" s="1"/>
    </row>
    <row r="283" spans="1:15" ht="12.75" customHeight="1">
      <c r="A283" s="30">
        <v>273</v>
      </c>
      <c r="B283" s="216" t="s">
        <v>141</v>
      </c>
      <c r="C283" s="230">
        <v>1909.15</v>
      </c>
      <c r="D283" s="231">
        <v>1918.5333333333335</v>
      </c>
      <c r="E283" s="231">
        <v>1886.166666666667</v>
      </c>
      <c r="F283" s="231">
        <v>1863.1833333333334</v>
      </c>
      <c r="G283" s="231">
        <v>1830.8166666666668</v>
      </c>
      <c r="H283" s="231">
        <v>1941.5166666666671</v>
      </c>
      <c r="I283" s="231">
        <v>1973.8833333333334</v>
      </c>
      <c r="J283" s="231">
        <v>1996.8666666666672</v>
      </c>
      <c r="K283" s="230">
        <v>1950.9</v>
      </c>
      <c r="L283" s="230">
        <v>1895.55</v>
      </c>
      <c r="M283" s="230">
        <v>54.820169999999997</v>
      </c>
      <c r="N283" s="1"/>
      <c r="O283" s="1"/>
    </row>
    <row r="284" spans="1:15" ht="12.75" customHeight="1">
      <c r="A284" s="30">
        <v>274</v>
      </c>
      <c r="B284" s="216" t="s">
        <v>761</v>
      </c>
      <c r="C284" s="230">
        <v>1530.5</v>
      </c>
      <c r="D284" s="231">
        <v>1523.5166666666667</v>
      </c>
      <c r="E284" s="231">
        <v>1512.0333333333333</v>
      </c>
      <c r="F284" s="231">
        <v>1493.5666666666666</v>
      </c>
      <c r="G284" s="231">
        <v>1482.0833333333333</v>
      </c>
      <c r="H284" s="231">
        <v>1541.9833333333333</v>
      </c>
      <c r="I284" s="231">
        <v>1553.4666666666665</v>
      </c>
      <c r="J284" s="231">
        <v>1571.9333333333334</v>
      </c>
      <c r="K284" s="230">
        <v>1535</v>
      </c>
      <c r="L284" s="230">
        <v>1505.05</v>
      </c>
      <c r="M284" s="230">
        <v>0.20387</v>
      </c>
      <c r="N284" s="1"/>
      <c r="O284" s="1"/>
    </row>
    <row r="285" spans="1:15" ht="12.75" customHeight="1">
      <c r="A285" s="30">
        <v>275</v>
      </c>
      <c r="B285" s="216" t="s">
        <v>142</v>
      </c>
      <c r="C285" s="230">
        <v>99.9</v>
      </c>
      <c r="D285" s="231">
        <v>99.966666666666683</v>
      </c>
      <c r="E285" s="231">
        <v>98.483333333333363</v>
      </c>
      <c r="F285" s="231">
        <v>97.066666666666677</v>
      </c>
      <c r="G285" s="231">
        <v>95.583333333333357</v>
      </c>
      <c r="H285" s="231">
        <v>101.38333333333337</v>
      </c>
      <c r="I285" s="231">
        <v>102.86666666666669</v>
      </c>
      <c r="J285" s="231">
        <v>104.28333333333337</v>
      </c>
      <c r="K285" s="230">
        <v>101.45</v>
      </c>
      <c r="L285" s="230">
        <v>98.55</v>
      </c>
      <c r="M285" s="230">
        <v>115.35709</v>
      </c>
      <c r="N285" s="1"/>
      <c r="O285" s="1"/>
    </row>
    <row r="286" spans="1:15" ht="12.75" customHeight="1">
      <c r="A286" s="30">
        <v>276</v>
      </c>
      <c r="B286" s="216" t="s">
        <v>146</v>
      </c>
      <c r="C286" s="230">
        <v>3826.45</v>
      </c>
      <c r="D286" s="231">
        <v>3823.6833333333329</v>
      </c>
      <c r="E286" s="231">
        <v>3792.766666666666</v>
      </c>
      <c r="F286" s="231">
        <v>3759.083333333333</v>
      </c>
      <c r="G286" s="231">
        <v>3728.1666666666661</v>
      </c>
      <c r="H286" s="231">
        <v>3857.3666666666659</v>
      </c>
      <c r="I286" s="231">
        <v>3888.2833333333328</v>
      </c>
      <c r="J286" s="231">
        <v>3921.9666666666658</v>
      </c>
      <c r="K286" s="230">
        <v>3854.6</v>
      </c>
      <c r="L286" s="230">
        <v>3790</v>
      </c>
      <c r="M286" s="230">
        <v>1.23834</v>
      </c>
      <c r="N286" s="1"/>
      <c r="O286" s="1"/>
    </row>
    <row r="287" spans="1:15" ht="12.75" customHeight="1">
      <c r="A287" s="30">
        <v>277</v>
      </c>
      <c r="B287" s="216" t="s">
        <v>144</v>
      </c>
      <c r="C287" s="230">
        <v>370.45</v>
      </c>
      <c r="D287" s="231">
        <v>375.68333333333339</v>
      </c>
      <c r="E287" s="231">
        <v>360.36666666666679</v>
      </c>
      <c r="F287" s="231">
        <v>350.28333333333342</v>
      </c>
      <c r="G287" s="231">
        <v>334.96666666666681</v>
      </c>
      <c r="H287" s="231">
        <v>385.76666666666677</v>
      </c>
      <c r="I287" s="231">
        <v>401.08333333333337</v>
      </c>
      <c r="J287" s="231">
        <v>411.16666666666674</v>
      </c>
      <c r="K287" s="230">
        <v>391</v>
      </c>
      <c r="L287" s="230">
        <v>365.6</v>
      </c>
      <c r="M287" s="230">
        <v>158.36838</v>
      </c>
      <c r="N287" s="1"/>
      <c r="O287" s="1"/>
    </row>
    <row r="288" spans="1:15" ht="12.75" customHeight="1">
      <c r="A288" s="30">
        <v>278</v>
      </c>
      <c r="B288" s="216" t="s">
        <v>863</v>
      </c>
      <c r="C288" s="230">
        <v>4739.8999999999996</v>
      </c>
      <c r="D288" s="231">
        <v>4725.9666666666662</v>
      </c>
      <c r="E288" s="231">
        <v>4694.9333333333325</v>
      </c>
      <c r="F288" s="231">
        <v>4649.9666666666662</v>
      </c>
      <c r="G288" s="231">
        <v>4618.9333333333325</v>
      </c>
      <c r="H288" s="231">
        <v>4770.9333333333325</v>
      </c>
      <c r="I288" s="231">
        <v>4801.9666666666672</v>
      </c>
      <c r="J288" s="231">
        <v>4846.9333333333325</v>
      </c>
      <c r="K288" s="230">
        <v>4757</v>
      </c>
      <c r="L288" s="230">
        <v>4681</v>
      </c>
      <c r="M288" s="230">
        <v>1.85117</v>
      </c>
      <c r="N288" s="1"/>
      <c r="O288" s="1"/>
    </row>
    <row r="289" spans="1:15" ht="12.75" customHeight="1">
      <c r="A289" s="30">
        <v>279</v>
      </c>
      <c r="B289" s="216" t="s">
        <v>409</v>
      </c>
      <c r="C289" s="230">
        <v>11257.7</v>
      </c>
      <c r="D289" s="231">
        <v>11323.033333333333</v>
      </c>
      <c r="E289" s="231">
        <v>11166.066666666666</v>
      </c>
      <c r="F289" s="231">
        <v>11074.433333333332</v>
      </c>
      <c r="G289" s="231">
        <v>10917.466666666665</v>
      </c>
      <c r="H289" s="231">
        <v>11414.666666666666</v>
      </c>
      <c r="I289" s="231">
        <v>11571.633333333333</v>
      </c>
      <c r="J289" s="231">
        <v>11663.266666666666</v>
      </c>
      <c r="K289" s="230">
        <v>11480</v>
      </c>
      <c r="L289" s="230">
        <v>11231.4</v>
      </c>
      <c r="M289" s="230">
        <v>5.9569999999999998E-2</v>
      </c>
      <c r="N289" s="1"/>
      <c r="O289" s="1"/>
    </row>
    <row r="290" spans="1:15" ht="12.75" customHeight="1">
      <c r="A290" s="30">
        <v>280</v>
      </c>
      <c r="B290" s="216" t="s">
        <v>145</v>
      </c>
      <c r="C290" s="230">
        <v>2219.6</v>
      </c>
      <c r="D290" s="231">
        <v>2224.6</v>
      </c>
      <c r="E290" s="231">
        <v>2205.1999999999998</v>
      </c>
      <c r="F290" s="231">
        <v>2190.7999999999997</v>
      </c>
      <c r="G290" s="231">
        <v>2171.3999999999996</v>
      </c>
      <c r="H290" s="231">
        <v>2239</v>
      </c>
      <c r="I290" s="231">
        <v>2258.4000000000005</v>
      </c>
      <c r="J290" s="231">
        <v>2272.8000000000002</v>
      </c>
      <c r="K290" s="230">
        <v>2244</v>
      </c>
      <c r="L290" s="230">
        <v>2210.1999999999998</v>
      </c>
      <c r="M290" s="230">
        <v>19.610040000000001</v>
      </c>
      <c r="N290" s="1"/>
      <c r="O290" s="1"/>
    </row>
    <row r="291" spans="1:15" ht="12.75" customHeight="1">
      <c r="A291" s="30">
        <v>281</v>
      </c>
      <c r="B291" s="216" t="s">
        <v>817</v>
      </c>
      <c r="C291" s="230">
        <v>324.05</v>
      </c>
      <c r="D291" s="231">
        <v>326.05</v>
      </c>
      <c r="E291" s="231">
        <v>320.05</v>
      </c>
      <c r="F291" s="231">
        <v>316.05</v>
      </c>
      <c r="G291" s="231">
        <v>310.05</v>
      </c>
      <c r="H291" s="231">
        <v>330.05</v>
      </c>
      <c r="I291" s="231">
        <v>336.05</v>
      </c>
      <c r="J291" s="231">
        <v>340.05</v>
      </c>
      <c r="K291" s="230">
        <v>332.05</v>
      </c>
      <c r="L291" s="230">
        <v>322.05</v>
      </c>
      <c r="M291" s="230">
        <v>3.8506300000000002</v>
      </c>
      <c r="N291" s="1"/>
      <c r="O291" s="1"/>
    </row>
    <row r="292" spans="1:15" ht="12.75" customHeight="1">
      <c r="A292" s="30">
        <v>282</v>
      </c>
      <c r="B292" s="216" t="s">
        <v>262</v>
      </c>
      <c r="C292" s="230">
        <v>311.85000000000002</v>
      </c>
      <c r="D292" s="231">
        <v>312.93333333333334</v>
      </c>
      <c r="E292" s="231">
        <v>308.4666666666667</v>
      </c>
      <c r="F292" s="231">
        <v>305.08333333333337</v>
      </c>
      <c r="G292" s="231">
        <v>300.61666666666673</v>
      </c>
      <c r="H292" s="231">
        <v>316.31666666666666</v>
      </c>
      <c r="I292" s="231">
        <v>320.78333333333325</v>
      </c>
      <c r="J292" s="231">
        <v>324.16666666666663</v>
      </c>
      <c r="K292" s="230">
        <v>317.39999999999998</v>
      </c>
      <c r="L292" s="230">
        <v>309.55</v>
      </c>
      <c r="M292" s="230">
        <v>11.844519999999999</v>
      </c>
      <c r="N292" s="1"/>
      <c r="O292" s="1"/>
    </row>
    <row r="293" spans="1:15" ht="12.75" customHeight="1">
      <c r="A293" s="30">
        <v>283</v>
      </c>
      <c r="B293" s="216" t="s">
        <v>778</v>
      </c>
      <c r="C293" s="230">
        <v>251.7</v>
      </c>
      <c r="D293" s="231">
        <v>253.20000000000002</v>
      </c>
      <c r="E293" s="231">
        <v>246.65000000000003</v>
      </c>
      <c r="F293" s="231">
        <v>241.60000000000002</v>
      </c>
      <c r="G293" s="231">
        <v>235.05000000000004</v>
      </c>
      <c r="H293" s="231">
        <v>258.25</v>
      </c>
      <c r="I293" s="231">
        <v>264.80000000000007</v>
      </c>
      <c r="J293" s="231">
        <v>269.85000000000002</v>
      </c>
      <c r="K293" s="230">
        <v>259.75</v>
      </c>
      <c r="L293" s="230">
        <v>248.15</v>
      </c>
      <c r="M293" s="230">
        <v>7.7073099999999997</v>
      </c>
      <c r="N293" s="1"/>
      <c r="O293" s="1"/>
    </row>
    <row r="294" spans="1:15" ht="12.75" customHeight="1">
      <c r="A294" s="30">
        <v>284</v>
      </c>
      <c r="B294" s="216" t="s">
        <v>870</v>
      </c>
      <c r="C294" s="230">
        <v>94.4</v>
      </c>
      <c r="D294" s="231">
        <v>94.066666666666663</v>
      </c>
      <c r="E294" s="231">
        <v>92.833333333333329</v>
      </c>
      <c r="F294" s="231">
        <v>91.266666666666666</v>
      </c>
      <c r="G294" s="231">
        <v>90.033333333333331</v>
      </c>
      <c r="H294" s="231">
        <v>95.633333333333326</v>
      </c>
      <c r="I294" s="231">
        <v>96.866666666666674</v>
      </c>
      <c r="J294" s="231">
        <v>98.433333333333323</v>
      </c>
      <c r="K294" s="230">
        <v>95.3</v>
      </c>
      <c r="L294" s="230">
        <v>92.5</v>
      </c>
      <c r="M294" s="230">
        <v>61.070740000000001</v>
      </c>
      <c r="N294" s="1"/>
      <c r="O294" s="1"/>
    </row>
    <row r="295" spans="1:15" ht="12.75" customHeight="1">
      <c r="A295" s="30">
        <v>285</v>
      </c>
      <c r="B295" s="216" t="s">
        <v>843</v>
      </c>
      <c r="C295" s="230">
        <v>570</v>
      </c>
      <c r="D295" s="231">
        <v>568.94999999999993</v>
      </c>
      <c r="E295" s="231">
        <v>566.94999999999982</v>
      </c>
      <c r="F295" s="231">
        <v>563.89999999999986</v>
      </c>
      <c r="G295" s="231">
        <v>561.89999999999975</v>
      </c>
      <c r="H295" s="231">
        <v>571.99999999999989</v>
      </c>
      <c r="I295" s="231">
        <v>574.00000000000011</v>
      </c>
      <c r="J295" s="231">
        <v>577.04999999999995</v>
      </c>
      <c r="K295" s="230">
        <v>570.95000000000005</v>
      </c>
      <c r="L295" s="230">
        <v>565.9</v>
      </c>
      <c r="M295" s="230">
        <v>8.6200399999999995</v>
      </c>
      <c r="N295" s="1"/>
      <c r="O295" s="1"/>
    </row>
    <row r="296" spans="1:15" ht="12.75" customHeight="1">
      <c r="A296" s="30">
        <v>286</v>
      </c>
      <c r="B296" s="216" t="s">
        <v>410</v>
      </c>
      <c r="C296" s="230">
        <v>3937.85</v>
      </c>
      <c r="D296" s="231">
        <v>3932.2833333333333</v>
      </c>
      <c r="E296" s="231">
        <v>3884.5666666666666</v>
      </c>
      <c r="F296" s="231">
        <v>3831.2833333333333</v>
      </c>
      <c r="G296" s="231">
        <v>3783.5666666666666</v>
      </c>
      <c r="H296" s="231">
        <v>3985.5666666666666</v>
      </c>
      <c r="I296" s="231">
        <v>4033.2833333333328</v>
      </c>
      <c r="J296" s="231">
        <v>4086.5666666666666</v>
      </c>
      <c r="K296" s="230">
        <v>3980</v>
      </c>
      <c r="L296" s="230">
        <v>3879</v>
      </c>
      <c r="M296" s="230">
        <v>0.24030000000000001</v>
      </c>
      <c r="N296" s="1"/>
      <c r="O296" s="1"/>
    </row>
    <row r="297" spans="1:15" ht="12.75" customHeight="1">
      <c r="A297" s="30">
        <v>287</v>
      </c>
      <c r="B297" s="216" t="s">
        <v>147</v>
      </c>
      <c r="C297" s="230">
        <v>780.95</v>
      </c>
      <c r="D297" s="231">
        <v>782.73333333333323</v>
      </c>
      <c r="E297" s="231">
        <v>773.71666666666647</v>
      </c>
      <c r="F297" s="231">
        <v>766.48333333333323</v>
      </c>
      <c r="G297" s="231">
        <v>757.46666666666647</v>
      </c>
      <c r="H297" s="231">
        <v>789.96666666666647</v>
      </c>
      <c r="I297" s="231">
        <v>798.98333333333312</v>
      </c>
      <c r="J297" s="231">
        <v>806.21666666666647</v>
      </c>
      <c r="K297" s="230">
        <v>791.75</v>
      </c>
      <c r="L297" s="230">
        <v>775.5</v>
      </c>
      <c r="M297" s="230">
        <v>4.66127</v>
      </c>
      <c r="N297" s="1"/>
      <c r="O297" s="1"/>
    </row>
    <row r="298" spans="1:15" ht="12.75" customHeight="1">
      <c r="A298" s="30">
        <v>288</v>
      </c>
      <c r="B298" s="216" t="s">
        <v>411</v>
      </c>
      <c r="C298" s="230">
        <v>1473.3</v>
      </c>
      <c r="D298" s="231">
        <v>1477.45</v>
      </c>
      <c r="E298" s="231">
        <v>1443.8500000000001</v>
      </c>
      <c r="F298" s="231">
        <v>1414.4</v>
      </c>
      <c r="G298" s="231">
        <v>1380.8000000000002</v>
      </c>
      <c r="H298" s="231">
        <v>1506.9</v>
      </c>
      <c r="I298" s="231">
        <v>1540.5</v>
      </c>
      <c r="J298" s="231">
        <v>1569.95</v>
      </c>
      <c r="K298" s="230">
        <v>1511.05</v>
      </c>
      <c r="L298" s="230">
        <v>1448</v>
      </c>
      <c r="M298" s="230">
        <v>0.36903999999999998</v>
      </c>
      <c r="N298" s="1"/>
      <c r="O298" s="1"/>
    </row>
    <row r="299" spans="1:15" ht="12.75" customHeight="1">
      <c r="A299" s="30">
        <v>289</v>
      </c>
      <c r="B299" s="216" t="s">
        <v>412</v>
      </c>
      <c r="C299" s="230">
        <v>30.05</v>
      </c>
      <c r="D299" s="231">
        <v>30.2</v>
      </c>
      <c r="E299" s="231">
        <v>29.849999999999998</v>
      </c>
      <c r="F299" s="231">
        <v>29.65</v>
      </c>
      <c r="G299" s="231">
        <v>29.299999999999997</v>
      </c>
      <c r="H299" s="231">
        <v>30.4</v>
      </c>
      <c r="I299" s="231">
        <v>30.75</v>
      </c>
      <c r="J299" s="231">
        <v>30.95</v>
      </c>
      <c r="K299" s="230">
        <v>30.55</v>
      </c>
      <c r="L299" s="230">
        <v>30</v>
      </c>
      <c r="M299" s="230">
        <v>6.5070600000000001</v>
      </c>
      <c r="N299" s="1"/>
      <c r="O299" s="1"/>
    </row>
    <row r="300" spans="1:15" ht="12.75" customHeight="1">
      <c r="A300" s="30">
        <v>290</v>
      </c>
      <c r="B300" s="216" t="s">
        <v>413</v>
      </c>
      <c r="C300" s="230">
        <v>157</v>
      </c>
      <c r="D300" s="231">
        <v>157.48333333333332</v>
      </c>
      <c r="E300" s="231">
        <v>156.01666666666665</v>
      </c>
      <c r="F300" s="231">
        <v>155.03333333333333</v>
      </c>
      <c r="G300" s="231">
        <v>153.56666666666666</v>
      </c>
      <c r="H300" s="231">
        <v>158.46666666666664</v>
      </c>
      <c r="I300" s="231">
        <v>159.93333333333328</v>
      </c>
      <c r="J300" s="231">
        <v>160.91666666666663</v>
      </c>
      <c r="K300" s="230">
        <v>158.94999999999999</v>
      </c>
      <c r="L300" s="230">
        <v>156.5</v>
      </c>
      <c r="M300" s="230">
        <v>0.68871000000000004</v>
      </c>
      <c r="N300" s="1"/>
      <c r="O300" s="1"/>
    </row>
    <row r="301" spans="1:15" ht="12.75" customHeight="1">
      <c r="A301" s="30">
        <v>291</v>
      </c>
      <c r="B301" s="216" t="s">
        <v>158</v>
      </c>
      <c r="C301" s="230">
        <v>97655.1</v>
      </c>
      <c r="D301" s="231">
        <v>97284.966666666674</v>
      </c>
      <c r="E301" s="231">
        <v>96669.933333333349</v>
      </c>
      <c r="F301" s="231">
        <v>95684.766666666677</v>
      </c>
      <c r="G301" s="231">
        <v>95069.733333333352</v>
      </c>
      <c r="H301" s="231">
        <v>98270.133333333346</v>
      </c>
      <c r="I301" s="231">
        <v>98885.166666666672</v>
      </c>
      <c r="J301" s="231">
        <v>99870.333333333343</v>
      </c>
      <c r="K301" s="230">
        <v>97900</v>
      </c>
      <c r="L301" s="230">
        <v>96299.8</v>
      </c>
      <c r="M301" s="230">
        <v>9.4689999999999996E-2</v>
      </c>
      <c r="N301" s="1"/>
      <c r="O301" s="1"/>
    </row>
    <row r="302" spans="1:15" ht="12.75" customHeight="1">
      <c r="A302" s="30">
        <v>292</v>
      </c>
      <c r="B302" s="216" t="s">
        <v>818</v>
      </c>
      <c r="C302" s="230">
        <v>1998.05</v>
      </c>
      <c r="D302" s="231">
        <v>1971.1166666666668</v>
      </c>
      <c r="E302" s="231">
        <v>1932.2333333333336</v>
      </c>
      <c r="F302" s="231">
        <v>1866.4166666666667</v>
      </c>
      <c r="G302" s="231">
        <v>1827.5333333333335</v>
      </c>
      <c r="H302" s="231">
        <v>2036.9333333333336</v>
      </c>
      <c r="I302" s="231">
        <v>2075.8166666666666</v>
      </c>
      <c r="J302" s="231">
        <v>2141.6333333333337</v>
      </c>
      <c r="K302" s="230">
        <v>2010</v>
      </c>
      <c r="L302" s="230">
        <v>1905.3</v>
      </c>
      <c r="M302" s="230">
        <v>6.9905799999999996</v>
      </c>
      <c r="N302" s="1"/>
      <c r="O302" s="1"/>
    </row>
    <row r="303" spans="1:15" ht="12.75" customHeight="1">
      <c r="A303" s="30">
        <v>293</v>
      </c>
      <c r="B303" s="216" t="s">
        <v>777</v>
      </c>
      <c r="C303" s="230">
        <v>990.4</v>
      </c>
      <c r="D303" s="231">
        <v>986.88333333333333</v>
      </c>
      <c r="E303" s="231">
        <v>971.76666666666665</v>
      </c>
      <c r="F303" s="231">
        <v>953.13333333333333</v>
      </c>
      <c r="G303" s="231">
        <v>938.01666666666665</v>
      </c>
      <c r="H303" s="231">
        <v>1005.5166666666667</v>
      </c>
      <c r="I303" s="231">
        <v>1020.6333333333332</v>
      </c>
      <c r="J303" s="231">
        <v>1039.2666666666667</v>
      </c>
      <c r="K303" s="230">
        <v>1002</v>
      </c>
      <c r="L303" s="230">
        <v>968.25</v>
      </c>
      <c r="M303" s="230">
        <v>4.35839</v>
      </c>
      <c r="N303" s="1"/>
      <c r="O303" s="1"/>
    </row>
    <row r="304" spans="1:15" ht="12.75" customHeight="1">
      <c r="A304" s="30">
        <v>294</v>
      </c>
      <c r="B304" s="216" t="s">
        <v>156</v>
      </c>
      <c r="C304" s="230">
        <v>1057.45</v>
      </c>
      <c r="D304" s="231">
        <v>1055.9666666666665</v>
      </c>
      <c r="E304" s="231">
        <v>1046.9333333333329</v>
      </c>
      <c r="F304" s="231">
        <v>1036.4166666666665</v>
      </c>
      <c r="G304" s="231">
        <v>1027.383333333333</v>
      </c>
      <c r="H304" s="231">
        <v>1066.4833333333329</v>
      </c>
      <c r="I304" s="231">
        <v>1075.5166666666662</v>
      </c>
      <c r="J304" s="231">
        <v>1086.0333333333328</v>
      </c>
      <c r="K304" s="230">
        <v>1065</v>
      </c>
      <c r="L304" s="230">
        <v>1045.45</v>
      </c>
      <c r="M304" s="230">
        <v>2.2540499999999999</v>
      </c>
      <c r="N304" s="1"/>
      <c r="O304" s="1"/>
    </row>
    <row r="305" spans="1:15" ht="12.75" customHeight="1">
      <c r="A305" s="30">
        <v>295</v>
      </c>
      <c r="B305" s="216" t="s">
        <v>149</v>
      </c>
      <c r="C305" s="230">
        <v>285.05</v>
      </c>
      <c r="D305" s="231">
        <v>284.2166666666667</v>
      </c>
      <c r="E305" s="231">
        <v>282.53333333333342</v>
      </c>
      <c r="F305" s="231">
        <v>280.01666666666671</v>
      </c>
      <c r="G305" s="231">
        <v>278.33333333333343</v>
      </c>
      <c r="H305" s="231">
        <v>286.73333333333341</v>
      </c>
      <c r="I305" s="231">
        <v>288.41666666666669</v>
      </c>
      <c r="J305" s="231">
        <v>290.93333333333339</v>
      </c>
      <c r="K305" s="230">
        <v>285.89999999999998</v>
      </c>
      <c r="L305" s="230">
        <v>281.7</v>
      </c>
      <c r="M305" s="230">
        <v>24.262920000000001</v>
      </c>
      <c r="N305" s="1"/>
      <c r="O305" s="1"/>
    </row>
    <row r="306" spans="1:15" ht="12.75" customHeight="1">
      <c r="A306" s="30">
        <v>296</v>
      </c>
      <c r="B306" s="216" t="s">
        <v>148</v>
      </c>
      <c r="C306" s="230">
        <v>1263.0999999999999</v>
      </c>
      <c r="D306" s="231">
        <v>1265.1666666666667</v>
      </c>
      <c r="E306" s="231">
        <v>1258.6333333333334</v>
      </c>
      <c r="F306" s="231">
        <v>1254.1666666666667</v>
      </c>
      <c r="G306" s="231">
        <v>1247.6333333333334</v>
      </c>
      <c r="H306" s="231">
        <v>1269.6333333333334</v>
      </c>
      <c r="I306" s="231">
        <v>1276.1666666666667</v>
      </c>
      <c r="J306" s="231">
        <v>1280.6333333333334</v>
      </c>
      <c r="K306" s="230">
        <v>1271.7</v>
      </c>
      <c r="L306" s="230">
        <v>1260.7</v>
      </c>
      <c r="M306" s="230">
        <v>16.438510000000001</v>
      </c>
      <c r="N306" s="1"/>
      <c r="O306" s="1"/>
    </row>
    <row r="307" spans="1:15" ht="12.75" customHeight="1">
      <c r="A307" s="30">
        <v>297</v>
      </c>
      <c r="B307" s="216" t="s">
        <v>414</v>
      </c>
      <c r="C307" s="230">
        <v>448.8</v>
      </c>
      <c r="D307" s="231">
        <v>445.76666666666665</v>
      </c>
      <c r="E307" s="231">
        <v>440.5333333333333</v>
      </c>
      <c r="F307" s="231">
        <v>432.26666666666665</v>
      </c>
      <c r="G307" s="231">
        <v>427.0333333333333</v>
      </c>
      <c r="H307" s="231">
        <v>454.0333333333333</v>
      </c>
      <c r="I307" s="231">
        <v>459.26666666666665</v>
      </c>
      <c r="J307" s="231">
        <v>467.5333333333333</v>
      </c>
      <c r="K307" s="230">
        <v>451</v>
      </c>
      <c r="L307" s="230">
        <v>437.5</v>
      </c>
      <c r="M307" s="230">
        <v>6.3499400000000001</v>
      </c>
      <c r="N307" s="1"/>
      <c r="O307" s="1"/>
    </row>
    <row r="308" spans="1:15" ht="12.75" customHeight="1">
      <c r="A308" s="30">
        <v>298</v>
      </c>
      <c r="B308" s="216" t="s">
        <v>415</v>
      </c>
      <c r="C308" s="230">
        <v>291.5</v>
      </c>
      <c r="D308" s="231">
        <v>291.51666666666671</v>
      </c>
      <c r="E308" s="231">
        <v>288.08333333333343</v>
      </c>
      <c r="F308" s="231">
        <v>284.66666666666674</v>
      </c>
      <c r="G308" s="231">
        <v>281.23333333333346</v>
      </c>
      <c r="H308" s="231">
        <v>294.93333333333339</v>
      </c>
      <c r="I308" s="231">
        <v>298.36666666666667</v>
      </c>
      <c r="J308" s="231">
        <v>301.78333333333336</v>
      </c>
      <c r="K308" s="230">
        <v>294.95</v>
      </c>
      <c r="L308" s="230">
        <v>288.10000000000002</v>
      </c>
      <c r="M308" s="230">
        <v>0.99395999999999995</v>
      </c>
      <c r="N308" s="1"/>
      <c r="O308" s="1"/>
    </row>
    <row r="309" spans="1:15" ht="12.75" customHeight="1">
      <c r="A309" s="30">
        <v>299</v>
      </c>
      <c r="B309" s="216" t="s">
        <v>852</v>
      </c>
      <c r="C309" s="230">
        <v>391.8</v>
      </c>
      <c r="D309" s="231">
        <v>394.16666666666669</v>
      </c>
      <c r="E309" s="231">
        <v>385.43333333333339</v>
      </c>
      <c r="F309" s="231">
        <v>379.06666666666672</v>
      </c>
      <c r="G309" s="231">
        <v>370.33333333333343</v>
      </c>
      <c r="H309" s="231">
        <v>400.53333333333336</v>
      </c>
      <c r="I309" s="231">
        <v>409.26666666666659</v>
      </c>
      <c r="J309" s="231">
        <v>415.63333333333333</v>
      </c>
      <c r="K309" s="230">
        <v>402.9</v>
      </c>
      <c r="L309" s="230">
        <v>387.8</v>
      </c>
      <c r="M309" s="230">
        <v>0.95904999999999996</v>
      </c>
      <c r="N309" s="1"/>
      <c r="O309" s="1"/>
    </row>
    <row r="310" spans="1:15" ht="12.75" customHeight="1">
      <c r="A310" s="30">
        <v>300</v>
      </c>
      <c r="B310" s="216" t="s">
        <v>416</v>
      </c>
      <c r="C310" s="230">
        <v>361.35</v>
      </c>
      <c r="D310" s="231">
        <v>363.61666666666662</v>
      </c>
      <c r="E310" s="231">
        <v>356.88333333333321</v>
      </c>
      <c r="F310" s="231">
        <v>352.41666666666657</v>
      </c>
      <c r="G310" s="231">
        <v>345.68333333333317</v>
      </c>
      <c r="H310" s="231">
        <v>368.08333333333326</v>
      </c>
      <c r="I310" s="231">
        <v>374.81666666666672</v>
      </c>
      <c r="J310" s="231">
        <v>379.2833333333333</v>
      </c>
      <c r="K310" s="230">
        <v>370.35</v>
      </c>
      <c r="L310" s="230">
        <v>359.15</v>
      </c>
      <c r="M310" s="230">
        <v>0.73897000000000002</v>
      </c>
      <c r="N310" s="1"/>
      <c r="O310" s="1"/>
    </row>
    <row r="311" spans="1:15" ht="12.75" customHeight="1">
      <c r="A311" s="30">
        <v>301</v>
      </c>
      <c r="B311" s="216" t="s">
        <v>150</v>
      </c>
      <c r="C311" s="230">
        <v>111.65</v>
      </c>
      <c r="D311" s="231">
        <v>111.91666666666667</v>
      </c>
      <c r="E311" s="231">
        <v>110.13333333333334</v>
      </c>
      <c r="F311" s="231">
        <v>108.61666666666667</v>
      </c>
      <c r="G311" s="231">
        <v>106.83333333333334</v>
      </c>
      <c r="H311" s="231">
        <v>113.43333333333334</v>
      </c>
      <c r="I311" s="231">
        <v>115.21666666666667</v>
      </c>
      <c r="J311" s="231">
        <v>116.73333333333333</v>
      </c>
      <c r="K311" s="230">
        <v>113.7</v>
      </c>
      <c r="L311" s="230">
        <v>110.4</v>
      </c>
      <c r="M311" s="230">
        <v>104.61402</v>
      </c>
      <c r="N311" s="1"/>
      <c r="O311" s="1"/>
    </row>
    <row r="312" spans="1:15" ht="12.75" customHeight="1">
      <c r="A312" s="30">
        <v>302</v>
      </c>
      <c r="B312" s="216" t="s">
        <v>417</v>
      </c>
      <c r="C312" s="230">
        <v>64.55</v>
      </c>
      <c r="D312" s="231">
        <v>64.55</v>
      </c>
      <c r="E312" s="231">
        <v>63.099999999999994</v>
      </c>
      <c r="F312" s="231">
        <v>61.65</v>
      </c>
      <c r="G312" s="231">
        <v>60.199999999999996</v>
      </c>
      <c r="H312" s="231">
        <v>66</v>
      </c>
      <c r="I312" s="231">
        <v>67.450000000000017</v>
      </c>
      <c r="J312" s="231">
        <v>68.899999999999991</v>
      </c>
      <c r="K312" s="230">
        <v>66</v>
      </c>
      <c r="L312" s="230">
        <v>63.1</v>
      </c>
      <c r="M312" s="230">
        <v>152.90038000000001</v>
      </c>
      <c r="N312" s="1"/>
      <c r="O312" s="1"/>
    </row>
    <row r="313" spans="1:15" ht="12.75" customHeight="1">
      <c r="A313" s="30">
        <v>303</v>
      </c>
      <c r="B313" s="216" t="s">
        <v>151</v>
      </c>
      <c r="C313" s="230">
        <v>526.85</v>
      </c>
      <c r="D313" s="231">
        <v>529.2833333333333</v>
      </c>
      <c r="E313" s="231">
        <v>522.56666666666661</v>
      </c>
      <c r="F313" s="231">
        <v>518.2833333333333</v>
      </c>
      <c r="G313" s="231">
        <v>511.56666666666661</v>
      </c>
      <c r="H313" s="231">
        <v>533.56666666666661</v>
      </c>
      <c r="I313" s="231">
        <v>540.2833333333333</v>
      </c>
      <c r="J313" s="231">
        <v>544.56666666666661</v>
      </c>
      <c r="K313" s="230">
        <v>536</v>
      </c>
      <c r="L313" s="230">
        <v>525</v>
      </c>
      <c r="M313" s="230">
        <v>9.7893399999999993</v>
      </c>
      <c r="N313" s="1"/>
      <c r="O313" s="1"/>
    </row>
    <row r="314" spans="1:15" ht="12.75" customHeight="1">
      <c r="A314" s="30">
        <v>304</v>
      </c>
      <c r="B314" s="216" t="s">
        <v>152</v>
      </c>
      <c r="C314" s="230">
        <v>9119.4</v>
      </c>
      <c r="D314" s="231">
        <v>9094.4833333333336</v>
      </c>
      <c r="E314" s="231">
        <v>9056.9666666666672</v>
      </c>
      <c r="F314" s="231">
        <v>8994.5333333333328</v>
      </c>
      <c r="G314" s="231">
        <v>8957.0166666666664</v>
      </c>
      <c r="H314" s="231">
        <v>9156.9166666666679</v>
      </c>
      <c r="I314" s="231">
        <v>9194.4333333333343</v>
      </c>
      <c r="J314" s="231">
        <v>9256.8666666666686</v>
      </c>
      <c r="K314" s="230">
        <v>9132</v>
      </c>
      <c r="L314" s="230">
        <v>9032.0499999999993</v>
      </c>
      <c r="M314" s="230">
        <v>2.90482</v>
      </c>
      <c r="N314" s="1"/>
      <c r="O314" s="1"/>
    </row>
    <row r="315" spans="1:15" ht="12.75" customHeight="1">
      <c r="A315" s="30">
        <v>305</v>
      </c>
      <c r="B315" s="216" t="s">
        <v>779</v>
      </c>
      <c r="C315" s="230">
        <v>1776.6</v>
      </c>
      <c r="D315" s="231">
        <v>1785.3166666666666</v>
      </c>
      <c r="E315" s="231">
        <v>1751.2833333333333</v>
      </c>
      <c r="F315" s="231">
        <v>1725.9666666666667</v>
      </c>
      <c r="G315" s="231">
        <v>1691.9333333333334</v>
      </c>
      <c r="H315" s="231">
        <v>1810.6333333333332</v>
      </c>
      <c r="I315" s="231">
        <v>1844.6666666666665</v>
      </c>
      <c r="J315" s="231">
        <v>1869.9833333333331</v>
      </c>
      <c r="K315" s="230">
        <v>1819.35</v>
      </c>
      <c r="L315" s="230">
        <v>1760</v>
      </c>
      <c r="M315" s="230">
        <v>1.17702</v>
      </c>
      <c r="N315" s="1"/>
      <c r="O315" s="1"/>
    </row>
    <row r="316" spans="1:15" ht="12.75" customHeight="1">
      <c r="A316" s="30">
        <v>306</v>
      </c>
      <c r="B316" s="216" t="s">
        <v>155</v>
      </c>
      <c r="C316" s="230">
        <v>672.45</v>
      </c>
      <c r="D316" s="231">
        <v>674.61666666666667</v>
      </c>
      <c r="E316" s="231">
        <v>666.68333333333339</v>
      </c>
      <c r="F316" s="231">
        <v>660.91666666666674</v>
      </c>
      <c r="G316" s="231">
        <v>652.98333333333346</v>
      </c>
      <c r="H316" s="231">
        <v>680.38333333333333</v>
      </c>
      <c r="I316" s="231">
        <v>688.31666666666649</v>
      </c>
      <c r="J316" s="231">
        <v>694.08333333333326</v>
      </c>
      <c r="K316" s="230">
        <v>682.55</v>
      </c>
      <c r="L316" s="230">
        <v>668.85</v>
      </c>
      <c r="M316" s="230">
        <v>5.0770799999999996</v>
      </c>
      <c r="N316" s="1"/>
      <c r="O316" s="1"/>
    </row>
    <row r="317" spans="1:15" ht="12.75" customHeight="1">
      <c r="A317" s="30">
        <v>307</v>
      </c>
      <c r="B317" s="216" t="s">
        <v>418</v>
      </c>
      <c r="C317" s="230">
        <v>522.6</v>
      </c>
      <c r="D317" s="231">
        <v>519.83333333333337</v>
      </c>
      <c r="E317" s="231">
        <v>511.26666666666677</v>
      </c>
      <c r="F317" s="231">
        <v>499.93333333333339</v>
      </c>
      <c r="G317" s="231">
        <v>491.36666666666679</v>
      </c>
      <c r="H317" s="231">
        <v>531.16666666666674</v>
      </c>
      <c r="I317" s="231">
        <v>539.73333333333335</v>
      </c>
      <c r="J317" s="231">
        <v>551.06666666666672</v>
      </c>
      <c r="K317" s="230">
        <v>528.4</v>
      </c>
      <c r="L317" s="230">
        <v>508.5</v>
      </c>
      <c r="M317" s="230">
        <v>52.15249</v>
      </c>
      <c r="N317" s="1"/>
      <c r="O317" s="1"/>
    </row>
    <row r="318" spans="1:15" ht="12.75" customHeight="1">
      <c r="A318" s="30">
        <v>308</v>
      </c>
      <c r="B318" s="216" t="s">
        <v>419</v>
      </c>
      <c r="C318" s="230">
        <v>800.15</v>
      </c>
      <c r="D318" s="231">
        <v>802.69999999999993</v>
      </c>
      <c r="E318" s="231">
        <v>785.49999999999989</v>
      </c>
      <c r="F318" s="231">
        <v>770.84999999999991</v>
      </c>
      <c r="G318" s="231">
        <v>753.64999999999986</v>
      </c>
      <c r="H318" s="231">
        <v>817.34999999999991</v>
      </c>
      <c r="I318" s="231">
        <v>834.55</v>
      </c>
      <c r="J318" s="231">
        <v>849.19999999999993</v>
      </c>
      <c r="K318" s="230">
        <v>819.9</v>
      </c>
      <c r="L318" s="230">
        <v>788.05</v>
      </c>
      <c r="M318" s="230">
        <v>22.202390000000001</v>
      </c>
      <c r="N318" s="1"/>
      <c r="O318" s="1"/>
    </row>
    <row r="319" spans="1:15" ht="12.75" customHeight="1">
      <c r="A319" s="30">
        <v>309</v>
      </c>
      <c r="B319" s="216" t="s">
        <v>819</v>
      </c>
      <c r="C319" s="230">
        <v>702.9</v>
      </c>
      <c r="D319" s="231">
        <v>710.63333333333333</v>
      </c>
      <c r="E319" s="231">
        <v>692.26666666666665</v>
      </c>
      <c r="F319" s="231">
        <v>681.63333333333333</v>
      </c>
      <c r="G319" s="231">
        <v>663.26666666666665</v>
      </c>
      <c r="H319" s="231">
        <v>721.26666666666665</v>
      </c>
      <c r="I319" s="231">
        <v>739.63333333333321</v>
      </c>
      <c r="J319" s="231">
        <v>750.26666666666665</v>
      </c>
      <c r="K319" s="230">
        <v>729</v>
      </c>
      <c r="L319" s="230">
        <v>700</v>
      </c>
      <c r="M319" s="230">
        <v>0.37530000000000002</v>
      </c>
      <c r="N319" s="1"/>
      <c r="O319" s="1"/>
    </row>
    <row r="320" spans="1:15" ht="12.75" customHeight="1">
      <c r="A320" s="30">
        <v>310</v>
      </c>
      <c r="B320" s="216" t="s">
        <v>820</v>
      </c>
      <c r="C320" s="230">
        <v>911.45</v>
      </c>
      <c r="D320" s="231">
        <v>914.75</v>
      </c>
      <c r="E320" s="231">
        <v>904.65</v>
      </c>
      <c r="F320" s="231">
        <v>897.85</v>
      </c>
      <c r="G320" s="231">
        <v>887.75</v>
      </c>
      <c r="H320" s="231">
        <v>921.55</v>
      </c>
      <c r="I320" s="231">
        <v>931.64999999999986</v>
      </c>
      <c r="J320" s="231">
        <v>938.44999999999993</v>
      </c>
      <c r="K320" s="230">
        <v>924.85</v>
      </c>
      <c r="L320" s="230">
        <v>907.95</v>
      </c>
      <c r="M320" s="230">
        <v>0.47066000000000002</v>
      </c>
      <c r="N320" s="1"/>
      <c r="O320" s="1"/>
    </row>
    <row r="321" spans="1:15" ht="12.75" customHeight="1">
      <c r="A321" s="30">
        <v>311</v>
      </c>
      <c r="B321" s="216" t="s">
        <v>154</v>
      </c>
      <c r="C321" s="230">
        <v>1296.6500000000001</v>
      </c>
      <c r="D321" s="231">
        <v>1296.8166666666666</v>
      </c>
      <c r="E321" s="231">
        <v>1269.8333333333333</v>
      </c>
      <c r="F321" s="231">
        <v>1243.0166666666667</v>
      </c>
      <c r="G321" s="231">
        <v>1216.0333333333333</v>
      </c>
      <c r="H321" s="231">
        <v>1323.6333333333332</v>
      </c>
      <c r="I321" s="231">
        <v>1350.6166666666668</v>
      </c>
      <c r="J321" s="231">
        <v>1377.4333333333332</v>
      </c>
      <c r="K321" s="230">
        <v>1323.8</v>
      </c>
      <c r="L321" s="230">
        <v>1270</v>
      </c>
      <c r="M321" s="230">
        <v>11.8916</v>
      </c>
      <c r="N321" s="1"/>
      <c r="O321" s="1"/>
    </row>
    <row r="322" spans="1:15" ht="12.75" customHeight="1">
      <c r="A322" s="30">
        <v>312</v>
      </c>
      <c r="B322" s="216" t="s">
        <v>844</v>
      </c>
      <c r="C322" s="230">
        <v>55.25</v>
      </c>
      <c r="D322" s="231">
        <v>55.199999999999996</v>
      </c>
      <c r="E322" s="231">
        <v>54.54999999999999</v>
      </c>
      <c r="F322" s="231">
        <v>53.849999999999994</v>
      </c>
      <c r="G322" s="231">
        <v>53.199999999999989</v>
      </c>
      <c r="H322" s="231">
        <v>55.899999999999991</v>
      </c>
      <c r="I322" s="231">
        <v>56.55</v>
      </c>
      <c r="J322" s="231">
        <v>57.249999999999993</v>
      </c>
      <c r="K322" s="230">
        <v>55.85</v>
      </c>
      <c r="L322" s="230">
        <v>54.5</v>
      </c>
      <c r="M322" s="230">
        <v>42.791240000000002</v>
      </c>
      <c r="N322" s="1"/>
      <c r="O322" s="1"/>
    </row>
    <row r="323" spans="1:15" ht="12.75" customHeight="1">
      <c r="A323" s="30">
        <v>313</v>
      </c>
      <c r="B323" s="216" t="s">
        <v>421</v>
      </c>
      <c r="C323" s="230">
        <v>633.95000000000005</v>
      </c>
      <c r="D323" s="231">
        <v>631.56666666666661</v>
      </c>
      <c r="E323" s="231">
        <v>621.23333333333323</v>
      </c>
      <c r="F323" s="231">
        <v>608.51666666666665</v>
      </c>
      <c r="G323" s="231">
        <v>598.18333333333328</v>
      </c>
      <c r="H323" s="231">
        <v>644.28333333333319</v>
      </c>
      <c r="I323" s="231">
        <v>654.61666666666667</v>
      </c>
      <c r="J323" s="231">
        <v>667.33333333333314</v>
      </c>
      <c r="K323" s="230">
        <v>641.9</v>
      </c>
      <c r="L323" s="230">
        <v>618.85</v>
      </c>
      <c r="M323" s="230">
        <v>1.3787</v>
      </c>
      <c r="N323" s="1"/>
      <c r="O323" s="1"/>
    </row>
    <row r="324" spans="1:15" ht="12.75" customHeight="1">
      <c r="A324" s="30">
        <v>314</v>
      </c>
      <c r="B324" s="216" t="s">
        <v>157</v>
      </c>
      <c r="C324" s="230">
        <v>1860.65</v>
      </c>
      <c r="D324" s="231">
        <v>1863.4166666666667</v>
      </c>
      <c r="E324" s="231">
        <v>1836.8333333333335</v>
      </c>
      <c r="F324" s="231">
        <v>1813.0166666666667</v>
      </c>
      <c r="G324" s="231">
        <v>1786.4333333333334</v>
      </c>
      <c r="H324" s="231">
        <v>1887.2333333333336</v>
      </c>
      <c r="I324" s="231">
        <v>1913.8166666666671</v>
      </c>
      <c r="J324" s="231">
        <v>1937.6333333333337</v>
      </c>
      <c r="K324" s="230">
        <v>1890</v>
      </c>
      <c r="L324" s="230">
        <v>1839.6</v>
      </c>
      <c r="M324" s="230">
        <v>2.96129</v>
      </c>
      <c r="N324" s="1"/>
      <c r="O324" s="1"/>
    </row>
    <row r="325" spans="1:15" ht="12.75" customHeight="1">
      <c r="A325" s="30">
        <v>315</v>
      </c>
      <c r="B325" s="216" t="s">
        <v>422</v>
      </c>
      <c r="C325" s="230">
        <v>1342.3</v>
      </c>
      <c r="D325" s="231">
        <v>1351.7499999999998</v>
      </c>
      <c r="E325" s="231">
        <v>1324.3999999999996</v>
      </c>
      <c r="F325" s="231">
        <v>1306.4999999999998</v>
      </c>
      <c r="G325" s="231">
        <v>1279.1499999999996</v>
      </c>
      <c r="H325" s="231">
        <v>1369.6499999999996</v>
      </c>
      <c r="I325" s="231">
        <v>1396.9999999999995</v>
      </c>
      <c r="J325" s="231">
        <v>1414.8999999999996</v>
      </c>
      <c r="K325" s="230">
        <v>1379.1</v>
      </c>
      <c r="L325" s="230">
        <v>1333.85</v>
      </c>
      <c r="M325" s="230">
        <v>2.38415</v>
      </c>
      <c r="N325" s="1"/>
      <c r="O325" s="1"/>
    </row>
    <row r="326" spans="1:15" ht="12.75" customHeight="1">
      <c r="A326" s="30">
        <v>316</v>
      </c>
      <c r="B326" s="216" t="s">
        <v>159</v>
      </c>
      <c r="C326" s="230">
        <v>1057.1500000000001</v>
      </c>
      <c r="D326" s="231">
        <v>1057.3166666666668</v>
      </c>
      <c r="E326" s="231">
        <v>1046.2333333333336</v>
      </c>
      <c r="F326" s="231">
        <v>1035.3166666666668</v>
      </c>
      <c r="G326" s="231">
        <v>1024.2333333333336</v>
      </c>
      <c r="H326" s="231">
        <v>1068.2333333333336</v>
      </c>
      <c r="I326" s="231">
        <v>1079.3166666666671</v>
      </c>
      <c r="J326" s="231">
        <v>1090.2333333333336</v>
      </c>
      <c r="K326" s="230">
        <v>1068.4000000000001</v>
      </c>
      <c r="L326" s="230">
        <v>1046.4000000000001</v>
      </c>
      <c r="M326" s="230">
        <v>2.1152600000000001</v>
      </c>
      <c r="N326" s="1"/>
      <c r="O326" s="1"/>
    </row>
    <row r="327" spans="1:15" ht="12.75" customHeight="1">
      <c r="A327" s="30">
        <v>317</v>
      </c>
      <c r="B327" s="216" t="s">
        <v>263</v>
      </c>
      <c r="C327" s="230">
        <v>622.4</v>
      </c>
      <c r="D327" s="231">
        <v>622.63333333333333</v>
      </c>
      <c r="E327" s="231">
        <v>615.26666666666665</v>
      </c>
      <c r="F327" s="231">
        <v>608.13333333333333</v>
      </c>
      <c r="G327" s="231">
        <v>600.76666666666665</v>
      </c>
      <c r="H327" s="231">
        <v>629.76666666666665</v>
      </c>
      <c r="I327" s="231">
        <v>637.13333333333321</v>
      </c>
      <c r="J327" s="231">
        <v>644.26666666666665</v>
      </c>
      <c r="K327" s="230">
        <v>630</v>
      </c>
      <c r="L327" s="230">
        <v>615.5</v>
      </c>
      <c r="M327" s="230">
        <v>1.1526700000000001</v>
      </c>
      <c r="N327" s="1"/>
      <c r="O327" s="1"/>
    </row>
    <row r="328" spans="1:15" ht="12.75" customHeight="1">
      <c r="A328" s="30">
        <v>318</v>
      </c>
      <c r="B328" s="216" t="s">
        <v>423</v>
      </c>
      <c r="C328" s="230">
        <v>41.4</v>
      </c>
      <c r="D328" s="231">
        <v>41.800000000000004</v>
      </c>
      <c r="E328" s="231">
        <v>40.850000000000009</v>
      </c>
      <c r="F328" s="231">
        <v>40.300000000000004</v>
      </c>
      <c r="G328" s="231">
        <v>39.350000000000009</v>
      </c>
      <c r="H328" s="231">
        <v>42.350000000000009</v>
      </c>
      <c r="I328" s="231">
        <v>43.300000000000011</v>
      </c>
      <c r="J328" s="231">
        <v>43.850000000000009</v>
      </c>
      <c r="K328" s="230">
        <v>42.75</v>
      </c>
      <c r="L328" s="230">
        <v>41.25</v>
      </c>
      <c r="M328" s="230">
        <v>82.389409999999998</v>
      </c>
      <c r="N328" s="1"/>
      <c r="O328" s="1"/>
    </row>
    <row r="329" spans="1:15" ht="12.75" customHeight="1">
      <c r="A329" s="30">
        <v>319</v>
      </c>
      <c r="B329" s="216" t="s">
        <v>424</v>
      </c>
      <c r="C329" s="230">
        <v>113.25</v>
      </c>
      <c r="D329" s="231">
        <v>113.10000000000001</v>
      </c>
      <c r="E329" s="231">
        <v>111.60000000000002</v>
      </c>
      <c r="F329" s="231">
        <v>109.95000000000002</v>
      </c>
      <c r="G329" s="231">
        <v>108.45000000000003</v>
      </c>
      <c r="H329" s="231">
        <v>114.75000000000001</v>
      </c>
      <c r="I329" s="231">
        <v>116.24999999999999</v>
      </c>
      <c r="J329" s="231">
        <v>117.9</v>
      </c>
      <c r="K329" s="230">
        <v>114.6</v>
      </c>
      <c r="L329" s="230">
        <v>111.45</v>
      </c>
      <c r="M329" s="230">
        <v>27.634160000000001</v>
      </c>
      <c r="N329" s="1"/>
      <c r="O329" s="1"/>
    </row>
    <row r="330" spans="1:15" ht="12.75" customHeight="1">
      <c r="A330" s="30">
        <v>320</v>
      </c>
      <c r="B330" s="216" t="s">
        <v>425</v>
      </c>
      <c r="C330" s="230">
        <v>44.3</v>
      </c>
      <c r="D330" s="231">
        <v>44.433333333333337</v>
      </c>
      <c r="E330" s="231">
        <v>44.116666666666674</v>
      </c>
      <c r="F330" s="231">
        <v>43.933333333333337</v>
      </c>
      <c r="G330" s="231">
        <v>43.616666666666674</v>
      </c>
      <c r="H330" s="231">
        <v>44.616666666666674</v>
      </c>
      <c r="I330" s="231">
        <v>44.933333333333337</v>
      </c>
      <c r="J330" s="231">
        <v>45.116666666666674</v>
      </c>
      <c r="K330" s="230">
        <v>44.75</v>
      </c>
      <c r="L330" s="230">
        <v>44.25</v>
      </c>
      <c r="M330" s="230">
        <v>43.356070000000003</v>
      </c>
      <c r="N330" s="1"/>
      <c r="O330" s="1"/>
    </row>
    <row r="331" spans="1:15" ht="12.75" customHeight="1">
      <c r="A331" s="30">
        <v>321</v>
      </c>
      <c r="B331" s="216" t="s">
        <v>426</v>
      </c>
      <c r="C331" s="230">
        <v>85.3</v>
      </c>
      <c r="D331" s="231">
        <v>85.916666666666671</v>
      </c>
      <c r="E331" s="231">
        <v>84.283333333333346</v>
      </c>
      <c r="F331" s="231">
        <v>83.26666666666668</v>
      </c>
      <c r="G331" s="231">
        <v>81.633333333333354</v>
      </c>
      <c r="H331" s="231">
        <v>86.933333333333337</v>
      </c>
      <c r="I331" s="231">
        <v>88.566666666666663</v>
      </c>
      <c r="J331" s="231">
        <v>89.583333333333329</v>
      </c>
      <c r="K331" s="230">
        <v>87.55</v>
      </c>
      <c r="L331" s="230">
        <v>84.9</v>
      </c>
      <c r="M331" s="230">
        <v>11.629720000000001</v>
      </c>
      <c r="N331" s="1"/>
      <c r="O331" s="1"/>
    </row>
    <row r="332" spans="1:15" ht="12.75" customHeight="1">
      <c r="A332" s="30">
        <v>322</v>
      </c>
      <c r="B332" s="216" t="s">
        <v>427</v>
      </c>
      <c r="C332" s="230">
        <v>228.4</v>
      </c>
      <c r="D332" s="231">
        <v>230.26666666666665</v>
      </c>
      <c r="E332" s="231">
        <v>225.6333333333333</v>
      </c>
      <c r="F332" s="231">
        <v>222.86666666666665</v>
      </c>
      <c r="G332" s="231">
        <v>218.23333333333329</v>
      </c>
      <c r="H332" s="231">
        <v>233.0333333333333</v>
      </c>
      <c r="I332" s="231">
        <v>237.66666666666663</v>
      </c>
      <c r="J332" s="231">
        <v>240.43333333333331</v>
      </c>
      <c r="K332" s="230">
        <v>234.9</v>
      </c>
      <c r="L332" s="230">
        <v>227.5</v>
      </c>
      <c r="M332" s="230">
        <v>2.8652899999999999</v>
      </c>
      <c r="N332" s="1"/>
      <c r="O332" s="1"/>
    </row>
    <row r="333" spans="1:15" ht="12.75" customHeight="1">
      <c r="A333" s="30">
        <v>323</v>
      </c>
      <c r="B333" s="216" t="s">
        <v>167</v>
      </c>
      <c r="C333" s="230">
        <v>176</v>
      </c>
      <c r="D333" s="231">
        <v>176.30000000000004</v>
      </c>
      <c r="E333" s="231">
        <v>174.75000000000009</v>
      </c>
      <c r="F333" s="231">
        <v>173.50000000000006</v>
      </c>
      <c r="G333" s="231">
        <v>171.9500000000001</v>
      </c>
      <c r="H333" s="231">
        <v>177.55000000000007</v>
      </c>
      <c r="I333" s="231">
        <v>179.10000000000002</v>
      </c>
      <c r="J333" s="231">
        <v>180.35000000000005</v>
      </c>
      <c r="K333" s="230">
        <v>177.85</v>
      </c>
      <c r="L333" s="230">
        <v>175.05</v>
      </c>
      <c r="M333" s="230">
        <v>66.394940000000005</v>
      </c>
      <c r="N333" s="1"/>
      <c r="O333" s="1"/>
    </row>
    <row r="334" spans="1:15" ht="12.75" customHeight="1">
      <c r="A334" s="30">
        <v>324</v>
      </c>
      <c r="B334" s="216" t="s">
        <v>428</v>
      </c>
      <c r="C334" s="230">
        <v>752.7</v>
      </c>
      <c r="D334" s="231">
        <v>755.18333333333339</v>
      </c>
      <c r="E334" s="231">
        <v>746.41666666666674</v>
      </c>
      <c r="F334" s="231">
        <v>740.13333333333333</v>
      </c>
      <c r="G334" s="231">
        <v>731.36666666666667</v>
      </c>
      <c r="H334" s="231">
        <v>761.46666666666681</v>
      </c>
      <c r="I334" s="231">
        <v>770.23333333333346</v>
      </c>
      <c r="J334" s="231">
        <v>776.51666666666688</v>
      </c>
      <c r="K334" s="230">
        <v>763.95</v>
      </c>
      <c r="L334" s="230">
        <v>748.9</v>
      </c>
      <c r="M334" s="230">
        <v>1.88212</v>
      </c>
      <c r="N334" s="1"/>
      <c r="O334" s="1"/>
    </row>
    <row r="335" spans="1:15" ht="12.75" customHeight="1">
      <c r="A335" s="30">
        <v>325</v>
      </c>
      <c r="B335" s="216" t="s">
        <v>161</v>
      </c>
      <c r="C335" s="230">
        <v>81.349999999999994</v>
      </c>
      <c r="D335" s="231">
        <v>81.25</v>
      </c>
      <c r="E335" s="231">
        <v>80.8</v>
      </c>
      <c r="F335" s="231">
        <v>80.25</v>
      </c>
      <c r="G335" s="231">
        <v>79.8</v>
      </c>
      <c r="H335" s="231">
        <v>81.8</v>
      </c>
      <c r="I335" s="231">
        <v>82.249999999999986</v>
      </c>
      <c r="J335" s="231">
        <v>82.8</v>
      </c>
      <c r="K335" s="230">
        <v>81.7</v>
      </c>
      <c r="L335" s="230">
        <v>80.7</v>
      </c>
      <c r="M335" s="230">
        <v>73.647800000000004</v>
      </c>
      <c r="N335" s="1"/>
      <c r="O335" s="1"/>
    </row>
    <row r="336" spans="1:15" ht="12.75" customHeight="1">
      <c r="A336" s="30">
        <v>326</v>
      </c>
      <c r="B336" s="216" t="s">
        <v>163</v>
      </c>
      <c r="C336" s="230">
        <v>4652.45</v>
      </c>
      <c r="D336" s="231">
        <v>4671</v>
      </c>
      <c r="E336" s="231">
        <v>4592</v>
      </c>
      <c r="F336" s="231">
        <v>4531.55</v>
      </c>
      <c r="G336" s="231">
        <v>4452.55</v>
      </c>
      <c r="H336" s="231">
        <v>4731.45</v>
      </c>
      <c r="I336" s="231">
        <v>4810.45</v>
      </c>
      <c r="J336" s="231">
        <v>4870.8999999999996</v>
      </c>
      <c r="K336" s="230">
        <v>4750</v>
      </c>
      <c r="L336" s="230">
        <v>4610.55</v>
      </c>
      <c r="M336" s="230">
        <v>1.7677499999999999</v>
      </c>
      <c r="N336" s="1"/>
      <c r="O336" s="1"/>
    </row>
    <row r="337" spans="1:15" ht="12.75" customHeight="1">
      <c r="A337" s="30">
        <v>327</v>
      </c>
      <c r="B337" s="216" t="s">
        <v>780</v>
      </c>
      <c r="C337" s="230">
        <v>567</v>
      </c>
      <c r="D337" s="231">
        <v>567.31666666666672</v>
      </c>
      <c r="E337" s="231">
        <v>562.68333333333339</v>
      </c>
      <c r="F337" s="231">
        <v>558.36666666666667</v>
      </c>
      <c r="G337" s="231">
        <v>553.73333333333335</v>
      </c>
      <c r="H337" s="231">
        <v>571.63333333333344</v>
      </c>
      <c r="I337" s="231">
        <v>576.26666666666688</v>
      </c>
      <c r="J337" s="231">
        <v>580.58333333333348</v>
      </c>
      <c r="K337" s="230">
        <v>571.95000000000005</v>
      </c>
      <c r="L337" s="230">
        <v>563</v>
      </c>
      <c r="M337" s="230">
        <v>1.0301499999999999</v>
      </c>
      <c r="N337" s="1"/>
      <c r="O337" s="1"/>
    </row>
    <row r="338" spans="1:15" ht="12.75" customHeight="1">
      <c r="A338" s="30">
        <v>328</v>
      </c>
      <c r="B338" s="216" t="s">
        <v>164</v>
      </c>
      <c r="C338" s="230">
        <v>21732.5</v>
      </c>
      <c r="D338" s="231">
        <v>21741.266666666666</v>
      </c>
      <c r="E338" s="231">
        <v>21591.233333333334</v>
      </c>
      <c r="F338" s="231">
        <v>21449.966666666667</v>
      </c>
      <c r="G338" s="231">
        <v>21299.933333333334</v>
      </c>
      <c r="H338" s="231">
        <v>21882.533333333333</v>
      </c>
      <c r="I338" s="231">
        <v>22032.566666666666</v>
      </c>
      <c r="J338" s="231">
        <v>22173.833333333332</v>
      </c>
      <c r="K338" s="230">
        <v>21891.3</v>
      </c>
      <c r="L338" s="230">
        <v>21600</v>
      </c>
      <c r="M338" s="230">
        <v>0.66788000000000003</v>
      </c>
      <c r="N338" s="1"/>
      <c r="O338" s="1"/>
    </row>
    <row r="339" spans="1:15" ht="12.75" customHeight="1">
      <c r="A339" s="30">
        <v>329</v>
      </c>
      <c r="B339" s="216" t="s">
        <v>429</v>
      </c>
      <c r="C339" s="230">
        <v>59.25</v>
      </c>
      <c r="D339" s="231">
        <v>59.4</v>
      </c>
      <c r="E339" s="231">
        <v>58.4</v>
      </c>
      <c r="F339" s="231">
        <v>57.55</v>
      </c>
      <c r="G339" s="231">
        <v>56.55</v>
      </c>
      <c r="H339" s="231">
        <v>60.25</v>
      </c>
      <c r="I339" s="231">
        <v>61.25</v>
      </c>
      <c r="J339" s="231">
        <v>62.1</v>
      </c>
      <c r="K339" s="230">
        <v>60.4</v>
      </c>
      <c r="L339" s="230">
        <v>58.55</v>
      </c>
      <c r="M339" s="230">
        <v>7.5727500000000001</v>
      </c>
      <c r="N339" s="1"/>
      <c r="O339" s="1"/>
    </row>
    <row r="340" spans="1:15" ht="12.75" customHeight="1">
      <c r="A340" s="30">
        <v>330</v>
      </c>
      <c r="B340" s="216" t="s">
        <v>160</v>
      </c>
      <c r="C340" s="230">
        <v>235.9</v>
      </c>
      <c r="D340" s="231">
        <v>236.28333333333333</v>
      </c>
      <c r="E340" s="231">
        <v>234.11666666666667</v>
      </c>
      <c r="F340" s="231">
        <v>232.33333333333334</v>
      </c>
      <c r="G340" s="231">
        <v>230.16666666666669</v>
      </c>
      <c r="H340" s="231">
        <v>238.06666666666666</v>
      </c>
      <c r="I340" s="231">
        <v>240.23333333333335</v>
      </c>
      <c r="J340" s="231">
        <v>242.01666666666665</v>
      </c>
      <c r="K340" s="230">
        <v>238.45</v>
      </c>
      <c r="L340" s="230">
        <v>234.5</v>
      </c>
      <c r="M340" s="230">
        <v>1.38609</v>
      </c>
      <c r="N340" s="1"/>
      <c r="O340" s="1"/>
    </row>
    <row r="341" spans="1:15" ht="12.75" customHeight="1">
      <c r="A341" s="30">
        <v>331</v>
      </c>
      <c r="B341" s="216" t="s">
        <v>821</v>
      </c>
      <c r="C341" s="230">
        <v>325.7</v>
      </c>
      <c r="D341" s="231">
        <v>327.55</v>
      </c>
      <c r="E341" s="231">
        <v>323.15000000000003</v>
      </c>
      <c r="F341" s="231">
        <v>320.60000000000002</v>
      </c>
      <c r="G341" s="231">
        <v>316.20000000000005</v>
      </c>
      <c r="H341" s="231">
        <v>330.1</v>
      </c>
      <c r="I341" s="231">
        <v>334.5</v>
      </c>
      <c r="J341" s="231">
        <v>337.05</v>
      </c>
      <c r="K341" s="230">
        <v>331.95</v>
      </c>
      <c r="L341" s="230">
        <v>325</v>
      </c>
      <c r="M341" s="230">
        <v>0.79368000000000005</v>
      </c>
      <c r="N341" s="1"/>
      <c r="O341" s="1"/>
    </row>
    <row r="342" spans="1:15" ht="12.75" customHeight="1">
      <c r="A342" s="30">
        <v>332</v>
      </c>
      <c r="B342" s="216" t="s">
        <v>264</v>
      </c>
      <c r="C342" s="230">
        <v>914.9</v>
      </c>
      <c r="D342" s="231">
        <v>933.08333333333337</v>
      </c>
      <c r="E342" s="231">
        <v>892.66666666666674</v>
      </c>
      <c r="F342" s="231">
        <v>870.43333333333339</v>
      </c>
      <c r="G342" s="231">
        <v>830.01666666666677</v>
      </c>
      <c r="H342" s="231">
        <v>955.31666666666672</v>
      </c>
      <c r="I342" s="231">
        <v>995.73333333333346</v>
      </c>
      <c r="J342" s="231">
        <v>1017.9666666666667</v>
      </c>
      <c r="K342" s="230">
        <v>973.5</v>
      </c>
      <c r="L342" s="230">
        <v>910.85</v>
      </c>
      <c r="M342" s="230">
        <v>32.069070000000004</v>
      </c>
      <c r="N342" s="1"/>
      <c r="O342" s="1"/>
    </row>
    <row r="343" spans="1:15" ht="12.75" customHeight="1">
      <c r="A343" s="30">
        <v>333</v>
      </c>
      <c r="B343" s="216" t="s">
        <v>168</v>
      </c>
      <c r="C343" s="230">
        <v>167.25</v>
      </c>
      <c r="D343" s="231">
        <v>167.11666666666667</v>
      </c>
      <c r="E343" s="231">
        <v>166.23333333333335</v>
      </c>
      <c r="F343" s="231">
        <v>165.21666666666667</v>
      </c>
      <c r="G343" s="231">
        <v>164.33333333333334</v>
      </c>
      <c r="H343" s="231">
        <v>168.13333333333335</v>
      </c>
      <c r="I343" s="231">
        <v>169.01666666666668</v>
      </c>
      <c r="J343" s="231">
        <v>170.03333333333336</v>
      </c>
      <c r="K343" s="230">
        <v>168</v>
      </c>
      <c r="L343" s="230">
        <v>166.1</v>
      </c>
      <c r="M343" s="230">
        <v>73.602590000000006</v>
      </c>
      <c r="N343" s="1"/>
      <c r="O343" s="1"/>
    </row>
    <row r="344" spans="1:15" ht="12.75" customHeight="1">
      <c r="A344" s="30">
        <v>334</v>
      </c>
      <c r="B344" s="216" t="s">
        <v>265</v>
      </c>
      <c r="C344" s="230">
        <v>265.64999999999998</v>
      </c>
      <c r="D344" s="231">
        <v>265.09999999999997</v>
      </c>
      <c r="E344" s="231">
        <v>262.34999999999991</v>
      </c>
      <c r="F344" s="231">
        <v>259.04999999999995</v>
      </c>
      <c r="G344" s="231">
        <v>256.2999999999999</v>
      </c>
      <c r="H344" s="231">
        <v>268.39999999999992</v>
      </c>
      <c r="I344" s="231">
        <v>271.15000000000003</v>
      </c>
      <c r="J344" s="231">
        <v>274.44999999999993</v>
      </c>
      <c r="K344" s="230">
        <v>267.85000000000002</v>
      </c>
      <c r="L344" s="230">
        <v>261.8</v>
      </c>
      <c r="M344" s="230">
        <v>25.699929999999998</v>
      </c>
      <c r="N344" s="1"/>
      <c r="O344" s="1"/>
    </row>
    <row r="345" spans="1:15" ht="12.75" customHeight="1">
      <c r="A345" s="30">
        <v>335</v>
      </c>
      <c r="B345" s="216" t="s">
        <v>853</v>
      </c>
      <c r="C345" s="230">
        <v>662.9</v>
      </c>
      <c r="D345" s="231">
        <v>662.51666666666665</v>
      </c>
      <c r="E345" s="231">
        <v>657.63333333333333</v>
      </c>
      <c r="F345" s="231">
        <v>652.36666666666667</v>
      </c>
      <c r="G345" s="231">
        <v>647.48333333333335</v>
      </c>
      <c r="H345" s="231">
        <v>667.7833333333333</v>
      </c>
      <c r="I345" s="231">
        <v>672.66666666666652</v>
      </c>
      <c r="J345" s="231">
        <v>677.93333333333328</v>
      </c>
      <c r="K345" s="230">
        <v>667.4</v>
      </c>
      <c r="L345" s="230">
        <v>657.25</v>
      </c>
      <c r="M345" s="230">
        <v>2.3877100000000002</v>
      </c>
      <c r="N345" s="1"/>
      <c r="O345" s="1"/>
    </row>
    <row r="346" spans="1:15" ht="12.75" customHeight="1">
      <c r="A346" s="30">
        <v>336</v>
      </c>
      <c r="B346" s="216" t="s">
        <v>803</v>
      </c>
      <c r="C346" s="230">
        <v>721.85</v>
      </c>
      <c r="D346" s="231">
        <v>722.73333333333346</v>
      </c>
      <c r="E346" s="231">
        <v>716.51666666666688</v>
      </c>
      <c r="F346" s="231">
        <v>711.18333333333339</v>
      </c>
      <c r="G346" s="231">
        <v>704.96666666666681</v>
      </c>
      <c r="H346" s="231">
        <v>728.06666666666695</v>
      </c>
      <c r="I346" s="231">
        <v>734.28333333333342</v>
      </c>
      <c r="J346" s="231">
        <v>739.61666666666702</v>
      </c>
      <c r="K346" s="230">
        <v>728.95</v>
      </c>
      <c r="L346" s="230">
        <v>717.4</v>
      </c>
      <c r="M346" s="230">
        <v>20.141369999999998</v>
      </c>
      <c r="N346" s="1"/>
      <c r="O346" s="1"/>
    </row>
    <row r="347" spans="1:15" ht="12.75" customHeight="1">
      <c r="A347" s="30">
        <v>337</v>
      </c>
      <c r="B347" s="216" t="s">
        <v>430</v>
      </c>
      <c r="C347" s="230">
        <v>3560.85</v>
      </c>
      <c r="D347" s="231">
        <v>3541.9500000000003</v>
      </c>
      <c r="E347" s="231">
        <v>3518.9000000000005</v>
      </c>
      <c r="F347" s="231">
        <v>3476.9500000000003</v>
      </c>
      <c r="G347" s="231">
        <v>3453.9000000000005</v>
      </c>
      <c r="H347" s="231">
        <v>3583.9000000000005</v>
      </c>
      <c r="I347" s="231">
        <v>3606.9500000000007</v>
      </c>
      <c r="J347" s="231">
        <v>3648.9000000000005</v>
      </c>
      <c r="K347" s="230">
        <v>3565</v>
      </c>
      <c r="L347" s="230">
        <v>3500</v>
      </c>
      <c r="M347" s="230">
        <v>0.66500999999999999</v>
      </c>
      <c r="N347" s="1"/>
      <c r="O347" s="1"/>
    </row>
    <row r="348" spans="1:15" ht="12.75" customHeight="1">
      <c r="A348" s="30">
        <v>338</v>
      </c>
      <c r="B348" s="216" t="s">
        <v>431</v>
      </c>
      <c r="C348" s="230">
        <v>222.15</v>
      </c>
      <c r="D348" s="231">
        <v>221.68333333333331</v>
      </c>
      <c r="E348" s="231">
        <v>220.86666666666662</v>
      </c>
      <c r="F348" s="231">
        <v>219.58333333333331</v>
      </c>
      <c r="G348" s="231">
        <v>218.76666666666662</v>
      </c>
      <c r="H348" s="231">
        <v>222.96666666666661</v>
      </c>
      <c r="I348" s="231">
        <v>223.78333333333327</v>
      </c>
      <c r="J348" s="231">
        <v>225.06666666666661</v>
      </c>
      <c r="K348" s="230">
        <v>222.5</v>
      </c>
      <c r="L348" s="230">
        <v>220.4</v>
      </c>
      <c r="M348" s="230">
        <v>1.07606</v>
      </c>
      <c r="N348" s="1"/>
      <c r="O348" s="1"/>
    </row>
    <row r="349" spans="1:15" ht="12.75" customHeight="1">
      <c r="A349" s="30">
        <v>339</v>
      </c>
      <c r="B349" s="216" t="s">
        <v>804</v>
      </c>
      <c r="C349" s="230">
        <v>636.54999999999995</v>
      </c>
      <c r="D349" s="231">
        <v>630.84999999999991</v>
      </c>
      <c r="E349" s="231">
        <v>619.79999999999984</v>
      </c>
      <c r="F349" s="231">
        <v>603.04999999999995</v>
      </c>
      <c r="G349" s="231">
        <v>591.99999999999989</v>
      </c>
      <c r="H349" s="231">
        <v>647.5999999999998</v>
      </c>
      <c r="I349" s="231">
        <v>658.65</v>
      </c>
      <c r="J349" s="231">
        <v>675.39999999999975</v>
      </c>
      <c r="K349" s="230">
        <v>641.9</v>
      </c>
      <c r="L349" s="230">
        <v>614.1</v>
      </c>
      <c r="M349" s="230">
        <v>30.367000000000001</v>
      </c>
      <c r="N349" s="1"/>
      <c r="O349" s="1"/>
    </row>
    <row r="350" spans="1:15" ht="12.75" customHeight="1">
      <c r="A350" s="30">
        <v>340</v>
      </c>
      <c r="B350" s="216" t="s">
        <v>793</v>
      </c>
      <c r="C350" s="230">
        <v>132</v>
      </c>
      <c r="D350" s="231">
        <v>131.33333333333334</v>
      </c>
      <c r="E350" s="231">
        <v>129.36666666666667</v>
      </c>
      <c r="F350" s="231">
        <v>126.73333333333332</v>
      </c>
      <c r="G350" s="231">
        <v>124.76666666666665</v>
      </c>
      <c r="H350" s="231">
        <v>133.9666666666667</v>
      </c>
      <c r="I350" s="231">
        <v>135.93333333333334</v>
      </c>
      <c r="J350" s="231">
        <v>138.56666666666672</v>
      </c>
      <c r="K350" s="230">
        <v>133.30000000000001</v>
      </c>
      <c r="L350" s="230">
        <v>128.69999999999999</v>
      </c>
      <c r="M350" s="230">
        <v>23.018339999999998</v>
      </c>
      <c r="N350" s="1"/>
      <c r="O350" s="1"/>
    </row>
    <row r="351" spans="1:15" ht="12.75" customHeight="1">
      <c r="A351" s="30">
        <v>341</v>
      </c>
      <c r="B351" s="216" t="s">
        <v>175</v>
      </c>
      <c r="C351" s="230">
        <v>3318</v>
      </c>
      <c r="D351" s="231">
        <v>3328.0499999999997</v>
      </c>
      <c r="E351" s="231">
        <v>3291.0999999999995</v>
      </c>
      <c r="F351" s="231">
        <v>3264.2</v>
      </c>
      <c r="G351" s="231">
        <v>3227.2499999999995</v>
      </c>
      <c r="H351" s="231">
        <v>3354.9499999999994</v>
      </c>
      <c r="I351" s="231">
        <v>3391.8999999999992</v>
      </c>
      <c r="J351" s="231">
        <v>3418.7999999999993</v>
      </c>
      <c r="K351" s="230">
        <v>3365</v>
      </c>
      <c r="L351" s="230">
        <v>3301.15</v>
      </c>
      <c r="M351" s="230">
        <v>1.8236399999999999</v>
      </c>
      <c r="N351" s="1"/>
      <c r="O351" s="1"/>
    </row>
    <row r="352" spans="1:15" ht="12.75" customHeight="1">
      <c r="A352" s="30">
        <v>342</v>
      </c>
      <c r="B352" s="216" t="s">
        <v>433</v>
      </c>
      <c r="C352" s="230">
        <v>468.7</v>
      </c>
      <c r="D352" s="231">
        <v>471.43333333333334</v>
      </c>
      <c r="E352" s="231">
        <v>463.31666666666666</v>
      </c>
      <c r="F352" s="231">
        <v>457.93333333333334</v>
      </c>
      <c r="G352" s="231">
        <v>449.81666666666666</v>
      </c>
      <c r="H352" s="231">
        <v>476.81666666666666</v>
      </c>
      <c r="I352" s="231">
        <v>484.93333333333334</v>
      </c>
      <c r="J352" s="231">
        <v>490.31666666666666</v>
      </c>
      <c r="K352" s="230">
        <v>479.55</v>
      </c>
      <c r="L352" s="230">
        <v>466.05</v>
      </c>
      <c r="M352" s="230">
        <v>3.6765599999999998</v>
      </c>
      <c r="N352" s="1"/>
      <c r="O352" s="1"/>
    </row>
    <row r="353" spans="1:15" ht="12.75" customHeight="1">
      <c r="A353" s="30">
        <v>343</v>
      </c>
      <c r="B353" s="216" t="s">
        <v>434</v>
      </c>
      <c r="C353" s="230">
        <v>319.14999999999998</v>
      </c>
      <c r="D353" s="231">
        <v>320.88333333333333</v>
      </c>
      <c r="E353" s="231">
        <v>314.26666666666665</v>
      </c>
      <c r="F353" s="231">
        <v>309.38333333333333</v>
      </c>
      <c r="G353" s="231">
        <v>302.76666666666665</v>
      </c>
      <c r="H353" s="231">
        <v>325.76666666666665</v>
      </c>
      <c r="I353" s="231">
        <v>332.38333333333333</v>
      </c>
      <c r="J353" s="231">
        <v>337.26666666666665</v>
      </c>
      <c r="K353" s="230">
        <v>327.5</v>
      </c>
      <c r="L353" s="230">
        <v>316</v>
      </c>
      <c r="M353" s="230">
        <v>5.2552199999999996</v>
      </c>
      <c r="N353" s="1"/>
      <c r="O353" s="1"/>
    </row>
    <row r="354" spans="1:15" ht="12.75" customHeight="1">
      <c r="A354" s="30">
        <v>344</v>
      </c>
      <c r="B354" s="216" t="s">
        <v>990</v>
      </c>
      <c r="C354" s="230">
        <v>1366.6</v>
      </c>
      <c r="D354" s="231">
        <v>1382.1500000000003</v>
      </c>
      <c r="E354" s="231">
        <v>1320.8500000000006</v>
      </c>
      <c r="F354" s="231">
        <v>1275.1000000000004</v>
      </c>
      <c r="G354" s="231">
        <v>1213.8000000000006</v>
      </c>
      <c r="H354" s="231">
        <v>1427.9000000000005</v>
      </c>
      <c r="I354" s="231">
        <v>1489.2000000000003</v>
      </c>
      <c r="J354" s="231">
        <v>1534.9500000000005</v>
      </c>
      <c r="K354" s="230">
        <v>1443.45</v>
      </c>
      <c r="L354" s="230">
        <v>1336.4</v>
      </c>
      <c r="M354" s="230">
        <v>23.537520000000001</v>
      </c>
      <c r="N354" s="1"/>
      <c r="O354" s="1"/>
    </row>
    <row r="355" spans="1:15" ht="12.75" customHeight="1">
      <c r="A355" s="30">
        <v>345</v>
      </c>
      <c r="B355" s="216" t="s">
        <v>169</v>
      </c>
      <c r="C355" s="230">
        <v>42396.1</v>
      </c>
      <c r="D355" s="231">
        <v>42698.05</v>
      </c>
      <c r="E355" s="231">
        <v>42006.100000000006</v>
      </c>
      <c r="F355" s="231">
        <v>41616.100000000006</v>
      </c>
      <c r="G355" s="231">
        <v>40924.150000000009</v>
      </c>
      <c r="H355" s="231">
        <v>43088.05</v>
      </c>
      <c r="I355" s="231">
        <v>43780</v>
      </c>
      <c r="J355" s="231">
        <v>44170</v>
      </c>
      <c r="K355" s="230">
        <v>43390</v>
      </c>
      <c r="L355" s="230">
        <v>42308.05</v>
      </c>
      <c r="M355" s="230">
        <v>0.17282</v>
      </c>
      <c r="N355" s="1"/>
      <c r="O355" s="1"/>
    </row>
    <row r="356" spans="1:15" ht="12.75" customHeight="1">
      <c r="A356" s="30">
        <v>346</v>
      </c>
      <c r="B356" s="216" t="s">
        <v>845</v>
      </c>
      <c r="C356" s="230">
        <v>948.75</v>
      </c>
      <c r="D356" s="231">
        <v>948.1</v>
      </c>
      <c r="E356" s="231">
        <v>938.2</v>
      </c>
      <c r="F356" s="231">
        <v>927.65</v>
      </c>
      <c r="G356" s="231">
        <v>917.75</v>
      </c>
      <c r="H356" s="231">
        <v>958.65000000000009</v>
      </c>
      <c r="I356" s="231">
        <v>968.55</v>
      </c>
      <c r="J356" s="231">
        <v>979.10000000000014</v>
      </c>
      <c r="K356" s="230">
        <v>958</v>
      </c>
      <c r="L356" s="230">
        <v>937.55</v>
      </c>
      <c r="M356" s="230">
        <v>1.1006100000000001</v>
      </c>
      <c r="N356" s="1"/>
      <c r="O356" s="1"/>
    </row>
    <row r="357" spans="1:15" ht="12.75" customHeight="1">
      <c r="A357" s="30">
        <v>347</v>
      </c>
      <c r="B357" s="216" t="s">
        <v>435</v>
      </c>
      <c r="C357" s="230">
        <v>4804.3500000000004</v>
      </c>
      <c r="D357" s="231">
        <v>4767.2666666666664</v>
      </c>
      <c r="E357" s="231">
        <v>4721.083333333333</v>
      </c>
      <c r="F357" s="231">
        <v>4637.8166666666666</v>
      </c>
      <c r="G357" s="231">
        <v>4591.6333333333332</v>
      </c>
      <c r="H357" s="231">
        <v>4850.5333333333328</v>
      </c>
      <c r="I357" s="231">
        <v>4896.7166666666672</v>
      </c>
      <c r="J357" s="231">
        <v>4979.9833333333327</v>
      </c>
      <c r="K357" s="230">
        <v>4813.45</v>
      </c>
      <c r="L357" s="230">
        <v>4684</v>
      </c>
      <c r="M357" s="230">
        <v>3.5683099999999999</v>
      </c>
      <c r="N357" s="1"/>
      <c r="O357" s="1"/>
    </row>
    <row r="358" spans="1:15" ht="12.75" customHeight="1">
      <c r="A358" s="30">
        <v>348</v>
      </c>
      <c r="B358" s="216" t="s">
        <v>171</v>
      </c>
      <c r="C358" s="230">
        <v>229.65</v>
      </c>
      <c r="D358" s="231">
        <v>229.61666666666667</v>
      </c>
      <c r="E358" s="231">
        <v>228.13333333333335</v>
      </c>
      <c r="F358" s="231">
        <v>226.61666666666667</v>
      </c>
      <c r="G358" s="231">
        <v>225.13333333333335</v>
      </c>
      <c r="H358" s="231">
        <v>231.13333333333335</v>
      </c>
      <c r="I358" s="231">
        <v>232.6166666666667</v>
      </c>
      <c r="J358" s="231">
        <v>234.13333333333335</v>
      </c>
      <c r="K358" s="230">
        <v>231.1</v>
      </c>
      <c r="L358" s="230">
        <v>228.1</v>
      </c>
      <c r="M358" s="230">
        <v>8.7482600000000001</v>
      </c>
      <c r="N358" s="1"/>
      <c r="O358" s="1"/>
    </row>
    <row r="359" spans="1:15" ht="12.75" customHeight="1">
      <c r="A359" s="30">
        <v>349</v>
      </c>
      <c r="B359" s="216" t="s">
        <v>173</v>
      </c>
      <c r="C359" s="230">
        <v>3817.75</v>
      </c>
      <c r="D359" s="231">
        <v>3815.5666666666671</v>
      </c>
      <c r="E359" s="231">
        <v>3803.1833333333343</v>
      </c>
      <c r="F359" s="231">
        <v>3788.6166666666672</v>
      </c>
      <c r="G359" s="231">
        <v>3776.2333333333345</v>
      </c>
      <c r="H359" s="231">
        <v>3830.1333333333341</v>
      </c>
      <c r="I359" s="231">
        <v>3842.5166666666664</v>
      </c>
      <c r="J359" s="231">
        <v>3857.0833333333339</v>
      </c>
      <c r="K359" s="230">
        <v>3827.95</v>
      </c>
      <c r="L359" s="230">
        <v>3801</v>
      </c>
      <c r="M359" s="230">
        <v>3.6859999999999997E-2</v>
      </c>
      <c r="N359" s="1"/>
      <c r="O359" s="1"/>
    </row>
    <row r="360" spans="1:15" ht="12.75" customHeight="1">
      <c r="A360" s="30">
        <v>350</v>
      </c>
      <c r="B360" s="216" t="s">
        <v>437</v>
      </c>
      <c r="C360" s="230">
        <v>1464.55</v>
      </c>
      <c r="D360" s="231">
        <v>1470.5166666666667</v>
      </c>
      <c r="E360" s="231">
        <v>1436.0333333333333</v>
      </c>
      <c r="F360" s="231">
        <v>1407.5166666666667</v>
      </c>
      <c r="G360" s="231">
        <v>1373.0333333333333</v>
      </c>
      <c r="H360" s="231">
        <v>1499.0333333333333</v>
      </c>
      <c r="I360" s="231">
        <v>1533.5166666666664</v>
      </c>
      <c r="J360" s="231">
        <v>1562.0333333333333</v>
      </c>
      <c r="K360" s="230">
        <v>1505</v>
      </c>
      <c r="L360" s="230">
        <v>1442</v>
      </c>
      <c r="M360" s="230">
        <v>1.25688</v>
      </c>
      <c r="N360" s="1"/>
      <c r="O360" s="1"/>
    </row>
    <row r="361" spans="1:15" ht="12.75" customHeight="1">
      <c r="A361" s="30">
        <v>351</v>
      </c>
      <c r="B361" s="216" t="s">
        <v>174</v>
      </c>
      <c r="C361" s="230">
        <v>2545.1</v>
      </c>
      <c r="D361" s="231">
        <v>2542.4499999999998</v>
      </c>
      <c r="E361" s="231">
        <v>2525.6999999999998</v>
      </c>
      <c r="F361" s="231">
        <v>2506.3000000000002</v>
      </c>
      <c r="G361" s="231">
        <v>2489.5500000000002</v>
      </c>
      <c r="H361" s="231">
        <v>2561.8499999999995</v>
      </c>
      <c r="I361" s="231">
        <v>2578.5999999999995</v>
      </c>
      <c r="J361" s="231">
        <v>2597.9999999999991</v>
      </c>
      <c r="K361" s="230">
        <v>2559.1999999999998</v>
      </c>
      <c r="L361" s="230">
        <v>2523.0500000000002</v>
      </c>
      <c r="M361" s="230">
        <v>6.5575700000000001</v>
      </c>
      <c r="N361" s="1"/>
      <c r="O361" s="1"/>
    </row>
    <row r="362" spans="1:15" ht="12.75" customHeight="1">
      <c r="A362" s="30">
        <v>352</v>
      </c>
      <c r="B362" s="216" t="s">
        <v>871</v>
      </c>
      <c r="C362" s="230">
        <v>72.400000000000006</v>
      </c>
      <c r="D362" s="231">
        <v>72.61666666666666</v>
      </c>
      <c r="E362" s="231">
        <v>71.683333333333323</v>
      </c>
      <c r="F362" s="231">
        <v>70.966666666666669</v>
      </c>
      <c r="G362" s="231">
        <v>70.033333333333331</v>
      </c>
      <c r="H362" s="231">
        <v>73.333333333333314</v>
      </c>
      <c r="I362" s="231">
        <v>74.266666666666652</v>
      </c>
      <c r="J362" s="231">
        <v>74.983333333333306</v>
      </c>
      <c r="K362" s="230">
        <v>73.55</v>
      </c>
      <c r="L362" s="230">
        <v>71.900000000000006</v>
      </c>
      <c r="M362" s="230">
        <v>18.84329</v>
      </c>
      <c r="N362" s="1"/>
      <c r="O362" s="1"/>
    </row>
    <row r="363" spans="1:15" ht="12.75" customHeight="1">
      <c r="A363" s="30">
        <v>353</v>
      </c>
      <c r="B363" s="216" t="s">
        <v>438</v>
      </c>
      <c r="C363" s="230">
        <v>983.3</v>
      </c>
      <c r="D363" s="231">
        <v>982.5333333333333</v>
      </c>
      <c r="E363" s="231">
        <v>975.06666666666661</v>
      </c>
      <c r="F363" s="231">
        <v>966.83333333333326</v>
      </c>
      <c r="G363" s="231">
        <v>959.36666666666656</v>
      </c>
      <c r="H363" s="231">
        <v>990.76666666666665</v>
      </c>
      <c r="I363" s="231">
        <v>998.23333333333335</v>
      </c>
      <c r="J363" s="231">
        <v>1006.4666666666667</v>
      </c>
      <c r="K363" s="230">
        <v>990</v>
      </c>
      <c r="L363" s="230">
        <v>974.3</v>
      </c>
      <c r="M363" s="230">
        <v>0.21112</v>
      </c>
      <c r="N363" s="1"/>
      <c r="O363" s="1"/>
    </row>
    <row r="364" spans="1:15" ht="12.75" customHeight="1">
      <c r="A364" s="30">
        <v>354</v>
      </c>
      <c r="B364" s="216" t="s">
        <v>266</v>
      </c>
      <c r="C364" s="230">
        <v>3437.7</v>
      </c>
      <c r="D364" s="231">
        <v>3445.8333333333335</v>
      </c>
      <c r="E364" s="231">
        <v>3401.9666666666672</v>
      </c>
      <c r="F364" s="231">
        <v>3366.2333333333336</v>
      </c>
      <c r="G364" s="231">
        <v>3322.3666666666672</v>
      </c>
      <c r="H364" s="231">
        <v>3481.5666666666671</v>
      </c>
      <c r="I364" s="231">
        <v>3525.4333333333329</v>
      </c>
      <c r="J364" s="231">
        <v>3561.166666666667</v>
      </c>
      <c r="K364" s="230">
        <v>3489.7</v>
      </c>
      <c r="L364" s="230">
        <v>3410.1</v>
      </c>
      <c r="M364" s="230">
        <v>4.2984</v>
      </c>
      <c r="N364" s="1"/>
      <c r="O364" s="1"/>
    </row>
    <row r="365" spans="1:15" ht="12.75" customHeight="1">
      <c r="A365" s="30">
        <v>355</v>
      </c>
      <c r="B365" s="216" t="s">
        <v>439</v>
      </c>
      <c r="C365" s="230">
        <v>1546.3</v>
      </c>
      <c r="D365" s="231">
        <v>1543.1666666666667</v>
      </c>
      <c r="E365" s="231">
        <v>1513.1333333333334</v>
      </c>
      <c r="F365" s="231">
        <v>1479.9666666666667</v>
      </c>
      <c r="G365" s="231">
        <v>1449.9333333333334</v>
      </c>
      <c r="H365" s="231">
        <v>1576.3333333333335</v>
      </c>
      <c r="I365" s="231">
        <v>1606.3666666666668</v>
      </c>
      <c r="J365" s="231">
        <v>1639.5333333333335</v>
      </c>
      <c r="K365" s="230">
        <v>1573.2</v>
      </c>
      <c r="L365" s="230">
        <v>1510</v>
      </c>
      <c r="M365" s="230">
        <v>4.5276300000000003</v>
      </c>
      <c r="N365" s="1"/>
      <c r="O365" s="1"/>
    </row>
    <row r="366" spans="1:15" ht="12.75" customHeight="1">
      <c r="A366" s="30">
        <v>356</v>
      </c>
      <c r="B366" s="216" t="s">
        <v>781</v>
      </c>
      <c r="C366" s="230">
        <v>328.55</v>
      </c>
      <c r="D366" s="231">
        <v>327.36666666666667</v>
      </c>
      <c r="E366" s="231">
        <v>322.33333333333337</v>
      </c>
      <c r="F366" s="231">
        <v>316.11666666666667</v>
      </c>
      <c r="G366" s="231">
        <v>311.08333333333337</v>
      </c>
      <c r="H366" s="231">
        <v>333.58333333333337</v>
      </c>
      <c r="I366" s="231">
        <v>338.61666666666667</v>
      </c>
      <c r="J366" s="231">
        <v>344.83333333333337</v>
      </c>
      <c r="K366" s="230">
        <v>332.4</v>
      </c>
      <c r="L366" s="230">
        <v>321.14999999999998</v>
      </c>
      <c r="M366" s="230">
        <v>17.489429999999999</v>
      </c>
      <c r="N366" s="1"/>
      <c r="O366" s="1"/>
    </row>
    <row r="367" spans="1:15" ht="12.75" customHeight="1">
      <c r="A367" s="30">
        <v>357</v>
      </c>
      <c r="B367" s="216" t="s">
        <v>172</v>
      </c>
      <c r="C367" s="230">
        <v>164.35</v>
      </c>
      <c r="D367" s="231">
        <v>165.38333333333333</v>
      </c>
      <c r="E367" s="231">
        <v>161.96666666666664</v>
      </c>
      <c r="F367" s="231">
        <v>159.58333333333331</v>
      </c>
      <c r="G367" s="231">
        <v>156.16666666666663</v>
      </c>
      <c r="H367" s="231">
        <v>167.76666666666665</v>
      </c>
      <c r="I367" s="231">
        <v>171.18333333333334</v>
      </c>
      <c r="J367" s="231">
        <v>173.56666666666666</v>
      </c>
      <c r="K367" s="230">
        <v>168.8</v>
      </c>
      <c r="L367" s="230">
        <v>163</v>
      </c>
      <c r="M367" s="230">
        <v>115.94204000000001</v>
      </c>
      <c r="N367" s="1"/>
      <c r="O367" s="1"/>
    </row>
    <row r="368" spans="1:15" ht="12.75" customHeight="1">
      <c r="A368" s="30">
        <v>358</v>
      </c>
      <c r="B368" s="216" t="s">
        <v>177</v>
      </c>
      <c r="C368" s="230">
        <v>238.8</v>
      </c>
      <c r="D368" s="231">
        <v>239.38333333333335</v>
      </c>
      <c r="E368" s="231">
        <v>236.8666666666667</v>
      </c>
      <c r="F368" s="231">
        <v>234.93333333333334</v>
      </c>
      <c r="G368" s="231">
        <v>232.41666666666669</v>
      </c>
      <c r="H368" s="231">
        <v>241.31666666666672</v>
      </c>
      <c r="I368" s="231">
        <v>243.83333333333337</v>
      </c>
      <c r="J368" s="231">
        <v>245.76666666666674</v>
      </c>
      <c r="K368" s="230">
        <v>241.9</v>
      </c>
      <c r="L368" s="230">
        <v>237.45</v>
      </c>
      <c r="M368" s="230">
        <v>86.706969999999998</v>
      </c>
      <c r="N368" s="1"/>
      <c r="O368" s="1"/>
    </row>
    <row r="369" spans="1:15" ht="12.75" customHeight="1">
      <c r="A369" s="30">
        <v>359</v>
      </c>
      <c r="B369" s="216" t="s">
        <v>782</v>
      </c>
      <c r="C369" s="230">
        <v>349.7</v>
      </c>
      <c r="D369" s="231">
        <v>350.2</v>
      </c>
      <c r="E369" s="231">
        <v>344.65</v>
      </c>
      <c r="F369" s="231">
        <v>339.59999999999997</v>
      </c>
      <c r="G369" s="231">
        <v>334.04999999999995</v>
      </c>
      <c r="H369" s="231">
        <v>355.25</v>
      </c>
      <c r="I369" s="231">
        <v>360.80000000000007</v>
      </c>
      <c r="J369" s="231">
        <v>365.85</v>
      </c>
      <c r="K369" s="230">
        <v>355.75</v>
      </c>
      <c r="L369" s="230">
        <v>345.15</v>
      </c>
      <c r="M369" s="230">
        <v>2.5630899999999999</v>
      </c>
      <c r="N369" s="1"/>
      <c r="O369" s="1"/>
    </row>
    <row r="370" spans="1:15" ht="12.75" customHeight="1">
      <c r="A370" s="30">
        <v>360</v>
      </c>
      <c r="B370" s="216" t="s">
        <v>267</v>
      </c>
      <c r="C370" s="230">
        <v>491.35</v>
      </c>
      <c r="D370" s="231">
        <v>492.88333333333338</v>
      </c>
      <c r="E370" s="231">
        <v>482.36666666666679</v>
      </c>
      <c r="F370" s="231">
        <v>473.38333333333338</v>
      </c>
      <c r="G370" s="231">
        <v>462.86666666666679</v>
      </c>
      <c r="H370" s="231">
        <v>501.86666666666679</v>
      </c>
      <c r="I370" s="231">
        <v>512.38333333333333</v>
      </c>
      <c r="J370" s="231">
        <v>521.36666666666679</v>
      </c>
      <c r="K370" s="230">
        <v>503.4</v>
      </c>
      <c r="L370" s="230">
        <v>483.9</v>
      </c>
      <c r="M370" s="230">
        <v>3.1002100000000001</v>
      </c>
      <c r="N370" s="1"/>
      <c r="O370" s="1"/>
    </row>
    <row r="371" spans="1:15" ht="12.75" customHeight="1">
      <c r="A371" s="30">
        <v>361</v>
      </c>
      <c r="B371" s="216" t="s">
        <v>440</v>
      </c>
      <c r="C371" s="230">
        <v>588.20000000000005</v>
      </c>
      <c r="D371" s="231">
        <v>593.26666666666677</v>
      </c>
      <c r="E371" s="231">
        <v>577.93333333333351</v>
      </c>
      <c r="F371" s="231">
        <v>567.66666666666674</v>
      </c>
      <c r="G371" s="231">
        <v>552.33333333333348</v>
      </c>
      <c r="H371" s="231">
        <v>603.53333333333353</v>
      </c>
      <c r="I371" s="231">
        <v>618.86666666666679</v>
      </c>
      <c r="J371" s="231">
        <v>629.13333333333355</v>
      </c>
      <c r="K371" s="230">
        <v>608.6</v>
      </c>
      <c r="L371" s="230">
        <v>583</v>
      </c>
      <c r="M371" s="230">
        <v>1.98444</v>
      </c>
      <c r="N371" s="1"/>
      <c r="O371" s="1"/>
    </row>
    <row r="372" spans="1:15" ht="12.75" customHeight="1">
      <c r="A372" s="30">
        <v>362</v>
      </c>
      <c r="B372" s="216" t="s">
        <v>441</v>
      </c>
      <c r="C372" s="230">
        <v>117.95</v>
      </c>
      <c r="D372" s="231">
        <v>117.89999999999999</v>
      </c>
      <c r="E372" s="231">
        <v>116.74999999999999</v>
      </c>
      <c r="F372" s="231">
        <v>115.55</v>
      </c>
      <c r="G372" s="231">
        <v>114.39999999999999</v>
      </c>
      <c r="H372" s="231">
        <v>119.09999999999998</v>
      </c>
      <c r="I372" s="231">
        <v>120.24999999999999</v>
      </c>
      <c r="J372" s="231">
        <v>121.44999999999997</v>
      </c>
      <c r="K372" s="230">
        <v>119.05</v>
      </c>
      <c r="L372" s="230">
        <v>116.7</v>
      </c>
      <c r="M372" s="230">
        <v>1.49579</v>
      </c>
      <c r="N372" s="1"/>
      <c r="O372" s="1"/>
    </row>
    <row r="373" spans="1:15" ht="12.75" customHeight="1">
      <c r="A373" s="30">
        <v>363</v>
      </c>
      <c r="B373" s="216" t="s">
        <v>822</v>
      </c>
      <c r="C373" s="230">
        <v>1114.8499999999999</v>
      </c>
      <c r="D373" s="231">
        <v>1104.0166666666667</v>
      </c>
      <c r="E373" s="231">
        <v>1090.8333333333333</v>
      </c>
      <c r="F373" s="231">
        <v>1066.8166666666666</v>
      </c>
      <c r="G373" s="231">
        <v>1053.6333333333332</v>
      </c>
      <c r="H373" s="231">
        <v>1128.0333333333333</v>
      </c>
      <c r="I373" s="231">
        <v>1141.2166666666667</v>
      </c>
      <c r="J373" s="231">
        <v>1165.2333333333333</v>
      </c>
      <c r="K373" s="230">
        <v>1117.2</v>
      </c>
      <c r="L373" s="230">
        <v>1080</v>
      </c>
      <c r="M373" s="230">
        <v>0.19575999999999999</v>
      </c>
      <c r="N373" s="1"/>
      <c r="O373" s="1"/>
    </row>
    <row r="374" spans="1:15" ht="12.75" customHeight="1">
      <c r="A374" s="30">
        <v>364</v>
      </c>
      <c r="B374" s="216" t="s">
        <v>442</v>
      </c>
      <c r="C374" s="230">
        <v>4978.55</v>
      </c>
      <c r="D374" s="231">
        <v>4928.5333333333328</v>
      </c>
      <c r="E374" s="231">
        <v>4859.0666666666657</v>
      </c>
      <c r="F374" s="231">
        <v>4739.583333333333</v>
      </c>
      <c r="G374" s="231">
        <v>4670.1166666666659</v>
      </c>
      <c r="H374" s="231">
        <v>5048.0166666666655</v>
      </c>
      <c r="I374" s="231">
        <v>5117.4833333333327</v>
      </c>
      <c r="J374" s="231">
        <v>5236.9666666666653</v>
      </c>
      <c r="K374" s="230">
        <v>4998</v>
      </c>
      <c r="L374" s="230">
        <v>4809.05</v>
      </c>
      <c r="M374" s="230">
        <v>0.21912000000000001</v>
      </c>
      <c r="N374" s="1"/>
      <c r="O374" s="1"/>
    </row>
    <row r="375" spans="1:15" ht="12.75" customHeight="1">
      <c r="A375" s="30">
        <v>365</v>
      </c>
      <c r="B375" s="216" t="s">
        <v>268</v>
      </c>
      <c r="C375" s="230">
        <v>13840.5</v>
      </c>
      <c r="D375" s="231">
        <v>13867.75</v>
      </c>
      <c r="E375" s="231">
        <v>13725.15</v>
      </c>
      <c r="F375" s="231">
        <v>13609.8</v>
      </c>
      <c r="G375" s="231">
        <v>13467.199999999999</v>
      </c>
      <c r="H375" s="231">
        <v>13983.1</v>
      </c>
      <c r="I375" s="231">
        <v>14125.699999999999</v>
      </c>
      <c r="J375" s="231">
        <v>14241.050000000001</v>
      </c>
      <c r="K375" s="230">
        <v>14010.35</v>
      </c>
      <c r="L375" s="230">
        <v>13752.4</v>
      </c>
      <c r="M375" s="230">
        <v>6.8769999999999998E-2</v>
      </c>
      <c r="N375" s="1"/>
      <c r="O375" s="1"/>
    </row>
    <row r="376" spans="1:15" ht="12.75" customHeight="1">
      <c r="A376" s="30">
        <v>366</v>
      </c>
      <c r="B376" s="216" t="s">
        <v>176</v>
      </c>
      <c r="C376" s="230">
        <v>49.3</v>
      </c>
      <c r="D376" s="231">
        <v>49.1</v>
      </c>
      <c r="E376" s="231">
        <v>48.7</v>
      </c>
      <c r="F376" s="231">
        <v>48.1</v>
      </c>
      <c r="G376" s="231">
        <v>47.7</v>
      </c>
      <c r="H376" s="231">
        <v>49.7</v>
      </c>
      <c r="I376" s="231">
        <v>50.099999999999994</v>
      </c>
      <c r="J376" s="231">
        <v>50.7</v>
      </c>
      <c r="K376" s="230">
        <v>49.5</v>
      </c>
      <c r="L376" s="230">
        <v>48.5</v>
      </c>
      <c r="M376" s="230">
        <v>310.20370000000003</v>
      </c>
      <c r="N376" s="1"/>
      <c r="O376" s="1"/>
    </row>
    <row r="377" spans="1:15" ht="12.75" customHeight="1">
      <c r="A377" s="30">
        <v>367</v>
      </c>
      <c r="B377" s="216" t="s">
        <v>443</v>
      </c>
      <c r="C377" s="230">
        <v>396.75</v>
      </c>
      <c r="D377" s="231">
        <v>394.59999999999997</v>
      </c>
      <c r="E377" s="231">
        <v>389.69999999999993</v>
      </c>
      <c r="F377" s="231">
        <v>382.65</v>
      </c>
      <c r="G377" s="231">
        <v>377.74999999999994</v>
      </c>
      <c r="H377" s="231">
        <v>401.64999999999992</v>
      </c>
      <c r="I377" s="231">
        <v>406.5499999999999</v>
      </c>
      <c r="J377" s="231">
        <v>413.59999999999991</v>
      </c>
      <c r="K377" s="230">
        <v>399.5</v>
      </c>
      <c r="L377" s="230">
        <v>387.55</v>
      </c>
      <c r="M377" s="230">
        <v>5.1488199999999997</v>
      </c>
      <c r="N377" s="1"/>
      <c r="O377" s="1"/>
    </row>
    <row r="378" spans="1:15" ht="12.75" customHeight="1">
      <c r="A378" s="30">
        <v>368</v>
      </c>
      <c r="B378" s="216" t="s">
        <v>180</v>
      </c>
      <c r="C378" s="230">
        <v>144.65</v>
      </c>
      <c r="D378" s="231">
        <v>145.88333333333335</v>
      </c>
      <c r="E378" s="231">
        <v>142.31666666666672</v>
      </c>
      <c r="F378" s="231">
        <v>139.98333333333338</v>
      </c>
      <c r="G378" s="231">
        <v>136.41666666666674</v>
      </c>
      <c r="H378" s="231">
        <v>148.2166666666667</v>
      </c>
      <c r="I378" s="231">
        <v>151.78333333333336</v>
      </c>
      <c r="J378" s="231">
        <v>154.11666666666667</v>
      </c>
      <c r="K378" s="230">
        <v>149.44999999999999</v>
      </c>
      <c r="L378" s="230">
        <v>143.55000000000001</v>
      </c>
      <c r="M378" s="230">
        <v>97.212370000000007</v>
      </c>
      <c r="N378" s="1"/>
      <c r="O378" s="1"/>
    </row>
    <row r="379" spans="1:15" ht="12.75" customHeight="1">
      <c r="A379" s="30">
        <v>369</v>
      </c>
      <c r="B379" s="216" t="s">
        <v>181</v>
      </c>
      <c r="C379" s="230">
        <v>133.1</v>
      </c>
      <c r="D379" s="231">
        <v>132.9</v>
      </c>
      <c r="E379" s="231">
        <v>131.55000000000001</v>
      </c>
      <c r="F379" s="231">
        <v>130</v>
      </c>
      <c r="G379" s="231">
        <v>128.65</v>
      </c>
      <c r="H379" s="231">
        <v>134.45000000000002</v>
      </c>
      <c r="I379" s="231">
        <v>135.79999999999998</v>
      </c>
      <c r="J379" s="231">
        <v>137.35000000000002</v>
      </c>
      <c r="K379" s="230">
        <v>134.25</v>
      </c>
      <c r="L379" s="230">
        <v>131.35</v>
      </c>
      <c r="M379" s="230">
        <v>90.269090000000006</v>
      </c>
      <c r="N379" s="1"/>
      <c r="O379" s="1"/>
    </row>
    <row r="380" spans="1:15" ht="12.75" customHeight="1">
      <c r="A380" s="30">
        <v>370</v>
      </c>
      <c r="B380" s="216" t="s">
        <v>783</v>
      </c>
      <c r="C380" s="230">
        <v>670.55</v>
      </c>
      <c r="D380" s="231">
        <v>676.69999999999993</v>
      </c>
      <c r="E380" s="231">
        <v>660.39999999999986</v>
      </c>
      <c r="F380" s="231">
        <v>650.24999999999989</v>
      </c>
      <c r="G380" s="231">
        <v>633.94999999999982</v>
      </c>
      <c r="H380" s="231">
        <v>686.84999999999991</v>
      </c>
      <c r="I380" s="231">
        <v>703.14999999999986</v>
      </c>
      <c r="J380" s="231">
        <v>713.3</v>
      </c>
      <c r="K380" s="230">
        <v>693</v>
      </c>
      <c r="L380" s="230">
        <v>666.55</v>
      </c>
      <c r="M380" s="230">
        <v>2.0313599999999998</v>
      </c>
      <c r="N380" s="1"/>
      <c r="O380" s="1"/>
    </row>
    <row r="381" spans="1:15" ht="12.75" customHeight="1">
      <c r="A381" s="30">
        <v>371</v>
      </c>
      <c r="B381" s="216" t="s">
        <v>444</v>
      </c>
      <c r="C381" s="230">
        <v>396.5</v>
      </c>
      <c r="D381" s="231">
        <v>397.13333333333338</v>
      </c>
      <c r="E381" s="231">
        <v>388.16666666666674</v>
      </c>
      <c r="F381" s="231">
        <v>379.83333333333337</v>
      </c>
      <c r="G381" s="231">
        <v>370.86666666666673</v>
      </c>
      <c r="H381" s="231">
        <v>405.46666666666675</v>
      </c>
      <c r="I381" s="231">
        <v>414.43333333333334</v>
      </c>
      <c r="J381" s="231">
        <v>422.76666666666677</v>
      </c>
      <c r="K381" s="230">
        <v>406.1</v>
      </c>
      <c r="L381" s="230">
        <v>388.8</v>
      </c>
      <c r="M381" s="230">
        <v>11.20894</v>
      </c>
      <c r="N381" s="1"/>
      <c r="O381" s="1"/>
    </row>
    <row r="382" spans="1:15" ht="12.75" customHeight="1">
      <c r="A382" s="30">
        <v>372</v>
      </c>
      <c r="B382" s="216" t="s">
        <v>445</v>
      </c>
      <c r="C382" s="230">
        <v>1122.7</v>
      </c>
      <c r="D382" s="231">
        <v>1118.1166666666666</v>
      </c>
      <c r="E382" s="231">
        <v>1106.9333333333332</v>
      </c>
      <c r="F382" s="231">
        <v>1091.1666666666665</v>
      </c>
      <c r="G382" s="231">
        <v>1079.9833333333331</v>
      </c>
      <c r="H382" s="231">
        <v>1133.8833333333332</v>
      </c>
      <c r="I382" s="231">
        <v>1145.0666666666666</v>
      </c>
      <c r="J382" s="231">
        <v>1160.8333333333333</v>
      </c>
      <c r="K382" s="230">
        <v>1129.3</v>
      </c>
      <c r="L382" s="230">
        <v>1102.3499999999999</v>
      </c>
      <c r="M382" s="230">
        <v>1.41917</v>
      </c>
      <c r="N382" s="1"/>
      <c r="O382" s="1"/>
    </row>
    <row r="383" spans="1:15" ht="12.75" customHeight="1">
      <c r="A383" s="30">
        <v>373</v>
      </c>
      <c r="B383" s="216" t="s">
        <v>446</v>
      </c>
      <c r="C383" s="230">
        <v>121.85</v>
      </c>
      <c r="D383" s="231">
        <v>121.8</v>
      </c>
      <c r="E383" s="231">
        <v>119.19999999999999</v>
      </c>
      <c r="F383" s="231">
        <v>116.55</v>
      </c>
      <c r="G383" s="231">
        <v>113.94999999999999</v>
      </c>
      <c r="H383" s="231">
        <v>124.44999999999999</v>
      </c>
      <c r="I383" s="231">
        <v>127.04999999999998</v>
      </c>
      <c r="J383" s="231">
        <v>129.69999999999999</v>
      </c>
      <c r="K383" s="230">
        <v>124.4</v>
      </c>
      <c r="L383" s="230">
        <v>119.15</v>
      </c>
      <c r="M383" s="230">
        <v>270.47615999999999</v>
      </c>
      <c r="N383" s="1"/>
      <c r="O383" s="1"/>
    </row>
    <row r="384" spans="1:15" ht="12.75" customHeight="1">
      <c r="A384" s="30">
        <v>374</v>
      </c>
      <c r="B384" s="216" t="s">
        <v>447</v>
      </c>
      <c r="C384" s="230">
        <v>150.1</v>
      </c>
      <c r="D384" s="231">
        <v>149.9</v>
      </c>
      <c r="E384" s="231">
        <v>148</v>
      </c>
      <c r="F384" s="231">
        <v>145.9</v>
      </c>
      <c r="G384" s="231">
        <v>144</v>
      </c>
      <c r="H384" s="231">
        <v>152</v>
      </c>
      <c r="I384" s="231">
        <v>153.90000000000003</v>
      </c>
      <c r="J384" s="231">
        <v>156</v>
      </c>
      <c r="K384" s="230">
        <v>151.80000000000001</v>
      </c>
      <c r="L384" s="230">
        <v>147.80000000000001</v>
      </c>
      <c r="M384" s="230">
        <v>11.922560000000001</v>
      </c>
      <c r="N384" s="1"/>
      <c r="O384" s="1"/>
    </row>
    <row r="385" spans="1:15" ht="12.75" customHeight="1">
      <c r="A385" s="30">
        <v>375</v>
      </c>
      <c r="B385" s="216" t="s">
        <v>872</v>
      </c>
      <c r="C385" s="230">
        <v>916.6</v>
      </c>
      <c r="D385" s="231">
        <v>915.88333333333333</v>
      </c>
      <c r="E385" s="231">
        <v>900.81666666666661</v>
      </c>
      <c r="F385" s="231">
        <v>885.0333333333333</v>
      </c>
      <c r="G385" s="231">
        <v>869.96666666666658</v>
      </c>
      <c r="H385" s="231">
        <v>931.66666666666663</v>
      </c>
      <c r="I385" s="231">
        <v>946.73333333333346</v>
      </c>
      <c r="J385" s="231">
        <v>962.51666666666665</v>
      </c>
      <c r="K385" s="230">
        <v>930.95</v>
      </c>
      <c r="L385" s="230">
        <v>900.1</v>
      </c>
      <c r="M385" s="230">
        <v>2.64344</v>
      </c>
      <c r="N385" s="1"/>
      <c r="O385" s="1"/>
    </row>
    <row r="386" spans="1:15" ht="12.75" customHeight="1">
      <c r="A386" s="30">
        <v>376</v>
      </c>
      <c r="B386" s="216" t="s">
        <v>448</v>
      </c>
      <c r="C386" s="230">
        <v>582.35</v>
      </c>
      <c r="D386" s="231">
        <v>585.68333333333328</v>
      </c>
      <c r="E386" s="231">
        <v>576.36666666666656</v>
      </c>
      <c r="F386" s="231">
        <v>570.38333333333333</v>
      </c>
      <c r="G386" s="231">
        <v>561.06666666666661</v>
      </c>
      <c r="H386" s="231">
        <v>591.66666666666652</v>
      </c>
      <c r="I386" s="231">
        <v>600.98333333333335</v>
      </c>
      <c r="J386" s="231">
        <v>606.96666666666647</v>
      </c>
      <c r="K386" s="230">
        <v>595</v>
      </c>
      <c r="L386" s="230">
        <v>579.70000000000005</v>
      </c>
      <c r="M386" s="230">
        <v>3.91994</v>
      </c>
      <c r="N386" s="1"/>
      <c r="O386" s="1"/>
    </row>
    <row r="387" spans="1:15" ht="12.75" customHeight="1">
      <c r="A387" s="30">
        <v>377</v>
      </c>
      <c r="B387" s="216" t="s">
        <v>449</v>
      </c>
      <c r="C387" s="230">
        <v>188.95</v>
      </c>
      <c r="D387" s="231">
        <v>188.78333333333333</v>
      </c>
      <c r="E387" s="231">
        <v>188.26666666666665</v>
      </c>
      <c r="F387" s="231">
        <v>187.58333333333331</v>
      </c>
      <c r="G387" s="231">
        <v>187.06666666666663</v>
      </c>
      <c r="H387" s="231">
        <v>189.46666666666667</v>
      </c>
      <c r="I387" s="231">
        <v>189.98333333333338</v>
      </c>
      <c r="J387" s="231">
        <v>190.66666666666669</v>
      </c>
      <c r="K387" s="230">
        <v>189.3</v>
      </c>
      <c r="L387" s="230">
        <v>188.1</v>
      </c>
      <c r="M387" s="230">
        <v>1.5361899999999999</v>
      </c>
      <c r="N387" s="1"/>
      <c r="O387" s="1"/>
    </row>
    <row r="388" spans="1:15" ht="12.75" customHeight="1">
      <c r="A388" s="30">
        <v>378</v>
      </c>
      <c r="B388" s="216" t="s">
        <v>450</v>
      </c>
      <c r="C388" s="230">
        <v>107.15</v>
      </c>
      <c r="D388" s="231">
        <v>106.60000000000001</v>
      </c>
      <c r="E388" s="231">
        <v>105.00000000000001</v>
      </c>
      <c r="F388" s="231">
        <v>102.85000000000001</v>
      </c>
      <c r="G388" s="231">
        <v>101.25000000000001</v>
      </c>
      <c r="H388" s="231">
        <v>108.75000000000001</v>
      </c>
      <c r="I388" s="231">
        <v>110.35000000000001</v>
      </c>
      <c r="J388" s="231">
        <v>112.50000000000001</v>
      </c>
      <c r="K388" s="230">
        <v>108.2</v>
      </c>
      <c r="L388" s="230">
        <v>104.45</v>
      </c>
      <c r="M388" s="230">
        <v>44.418469999999999</v>
      </c>
      <c r="N388" s="1"/>
      <c r="O388" s="1"/>
    </row>
    <row r="389" spans="1:15" ht="12.75" customHeight="1">
      <c r="A389" s="30">
        <v>379</v>
      </c>
      <c r="B389" s="216" t="s">
        <v>451</v>
      </c>
      <c r="C389" s="230">
        <v>2352.6999999999998</v>
      </c>
      <c r="D389" s="231">
        <v>2355.1833333333329</v>
      </c>
      <c r="E389" s="231">
        <v>2327.516666666666</v>
      </c>
      <c r="F389" s="231">
        <v>2302.333333333333</v>
      </c>
      <c r="G389" s="231">
        <v>2274.6666666666661</v>
      </c>
      <c r="H389" s="231">
        <v>2380.3666666666659</v>
      </c>
      <c r="I389" s="231">
        <v>2408.0333333333328</v>
      </c>
      <c r="J389" s="231">
        <v>2433.2166666666658</v>
      </c>
      <c r="K389" s="230">
        <v>2382.85</v>
      </c>
      <c r="L389" s="230">
        <v>2330</v>
      </c>
      <c r="M389" s="230">
        <v>0.28471000000000002</v>
      </c>
      <c r="N389" s="1"/>
      <c r="O389" s="1"/>
    </row>
    <row r="390" spans="1:15" ht="12.75" customHeight="1">
      <c r="A390" s="30">
        <v>380</v>
      </c>
      <c r="B390" s="216" t="s">
        <v>823</v>
      </c>
      <c r="C390" s="230">
        <v>38.799999999999997</v>
      </c>
      <c r="D390" s="231">
        <v>38.983333333333334</v>
      </c>
      <c r="E390" s="231">
        <v>38.266666666666666</v>
      </c>
      <c r="F390" s="231">
        <v>37.733333333333334</v>
      </c>
      <c r="G390" s="231">
        <v>37.016666666666666</v>
      </c>
      <c r="H390" s="231">
        <v>39.516666666666666</v>
      </c>
      <c r="I390" s="231">
        <v>40.233333333333334</v>
      </c>
      <c r="J390" s="231">
        <v>40.766666666666666</v>
      </c>
      <c r="K390" s="230">
        <v>39.700000000000003</v>
      </c>
      <c r="L390" s="230">
        <v>38.450000000000003</v>
      </c>
      <c r="M390" s="230">
        <v>7.0671600000000003</v>
      </c>
      <c r="N390" s="1"/>
      <c r="O390" s="1"/>
    </row>
    <row r="391" spans="1:15" ht="12.75" customHeight="1">
      <c r="A391" s="30">
        <v>381</v>
      </c>
      <c r="B391" s="216" t="s">
        <v>854</v>
      </c>
      <c r="C391" s="230">
        <v>1552.7</v>
      </c>
      <c r="D391" s="231">
        <v>1562.1666666666667</v>
      </c>
      <c r="E391" s="231">
        <v>1534.5333333333335</v>
      </c>
      <c r="F391" s="231">
        <v>1516.3666666666668</v>
      </c>
      <c r="G391" s="231">
        <v>1488.7333333333336</v>
      </c>
      <c r="H391" s="231">
        <v>1580.3333333333335</v>
      </c>
      <c r="I391" s="231">
        <v>1607.9666666666667</v>
      </c>
      <c r="J391" s="231">
        <v>1626.1333333333334</v>
      </c>
      <c r="K391" s="230">
        <v>1589.8</v>
      </c>
      <c r="L391" s="230">
        <v>1544</v>
      </c>
      <c r="M391" s="230">
        <v>0.83230000000000004</v>
      </c>
      <c r="N391" s="1"/>
      <c r="O391" s="1"/>
    </row>
    <row r="392" spans="1:15" ht="12.75" customHeight="1">
      <c r="A392" s="30">
        <v>382</v>
      </c>
      <c r="B392" s="216" t="s">
        <v>452</v>
      </c>
      <c r="C392" s="230">
        <v>173.45</v>
      </c>
      <c r="D392" s="231">
        <v>171.5333333333333</v>
      </c>
      <c r="E392" s="231">
        <v>166.21666666666661</v>
      </c>
      <c r="F392" s="231">
        <v>158.98333333333332</v>
      </c>
      <c r="G392" s="231">
        <v>153.66666666666663</v>
      </c>
      <c r="H392" s="231">
        <v>178.76666666666659</v>
      </c>
      <c r="I392" s="231">
        <v>184.08333333333331</v>
      </c>
      <c r="J392" s="231">
        <v>191.31666666666658</v>
      </c>
      <c r="K392" s="230">
        <v>176.85</v>
      </c>
      <c r="L392" s="230">
        <v>164.3</v>
      </c>
      <c r="M392" s="230">
        <v>69.799790000000002</v>
      </c>
      <c r="N392" s="1"/>
      <c r="O392" s="1"/>
    </row>
    <row r="393" spans="1:15" ht="12.75" customHeight="1">
      <c r="A393" s="30">
        <v>383</v>
      </c>
      <c r="B393" s="216" t="s">
        <v>453</v>
      </c>
      <c r="C393" s="230">
        <v>880.3</v>
      </c>
      <c r="D393" s="231">
        <v>879.08333333333337</v>
      </c>
      <c r="E393" s="231">
        <v>873.2166666666667</v>
      </c>
      <c r="F393" s="231">
        <v>866.13333333333333</v>
      </c>
      <c r="G393" s="231">
        <v>860.26666666666665</v>
      </c>
      <c r="H393" s="231">
        <v>886.16666666666674</v>
      </c>
      <c r="I393" s="231">
        <v>892.0333333333333</v>
      </c>
      <c r="J393" s="231">
        <v>899.11666666666679</v>
      </c>
      <c r="K393" s="230">
        <v>884.95</v>
      </c>
      <c r="L393" s="230">
        <v>872</v>
      </c>
      <c r="M393" s="230">
        <v>0.69318999999999997</v>
      </c>
      <c r="N393" s="1"/>
      <c r="O393" s="1"/>
    </row>
    <row r="394" spans="1:15" ht="12.75" customHeight="1">
      <c r="A394" s="30">
        <v>384</v>
      </c>
      <c r="B394" s="216" t="s">
        <v>182</v>
      </c>
      <c r="C394" s="230">
        <v>2439.3000000000002</v>
      </c>
      <c r="D394" s="231">
        <v>2444.4333333333334</v>
      </c>
      <c r="E394" s="231">
        <v>2423.8666666666668</v>
      </c>
      <c r="F394" s="231">
        <v>2408.4333333333334</v>
      </c>
      <c r="G394" s="231">
        <v>2387.8666666666668</v>
      </c>
      <c r="H394" s="231">
        <v>2459.8666666666668</v>
      </c>
      <c r="I394" s="231">
        <v>2480.4333333333334</v>
      </c>
      <c r="J394" s="231">
        <v>2495.8666666666668</v>
      </c>
      <c r="K394" s="230">
        <v>2465</v>
      </c>
      <c r="L394" s="230">
        <v>2429</v>
      </c>
      <c r="M394" s="230">
        <v>40.607219999999998</v>
      </c>
      <c r="N394" s="1"/>
      <c r="O394" s="1"/>
    </row>
    <row r="395" spans="1:15" ht="12.75" customHeight="1">
      <c r="A395" s="30">
        <v>385</v>
      </c>
      <c r="B395" s="216" t="s">
        <v>794</v>
      </c>
      <c r="C395" s="230">
        <v>107.2</v>
      </c>
      <c r="D395" s="231">
        <v>106.48333333333333</v>
      </c>
      <c r="E395" s="231">
        <v>104.96666666666667</v>
      </c>
      <c r="F395" s="231">
        <v>102.73333333333333</v>
      </c>
      <c r="G395" s="231">
        <v>101.21666666666667</v>
      </c>
      <c r="H395" s="231">
        <v>108.71666666666667</v>
      </c>
      <c r="I395" s="231">
        <v>110.23333333333335</v>
      </c>
      <c r="J395" s="231">
        <v>112.46666666666667</v>
      </c>
      <c r="K395" s="230">
        <v>108</v>
      </c>
      <c r="L395" s="230">
        <v>104.25</v>
      </c>
      <c r="M395" s="230">
        <v>6.8762499999999998</v>
      </c>
      <c r="N395" s="1"/>
      <c r="O395" s="1"/>
    </row>
    <row r="396" spans="1:15" ht="12.75" customHeight="1">
      <c r="A396" s="30">
        <v>386</v>
      </c>
      <c r="B396" s="216" t="s">
        <v>454</v>
      </c>
      <c r="C396" s="230">
        <v>736.65</v>
      </c>
      <c r="D396" s="231">
        <v>733.9</v>
      </c>
      <c r="E396" s="231">
        <v>723.8</v>
      </c>
      <c r="F396" s="231">
        <v>710.94999999999993</v>
      </c>
      <c r="G396" s="231">
        <v>700.84999999999991</v>
      </c>
      <c r="H396" s="231">
        <v>746.75</v>
      </c>
      <c r="I396" s="231">
        <v>756.85000000000014</v>
      </c>
      <c r="J396" s="231">
        <v>769.7</v>
      </c>
      <c r="K396" s="230">
        <v>744</v>
      </c>
      <c r="L396" s="230">
        <v>721.05</v>
      </c>
      <c r="M396" s="230">
        <v>0.93659999999999999</v>
      </c>
      <c r="N396" s="1"/>
      <c r="O396" s="1"/>
    </row>
    <row r="397" spans="1:15" ht="12.75" customHeight="1">
      <c r="A397" s="30">
        <v>387</v>
      </c>
      <c r="B397" s="216" t="s">
        <v>455</v>
      </c>
      <c r="C397" s="230">
        <v>1389.15</v>
      </c>
      <c r="D397" s="231">
        <v>1392.8999999999999</v>
      </c>
      <c r="E397" s="231">
        <v>1361.2499999999998</v>
      </c>
      <c r="F397" s="231">
        <v>1333.35</v>
      </c>
      <c r="G397" s="231">
        <v>1301.6999999999998</v>
      </c>
      <c r="H397" s="231">
        <v>1420.7999999999997</v>
      </c>
      <c r="I397" s="231">
        <v>1452.4499999999998</v>
      </c>
      <c r="J397" s="231">
        <v>1480.3499999999997</v>
      </c>
      <c r="K397" s="230">
        <v>1424.55</v>
      </c>
      <c r="L397" s="230">
        <v>1365</v>
      </c>
      <c r="M397" s="230">
        <v>2.5713400000000002</v>
      </c>
      <c r="N397" s="1"/>
      <c r="O397" s="1"/>
    </row>
    <row r="398" spans="1:15" ht="12.75" customHeight="1">
      <c r="A398" s="30">
        <v>388</v>
      </c>
      <c r="B398" s="216" t="s">
        <v>269</v>
      </c>
      <c r="C398" s="230">
        <v>879.4</v>
      </c>
      <c r="D398" s="231">
        <v>875.5333333333333</v>
      </c>
      <c r="E398" s="231">
        <v>869.36666666666656</v>
      </c>
      <c r="F398" s="231">
        <v>859.33333333333326</v>
      </c>
      <c r="G398" s="231">
        <v>853.16666666666652</v>
      </c>
      <c r="H398" s="231">
        <v>885.56666666666661</v>
      </c>
      <c r="I398" s="231">
        <v>891.73333333333335</v>
      </c>
      <c r="J398" s="231">
        <v>901.76666666666665</v>
      </c>
      <c r="K398" s="230">
        <v>881.7</v>
      </c>
      <c r="L398" s="230">
        <v>865.5</v>
      </c>
      <c r="M398" s="230">
        <v>11.30443</v>
      </c>
      <c r="N398" s="1"/>
      <c r="O398" s="1"/>
    </row>
    <row r="399" spans="1:15" ht="12.75" customHeight="1">
      <c r="A399" s="30">
        <v>389</v>
      </c>
      <c r="B399" s="216" t="s">
        <v>184</v>
      </c>
      <c r="C399" s="230">
        <v>1162.5999999999999</v>
      </c>
      <c r="D399" s="231">
        <v>1168.9166666666667</v>
      </c>
      <c r="E399" s="231">
        <v>1152.8833333333334</v>
      </c>
      <c r="F399" s="231">
        <v>1143.1666666666667</v>
      </c>
      <c r="G399" s="231">
        <v>1127.1333333333334</v>
      </c>
      <c r="H399" s="231">
        <v>1178.6333333333334</v>
      </c>
      <c r="I399" s="231">
        <v>1194.6666666666667</v>
      </c>
      <c r="J399" s="231">
        <v>1204.3833333333334</v>
      </c>
      <c r="K399" s="230">
        <v>1184.95</v>
      </c>
      <c r="L399" s="230">
        <v>1159.2</v>
      </c>
      <c r="M399" s="230">
        <v>6.8872999999999998</v>
      </c>
      <c r="N399" s="1"/>
      <c r="O399" s="1"/>
    </row>
    <row r="400" spans="1:15" ht="12.75" customHeight="1">
      <c r="A400" s="30">
        <v>390</v>
      </c>
      <c r="B400" s="216" t="s">
        <v>456</v>
      </c>
      <c r="C400" s="230">
        <v>392.7</v>
      </c>
      <c r="D400" s="231">
        <v>392.18333333333334</v>
      </c>
      <c r="E400" s="231">
        <v>388.51666666666665</v>
      </c>
      <c r="F400" s="231">
        <v>384.33333333333331</v>
      </c>
      <c r="G400" s="231">
        <v>380.66666666666663</v>
      </c>
      <c r="H400" s="231">
        <v>396.36666666666667</v>
      </c>
      <c r="I400" s="231">
        <v>400.0333333333333</v>
      </c>
      <c r="J400" s="231">
        <v>404.2166666666667</v>
      </c>
      <c r="K400" s="230">
        <v>395.85</v>
      </c>
      <c r="L400" s="230">
        <v>388</v>
      </c>
      <c r="M400" s="230">
        <v>0.47369</v>
      </c>
      <c r="N400" s="1"/>
      <c r="O400" s="1"/>
    </row>
    <row r="401" spans="1:15" ht="12.75" customHeight="1">
      <c r="A401" s="30">
        <v>391</v>
      </c>
      <c r="B401" s="216" t="s">
        <v>457</v>
      </c>
      <c r="C401" s="230">
        <v>37</v>
      </c>
      <c r="D401" s="231">
        <v>37.1</v>
      </c>
      <c r="E401" s="231">
        <v>36.5</v>
      </c>
      <c r="F401" s="231">
        <v>36</v>
      </c>
      <c r="G401" s="231">
        <v>35.4</v>
      </c>
      <c r="H401" s="231">
        <v>37.6</v>
      </c>
      <c r="I401" s="231">
        <v>38.20000000000001</v>
      </c>
      <c r="J401" s="231">
        <v>38.700000000000003</v>
      </c>
      <c r="K401" s="230">
        <v>37.700000000000003</v>
      </c>
      <c r="L401" s="230">
        <v>36.6</v>
      </c>
      <c r="M401" s="230">
        <v>60.110030000000002</v>
      </c>
      <c r="N401" s="1"/>
      <c r="O401" s="1"/>
    </row>
    <row r="402" spans="1:15" ht="12.75" customHeight="1">
      <c r="A402" s="30">
        <v>392</v>
      </c>
      <c r="B402" s="216" t="s">
        <v>458</v>
      </c>
      <c r="C402" s="230">
        <v>4411</v>
      </c>
      <c r="D402" s="231">
        <v>4395.75</v>
      </c>
      <c r="E402" s="231">
        <v>4282.25</v>
      </c>
      <c r="F402" s="231">
        <v>4153.5</v>
      </c>
      <c r="G402" s="231">
        <v>4040</v>
      </c>
      <c r="H402" s="231">
        <v>4524.5</v>
      </c>
      <c r="I402" s="231">
        <v>4638</v>
      </c>
      <c r="J402" s="231">
        <v>4766.75</v>
      </c>
      <c r="K402" s="230">
        <v>4509.25</v>
      </c>
      <c r="L402" s="230">
        <v>4267</v>
      </c>
      <c r="M402" s="230">
        <v>0.77625999999999995</v>
      </c>
      <c r="N402" s="1"/>
      <c r="O402" s="1"/>
    </row>
    <row r="403" spans="1:15" ht="12.75" customHeight="1">
      <c r="A403" s="30">
        <v>393</v>
      </c>
      <c r="B403" s="216" t="s">
        <v>188</v>
      </c>
      <c r="C403" s="230">
        <v>2471.35</v>
      </c>
      <c r="D403" s="231">
        <v>2491.1166666666668</v>
      </c>
      <c r="E403" s="231">
        <v>2433.2333333333336</v>
      </c>
      <c r="F403" s="231">
        <v>2395.1166666666668</v>
      </c>
      <c r="G403" s="231">
        <v>2337.2333333333336</v>
      </c>
      <c r="H403" s="231">
        <v>2529.2333333333336</v>
      </c>
      <c r="I403" s="231">
        <v>2587.1166666666668</v>
      </c>
      <c r="J403" s="231">
        <v>2625.2333333333336</v>
      </c>
      <c r="K403" s="230">
        <v>2549</v>
      </c>
      <c r="L403" s="230">
        <v>2453</v>
      </c>
      <c r="M403" s="230">
        <v>4.4821400000000002</v>
      </c>
      <c r="N403" s="1"/>
      <c r="O403" s="1"/>
    </row>
    <row r="404" spans="1:15" ht="12.75" customHeight="1">
      <c r="A404" s="30">
        <v>394</v>
      </c>
      <c r="B404" s="216" t="s">
        <v>800</v>
      </c>
      <c r="C404" s="230">
        <v>78.05</v>
      </c>
      <c r="D404" s="231">
        <v>77.88333333333334</v>
      </c>
      <c r="E404" s="231">
        <v>77.01666666666668</v>
      </c>
      <c r="F404" s="231">
        <v>75.983333333333334</v>
      </c>
      <c r="G404" s="231">
        <v>75.116666666666674</v>
      </c>
      <c r="H404" s="231">
        <v>78.916666666666686</v>
      </c>
      <c r="I404" s="231">
        <v>79.783333333333331</v>
      </c>
      <c r="J404" s="231">
        <v>80.816666666666691</v>
      </c>
      <c r="K404" s="230">
        <v>78.75</v>
      </c>
      <c r="L404" s="230">
        <v>76.849999999999994</v>
      </c>
      <c r="M404" s="230">
        <v>71.619669999999999</v>
      </c>
      <c r="N404" s="1"/>
      <c r="O404" s="1"/>
    </row>
    <row r="405" spans="1:15" ht="12.75" customHeight="1">
      <c r="A405" s="30">
        <v>395</v>
      </c>
      <c r="B405" s="216" t="s">
        <v>270</v>
      </c>
      <c r="C405" s="230">
        <v>6551.3</v>
      </c>
      <c r="D405" s="231">
        <v>6503.3</v>
      </c>
      <c r="E405" s="231">
        <v>6442.6</v>
      </c>
      <c r="F405" s="231">
        <v>6333.9000000000005</v>
      </c>
      <c r="G405" s="231">
        <v>6273.2000000000007</v>
      </c>
      <c r="H405" s="231">
        <v>6612</v>
      </c>
      <c r="I405" s="231">
        <v>6672.6999999999989</v>
      </c>
      <c r="J405" s="231">
        <v>6781.4</v>
      </c>
      <c r="K405" s="230">
        <v>6564</v>
      </c>
      <c r="L405" s="230">
        <v>6394.6</v>
      </c>
      <c r="M405" s="230">
        <v>0.86987000000000003</v>
      </c>
      <c r="N405" s="1"/>
      <c r="O405" s="1"/>
    </row>
    <row r="406" spans="1:15" ht="12.75" customHeight="1">
      <c r="A406" s="30">
        <v>396</v>
      </c>
      <c r="B406" s="216" t="s">
        <v>824</v>
      </c>
      <c r="C406" s="230">
        <v>1298.75</v>
      </c>
      <c r="D406" s="231">
        <v>1302.3</v>
      </c>
      <c r="E406" s="231">
        <v>1287.55</v>
      </c>
      <c r="F406" s="231">
        <v>1276.3499999999999</v>
      </c>
      <c r="G406" s="231">
        <v>1261.5999999999999</v>
      </c>
      <c r="H406" s="231">
        <v>1313.5</v>
      </c>
      <c r="I406" s="231">
        <v>1328.25</v>
      </c>
      <c r="J406" s="231">
        <v>1339.45</v>
      </c>
      <c r="K406" s="230">
        <v>1317.05</v>
      </c>
      <c r="L406" s="230">
        <v>1291.0999999999999</v>
      </c>
      <c r="M406" s="230">
        <v>0.29965999999999998</v>
      </c>
      <c r="N406" s="1"/>
      <c r="O406" s="1"/>
    </row>
    <row r="407" spans="1:15" ht="12.75" customHeight="1">
      <c r="A407" s="30">
        <v>397</v>
      </c>
      <c r="B407" s="216" t="s">
        <v>459</v>
      </c>
      <c r="C407" s="230">
        <v>2808.35</v>
      </c>
      <c r="D407" s="231">
        <v>2803</v>
      </c>
      <c r="E407" s="231">
        <v>2783.05</v>
      </c>
      <c r="F407" s="231">
        <v>2757.75</v>
      </c>
      <c r="G407" s="231">
        <v>2737.8</v>
      </c>
      <c r="H407" s="231">
        <v>2828.3</v>
      </c>
      <c r="I407" s="231">
        <v>2848.25</v>
      </c>
      <c r="J407" s="231">
        <v>2873.55</v>
      </c>
      <c r="K407" s="230">
        <v>2822.95</v>
      </c>
      <c r="L407" s="230">
        <v>2777.7</v>
      </c>
      <c r="M407" s="230">
        <v>0.70611000000000002</v>
      </c>
      <c r="N407" s="1"/>
      <c r="O407" s="1"/>
    </row>
    <row r="408" spans="1:15" ht="12.75" customHeight="1">
      <c r="A408" s="30">
        <v>398</v>
      </c>
      <c r="B408" s="216" t="s">
        <v>855</v>
      </c>
      <c r="C408" s="230">
        <v>493.5</v>
      </c>
      <c r="D408" s="231">
        <v>496.59999999999997</v>
      </c>
      <c r="E408" s="231">
        <v>483.29999999999995</v>
      </c>
      <c r="F408" s="231">
        <v>473.09999999999997</v>
      </c>
      <c r="G408" s="231">
        <v>459.79999999999995</v>
      </c>
      <c r="H408" s="231">
        <v>506.79999999999995</v>
      </c>
      <c r="I408" s="231">
        <v>520.1</v>
      </c>
      <c r="J408" s="231">
        <v>530.29999999999995</v>
      </c>
      <c r="K408" s="230">
        <v>509.9</v>
      </c>
      <c r="L408" s="230">
        <v>486.4</v>
      </c>
      <c r="M408" s="230">
        <v>2.5112000000000001</v>
      </c>
      <c r="N408" s="1"/>
      <c r="O408" s="1"/>
    </row>
    <row r="409" spans="1:15" ht="12.75" customHeight="1">
      <c r="A409" s="30">
        <v>399</v>
      </c>
      <c r="B409" s="216" t="s">
        <v>460</v>
      </c>
      <c r="C409" s="230">
        <v>1054.4000000000001</v>
      </c>
      <c r="D409" s="231">
        <v>1052.9666666666667</v>
      </c>
      <c r="E409" s="231">
        <v>1046.4333333333334</v>
      </c>
      <c r="F409" s="231">
        <v>1038.4666666666667</v>
      </c>
      <c r="G409" s="231">
        <v>1031.9333333333334</v>
      </c>
      <c r="H409" s="231">
        <v>1060.9333333333334</v>
      </c>
      <c r="I409" s="231">
        <v>1067.4666666666667</v>
      </c>
      <c r="J409" s="231">
        <v>1075.4333333333334</v>
      </c>
      <c r="K409" s="230">
        <v>1059.5</v>
      </c>
      <c r="L409" s="230">
        <v>1045</v>
      </c>
      <c r="M409" s="230">
        <v>8.6379999999999998E-2</v>
      </c>
      <c r="N409" s="1"/>
      <c r="O409" s="1"/>
    </row>
    <row r="410" spans="1:15" ht="12.75" customHeight="1">
      <c r="A410" s="30">
        <v>400</v>
      </c>
      <c r="B410" s="216" t="s">
        <v>461</v>
      </c>
      <c r="C410" s="230">
        <v>257.75</v>
      </c>
      <c r="D410" s="231">
        <v>258.36666666666667</v>
      </c>
      <c r="E410" s="231">
        <v>255.38333333333333</v>
      </c>
      <c r="F410" s="231">
        <v>253.01666666666665</v>
      </c>
      <c r="G410" s="231">
        <v>250.0333333333333</v>
      </c>
      <c r="H410" s="231">
        <v>260.73333333333335</v>
      </c>
      <c r="I410" s="231">
        <v>263.7166666666667</v>
      </c>
      <c r="J410" s="231">
        <v>266.08333333333337</v>
      </c>
      <c r="K410" s="230">
        <v>261.35000000000002</v>
      </c>
      <c r="L410" s="230">
        <v>256</v>
      </c>
      <c r="M410" s="230">
        <v>1.11557</v>
      </c>
      <c r="N410" s="1"/>
      <c r="O410" s="1"/>
    </row>
    <row r="411" spans="1:15" ht="12.75" customHeight="1">
      <c r="A411" s="30">
        <v>401</v>
      </c>
      <c r="B411" s="216" t="s">
        <v>856</v>
      </c>
      <c r="C411" s="230">
        <v>729.3</v>
      </c>
      <c r="D411" s="231">
        <v>723.0333333333333</v>
      </c>
      <c r="E411" s="231">
        <v>711.26666666666665</v>
      </c>
      <c r="F411" s="231">
        <v>693.23333333333335</v>
      </c>
      <c r="G411" s="231">
        <v>681.4666666666667</v>
      </c>
      <c r="H411" s="231">
        <v>741.06666666666661</v>
      </c>
      <c r="I411" s="231">
        <v>752.83333333333326</v>
      </c>
      <c r="J411" s="231">
        <v>770.86666666666656</v>
      </c>
      <c r="K411" s="230">
        <v>734.8</v>
      </c>
      <c r="L411" s="230">
        <v>705</v>
      </c>
      <c r="M411" s="230">
        <v>1.6129100000000001</v>
      </c>
      <c r="N411" s="1"/>
      <c r="O411" s="1"/>
    </row>
    <row r="412" spans="1:15" ht="12.75" customHeight="1">
      <c r="A412" s="30">
        <v>402</v>
      </c>
      <c r="B412" s="216" t="s">
        <v>186</v>
      </c>
      <c r="C412" s="230">
        <v>24419</v>
      </c>
      <c r="D412" s="231">
        <v>24539.316666666666</v>
      </c>
      <c r="E412" s="231">
        <v>24229.683333333331</v>
      </c>
      <c r="F412" s="231">
        <v>24040.366666666665</v>
      </c>
      <c r="G412" s="231">
        <v>23730.73333333333</v>
      </c>
      <c r="H412" s="231">
        <v>24728.633333333331</v>
      </c>
      <c r="I412" s="231">
        <v>25038.266666666663</v>
      </c>
      <c r="J412" s="231">
        <v>25227.583333333332</v>
      </c>
      <c r="K412" s="230">
        <v>24848.95</v>
      </c>
      <c r="L412" s="230">
        <v>24350</v>
      </c>
      <c r="M412" s="230">
        <v>0.28273999999999999</v>
      </c>
      <c r="N412" s="1"/>
      <c r="O412" s="1"/>
    </row>
    <row r="413" spans="1:15" ht="12.75" customHeight="1">
      <c r="A413" s="30">
        <v>403</v>
      </c>
      <c r="B413" s="216" t="s">
        <v>825</v>
      </c>
      <c r="C413" s="230">
        <v>42.85</v>
      </c>
      <c r="D413" s="231">
        <v>42.983333333333327</v>
      </c>
      <c r="E413" s="231">
        <v>42.466666666666654</v>
      </c>
      <c r="F413" s="231">
        <v>42.083333333333329</v>
      </c>
      <c r="G413" s="231">
        <v>41.566666666666656</v>
      </c>
      <c r="H413" s="231">
        <v>43.366666666666653</v>
      </c>
      <c r="I413" s="231">
        <v>43.883333333333319</v>
      </c>
      <c r="J413" s="231">
        <v>44.266666666666652</v>
      </c>
      <c r="K413" s="230">
        <v>43.5</v>
      </c>
      <c r="L413" s="230">
        <v>42.6</v>
      </c>
      <c r="M413" s="230">
        <v>38.430779999999999</v>
      </c>
      <c r="N413" s="1"/>
      <c r="O413" s="1"/>
    </row>
    <row r="414" spans="1:15" ht="12.75" customHeight="1">
      <c r="A414" s="30">
        <v>404</v>
      </c>
      <c r="B414" s="216" t="s">
        <v>864</v>
      </c>
      <c r="C414" s="230">
        <v>1344.2</v>
      </c>
      <c r="D414" s="231">
        <v>1339.9666666666667</v>
      </c>
      <c r="E414" s="231">
        <v>1329.3333333333335</v>
      </c>
      <c r="F414" s="231">
        <v>1314.4666666666667</v>
      </c>
      <c r="G414" s="231">
        <v>1303.8333333333335</v>
      </c>
      <c r="H414" s="231">
        <v>1354.8333333333335</v>
      </c>
      <c r="I414" s="231">
        <v>1365.4666666666667</v>
      </c>
      <c r="J414" s="231">
        <v>1380.3333333333335</v>
      </c>
      <c r="K414" s="230">
        <v>1350.6</v>
      </c>
      <c r="L414" s="230">
        <v>1325.1</v>
      </c>
      <c r="M414" s="230">
        <v>3.7532399999999999</v>
      </c>
      <c r="N414" s="1"/>
      <c r="O414" s="1"/>
    </row>
    <row r="415" spans="1:15" ht="12.75" customHeight="1">
      <c r="A415" s="30">
        <v>405</v>
      </c>
      <c r="B415" t="s">
        <v>826</v>
      </c>
      <c r="C415" s="275">
        <v>298.2</v>
      </c>
      <c r="D415" s="276">
        <v>298.18333333333334</v>
      </c>
      <c r="E415" s="276">
        <v>293.31666666666666</v>
      </c>
      <c r="F415" s="276">
        <v>288.43333333333334</v>
      </c>
      <c r="G415" s="276">
        <v>283.56666666666666</v>
      </c>
      <c r="H415" s="276">
        <v>303.06666666666666</v>
      </c>
      <c r="I415" s="276">
        <v>307.93333333333334</v>
      </c>
      <c r="J415" s="276">
        <v>312.81666666666666</v>
      </c>
      <c r="K415" s="275">
        <v>303.05</v>
      </c>
      <c r="L415" s="275">
        <v>293.3</v>
      </c>
      <c r="M415" s="275">
        <v>0.75234000000000001</v>
      </c>
      <c r="N415" s="1"/>
      <c r="O415" s="1"/>
    </row>
    <row r="416" spans="1:15" ht="12.75" customHeight="1">
      <c r="A416" s="30">
        <v>406</v>
      </c>
      <c r="B416" s="216" t="s">
        <v>187</v>
      </c>
      <c r="C416" s="230">
        <v>3891.2</v>
      </c>
      <c r="D416" s="231">
        <v>3883.3833333333337</v>
      </c>
      <c r="E416" s="231">
        <v>3848.3666666666672</v>
      </c>
      <c r="F416" s="231">
        <v>3805.5333333333338</v>
      </c>
      <c r="G416" s="231">
        <v>3770.5166666666673</v>
      </c>
      <c r="H416" s="231">
        <v>3926.2166666666672</v>
      </c>
      <c r="I416" s="231">
        <v>3961.2333333333336</v>
      </c>
      <c r="J416" s="231">
        <v>4004.0666666666671</v>
      </c>
      <c r="K416" s="230">
        <v>3918.4</v>
      </c>
      <c r="L416" s="230">
        <v>3840.55</v>
      </c>
      <c r="M416" s="230">
        <v>3.7311999999999999</v>
      </c>
      <c r="N416" s="1"/>
      <c r="O416" s="1"/>
    </row>
    <row r="417" spans="1:15" ht="12.75" customHeight="1">
      <c r="A417" s="30">
        <v>407</v>
      </c>
      <c r="B417" s="216" t="s">
        <v>462</v>
      </c>
      <c r="C417" s="230">
        <v>539</v>
      </c>
      <c r="D417" s="231">
        <v>541</v>
      </c>
      <c r="E417" s="231">
        <v>528.04999999999995</v>
      </c>
      <c r="F417" s="231">
        <v>517.09999999999991</v>
      </c>
      <c r="G417" s="231">
        <v>504.14999999999986</v>
      </c>
      <c r="H417" s="231">
        <v>551.95000000000005</v>
      </c>
      <c r="I417" s="231">
        <v>564.90000000000009</v>
      </c>
      <c r="J417" s="231">
        <v>575.85000000000014</v>
      </c>
      <c r="K417" s="230">
        <v>553.95000000000005</v>
      </c>
      <c r="L417" s="230">
        <v>530.04999999999995</v>
      </c>
      <c r="M417" s="230">
        <v>6.6492599999999999</v>
      </c>
      <c r="N417" s="1"/>
      <c r="O417" s="1"/>
    </row>
    <row r="418" spans="1:15" ht="12.75" customHeight="1">
      <c r="A418" s="30">
        <v>408</v>
      </c>
      <c r="B418" s="216" t="s">
        <v>463</v>
      </c>
      <c r="C418" s="230">
        <v>3743.35</v>
      </c>
      <c r="D418" s="231">
        <v>3759.4500000000003</v>
      </c>
      <c r="E418" s="231">
        <v>3721.9000000000005</v>
      </c>
      <c r="F418" s="231">
        <v>3700.4500000000003</v>
      </c>
      <c r="G418" s="231">
        <v>3662.9000000000005</v>
      </c>
      <c r="H418" s="231">
        <v>3780.9000000000005</v>
      </c>
      <c r="I418" s="231">
        <v>3818.4500000000007</v>
      </c>
      <c r="J418" s="231">
        <v>3839.9000000000005</v>
      </c>
      <c r="K418" s="230">
        <v>3797</v>
      </c>
      <c r="L418" s="230">
        <v>3738</v>
      </c>
      <c r="M418" s="230">
        <v>0.20196</v>
      </c>
      <c r="N418" s="1"/>
      <c r="O418" s="1"/>
    </row>
    <row r="419" spans="1:15" ht="12.75" customHeight="1">
      <c r="A419" s="30">
        <v>409</v>
      </c>
      <c r="B419" s="216" t="s">
        <v>795</v>
      </c>
      <c r="C419" s="230">
        <v>532.85</v>
      </c>
      <c r="D419" s="231">
        <v>535.06666666666672</v>
      </c>
      <c r="E419" s="231">
        <v>525.78333333333342</v>
      </c>
      <c r="F419" s="231">
        <v>518.7166666666667</v>
      </c>
      <c r="G419" s="231">
        <v>509.43333333333339</v>
      </c>
      <c r="H419" s="231">
        <v>542.13333333333344</v>
      </c>
      <c r="I419" s="231">
        <v>551.41666666666674</v>
      </c>
      <c r="J419" s="231">
        <v>558.48333333333346</v>
      </c>
      <c r="K419" s="230">
        <v>544.35</v>
      </c>
      <c r="L419" s="230">
        <v>528</v>
      </c>
      <c r="M419" s="230">
        <v>28.252949999999998</v>
      </c>
      <c r="N419" s="1"/>
      <c r="O419" s="1"/>
    </row>
    <row r="420" spans="1:15" ht="12.75" customHeight="1">
      <c r="A420" s="30">
        <v>410</v>
      </c>
      <c r="B420" s="216" t="s">
        <v>464</v>
      </c>
      <c r="C420" s="230">
        <v>958.4</v>
      </c>
      <c r="D420" s="231">
        <v>960.41666666666663</v>
      </c>
      <c r="E420" s="231">
        <v>935.13333333333321</v>
      </c>
      <c r="F420" s="231">
        <v>911.86666666666656</v>
      </c>
      <c r="G420" s="231">
        <v>886.58333333333314</v>
      </c>
      <c r="H420" s="231">
        <v>983.68333333333328</v>
      </c>
      <c r="I420" s="231">
        <v>1008.9666666666668</v>
      </c>
      <c r="J420" s="231">
        <v>1032.2333333333333</v>
      </c>
      <c r="K420" s="230">
        <v>985.7</v>
      </c>
      <c r="L420" s="230">
        <v>937.15</v>
      </c>
      <c r="M420" s="230">
        <v>14.08001</v>
      </c>
      <c r="N420" s="1"/>
      <c r="O420" s="1"/>
    </row>
    <row r="421" spans="1:15" ht="12.75" customHeight="1">
      <c r="A421" s="30">
        <v>411</v>
      </c>
      <c r="B421" s="216" t="s">
        <v>827</v>
      </c>
      <c r="C421" s="230">
        <v>583.45000000000005</v>
      </c>
      <c r="D421" s="231">
        <v>587.48333333333335</v>
      </c>
      <c r="E421" s="231">
        <v>576.9666666666667</v>
      </c>
      <c r="F421" s="231">
        <v>570.48333333333335</v>
      </c>
      <c r="G421" s="231">
        <v>559.9666666666667</v>
      </c>
      <c r="H421" s="231">
        <v>593.9666666666667</v>
      </c>
      <c r="I421" s="231">
        <v>604.48333333333335</v>
      </c>
      <c r="J421" s="231">
        <v>610.9666666666667</v>
      </c>
      <c r="K421" s="230">
        <v>598</v>
      </c>
      <c r="L421" s="230">
        <v>581</v>
      </c>
      <c r="M421" s="230">
        <v>1.01034</v>
      </c>
      <c r="N421" s="1"/>
      <c r="O421" s="1"/>
    </row>
    <row r="422" spans="1:15" ht="12.75" customHeight="1">
      <c r="A422" s="30">
        <v>412</v>
      </c>
      <c r="B422" s="216" t="s">
        <v>185</v>
      </c>
      <c r="C422" s="230">
        <v>586.29999999999995</v>
      </c>
      <c r="D422" s="231">
        <v>585.43333333333328</v>
      </c>
      <c r="E422" s="231">
        <v>580.36666666666656</v>
      </c>
      <c r="F422" s="231">
        <v>574.43333333333328</v>
      </c>
      <c r="G422" s="231">
        <v>569.36666666666656</v>
      </c>
      <c r="H422" s="231">
        <v>591.36666666666656</v>
      </c>
      <c r="I422" s="231">
        <v>596.43333333333339</v>
      </c>
      <c r="J422" s="231">
        <v>602.36666666666656</v>
      </c>
      <c r="K422" s="230">
        <v>590.5</v>
      </c>
      <c r="L422" s="230">
        <v>579.5</v>
      </c>
      <c r="M422" s="230">
        <v>237.39774</v>
      </c>
      <c r="N422" s="1"/>
      <c r="O422" s="1"/>
    </row>
    <row r="423" spans="1:15" ht="12.75" customHeight="1">
      <c r="A423" s="30">
        <v>413</v>
      </c>
      <c r="B423" s="216" t="s">
        <v>183</v>
      </c>
      <c r="C423" s="230">
        <v>82.8</v>
      </c>
      <c r="D423" s="231">
        <v>82.966666666666654</v>
      </c>
      <c r="E423" s="231">
        <v>82.133333333333312</v>
      </c>
      <c r="F423" s="231">
        <v>81.466666666666654</v>
      </c>
      <c r="G423" s="231">
        <v>80.633333333333312</v>
      </c>
      <c r="H423" s="231">
        <v>83.633333333333312</v>
      </c>
      <c r="I423" s="231">
        <v>84.466666666666654</v>
      </c>
      <c r="J423" s="231">
        <v>85.133333333333312</v>
      </c>
      <c r="K423" s="230">
        <v>83.8</v>
      </c>
      <c r="L423" s="230">
        <v>82.3</v>
      </c>
      <c r="M423" s="230">
        <v>134.96921</v>
      </c>
      <c r="N423" s="1"/>
      <c r="O423" s="1"/>
    </row>
    <row r="424" spans="1:15" ht="12.75" customHeight="1">
      <c r="A424" s="30">
        <v>414</v>
      </c>
      <c r="B424" s="216" t="s">
        <v>465</v>
      </c>
      <c r="C424" s="230">
        <v>293.60000000000002</v>
      </c>
      <c r="D424" s="231">
        <v>292.98333333333335</v>
      </c>
      <c r="E424" s="231">
        <v>288.86666666666667</v>
      </c>
      <c r="F424" s="231">
        <v>284.13333333333333</v>
      </c>
      <c r="G424" s="231">
        <v>280.01666666666665</v>
      </c>
      <c r="H424" s="231">
        <v>297.7166666666667</v>
      </c>
      <c r="I424" s="231">
        <v>301.83333333333337</v>
      </c>
      <c r="J424" s="231">
        <v>306.56666666666672</v>
      </c>
      <c r="K424" s="230">
        <v>297.10000000000002</v>
      </c>
      <c r="L424" s="230">
        <v>288.25</v>
      </c>
      <c r="M424" s="230">
        <v>2.5856499999999998</v>
      </c>
      <c r="N424" s="1"/>
      <c r="O424" s="1"/>
    </row>
    <row r="425" spans="1:15" ht="12.75" customHeight="1">
      <c r="A425" s="30">
        <v>415</v>
      </c>
      <c r="B425" s="216" t="s">
        <v>466</v>
      </c>
      <c r="C425" s="230">
        <v>164.65</v>
      </c>
      <c r="D425" s="231">
        <v>165.68333333333334</v>
      </c>
      <c r="E425" s="231">
        <v>155.71666666666667</v>
      </c>
      <c r="F425" s="231">
        <v>146.78333333333333</v>
      </c>
      <c r="G425" s="231">
        <v>136.81666666666666</v>
      </c>
      <c r="H425" s="231">
        <v>174.61666666666667</v>
      </c>
      <c r="I425" s="231">
        <v>184.58333333333337</v>
      </c>
      <c r="J425" s="231">
        <v>193.51666666666668</v>
      </c>
      <c r="K425" s="230">
        <v>175.65</v>
      </c>
      <c r="L425" s="230">
        <v>156.75</v>
      </c>
      <c r="M425" s="230">
        <v>62.986789999999999</v>
      </c>
      <c r="N425" s="1"/>
      <c r="O425" s="1"/>
    </row>
    <row r="426" spans="1:15" ht="12.75" customHeight="1">
      <c r="A426" s="30">
        <v>416</v>
      </c>
      <c r="B426" s="216" t="s">
        <v>467</v>
      </c>
      <c r="C426" s="230">
        <v>403.1</v>
      </c>
      <c r="D426" s="231">
        <v>401.61666666666673</v>
      </c>
      <c r="E426" s="231">
        <v>393.43333333333345</v>
      </c>
      <c r="F426" s="231">
        <v>383.76666666666671</v>
      </c>
      <c r="G426" s="231">
        <v>375.58333333333343</v>
      </c>
      <c r="H426" s="231">
        <v>411.28333333333347</v>
      </c>
      <c r="I426" s="231">
        <v>419.46666666666675</v>
      </c>
      <c r="J426" s="231">
        <v>429.1333333333335</v>
      </c>
      <c r="K426" s="230">
        <v>409.8</v>
      </c>
      <c r="L426" s="230">
        <v>391.95</v>
      </c>
      <c r="M426" s="230">
        <v>0.68528</v>
      </c>
      <c r="N426" s="1"/>
      <c r="O426" s="1"/>
    </row>
    <row r="427" spans="1:15" ht="12.75" customHeight="1">
      <c r="A427" s="30">
        <v>417</v>
      </c>
      <c r="B427" s="216" t="s">
        <v>468</v>
      </c>
      <c r="C427" s="230">
        <v>394.55</v>
      </c>
      <c r="D427" s="231">
        <v>393.01666666666665</v>
      </c>
      <c r="E427" s="231">
        <v>390.0333333333333</v>
      </c>
      <c r="F427" s="231">
        <v>385.51666666666665</v>
      </c>
      <c r="G427" s="231">
        <v>382.5333333333333</v>
      </c>
      <c r="H427" s="231">
        <v>397.5333333333333</v>
      </c>
      <c r="I427" s="231">
        <v>400.51666666666665</v>
      </c>
      <c r="J427" s="231">
        <v>405.0333333333333</v>
      </c>
      <c r="K427" s="230">
        <v>396</v>
      </c>
      <c r="L427" s="230">
        <v>388.5</v>
      </c>
      <c r="M427" s="230">
        <v>3.1194899999999999</v>
      </c>
      <c r="N427" s="1"/>
      <c r="O427" s="1"/>
    </row>
    <row r="428" spans="1:15" ht="12.75" customHeight="1">
      <c r="A428" s="30">
        <v>418</v>
      </c>
      <c r="B428" s="216" t="s">
        <v>469</v>
      </c>
      <c r="C428" s="230">
        <v>196.1</v>
      </c>
      <c r="D428" s="231">
        <v>196.5</v>
      </c>
      <c r="E428" s="231">
        <v>194.2</v>
      </c>
      <c r="F428" s="231">
        <v>192.29999999999998</v>
      </c>
      <c r="G428" s="231">
        <v>189.99999999999997</v>
      </c>
      <c r="H428" s="231">
        <v>198.4</v>
      </c>
      <c r="I428" s="231">
        <v>200.70000000000002</v>
      </c>
      <c r="J428" s="231">
        <v>202.60000000000002</v>
      </c>
      <c r="K428" s="230">
        <v>198.8</v>
      </c>
      <c r="L428" s="230">
        <v>194.6</v>
      </c>
      <c r="M428" s="230">
        <v>2.3038599999999998</v>
      </c>
      <c r="N428" s="1"/>
      <c r="O428" s="1"/>
    </row>
    <row r="429" spans="1:15" ht="12.75" customHeight="1">
      <c r="A429" s="30">
        <v>419</v>
      </c>
      <c r="B429" s="216" t="s">
        <v>189</v>
      </c>
      <c r="C429" s="230">
        <v>935.95</v>
      </c>
      <c r="D429" s="231">
        <v>936.69999999999993</v>
      </c>
      <c r="E429" s="231">
        <v>928.09999999999991</v>
      </c>
      <c r="F429" s="231">
        <v>920.25</v>
      </c>
      <c r="G429" s="231">
        <v>911.65</v>
      </c>
      <c r="H429" s="231">
        <v>944.54999999999984</v>
      </c>
      <c r="I429" s="231">
        <v>953.15</v>
      </c>
      <c r="J429" s="231">
        <v>960.99999999999977</v>
      </c>
      <c r="K429" s="230">
        <v>945.3</v>
      </c>
      <c r="L429" s="230">
        <v>928.85</v>
      </c>
      <c r="M429" s="230">
        <v>29.569849999999999</v>
      </c>
      <c r="N429" s="1"/>
      <c r="O429" s="1"/>
    </row>
    <row r="430" spans="1:15" ht="12.75" customHeight="1">
      <c r="A430" s="30">
        <v>420</v>
      </c>
      <c r="B430" s="216" t="s">
        <v>190</v>
      </c>
      <c r="C430" s="230">
        <v>440.65</v>
      </c>
      <c r="D430" s="231">
        <v>442.21666666666664</v>
      </c>
      <c r="E430" s="231">
        <v>436.73333333333329</v>
      </c>
      <c r="F430" s="231">
        <v>432.81666666666666</v>
      </c>
      <c r="G430" s="231">
        <v>427.33333333333331</v>
      </c>
      <c r="H430" s="231">
        <v>446.13333333333327</v>
      </c>
      <c r="I430" s="231">
        <v>451.61666666666662</v>
      </c>
      <c r="J430" s="231">
        <v>455.53333333333325</v>
      </c>
      <c r="K430" s="230">
        <v>447.7</v>
      </c>
      <c r="L430" s="230">
        <v>438.3</v>
      </c>
      <c r="M430" s="230">
        <v>3.58494</v>
      </c>
      <c r="N430" s="1"/>
      <c r="O430" s="1"/>
    </row>
    <row r="431" spans="1:15" ht="12.75" customHeight="1">
      <c r="A431" s="30">
        <v>421</v>
      </c>
      <c r="B431" s="216" t="s">
        <v>470</v>
      </c>
      <c r="C431" s="230">
        <v>2405.5</v>
      </c>
      <c r="D431" s="231">
        <v>2411</v>
      </c>
      <c r="E431" s="231">
        <v>2386</v>
      </c>
      <c r="F431" s="231">
        <v>2366.5</v>
      </c>
      <c r="G431" s="231">
        <v>2341.5</v>
      </c>
      <c r="H431" s="231">
        <v>2430.5</v>
      </c>
      <c r="I431" s="231">
        <v>2455.5</v>
      </c>
      <c r="J431" s="231">
        <v>2475</v>
      </c>
      <c r="K431" s="230">
        <v>2436</v>
      </c>
      <c r="L431" s="230">
        <v>2391.5</v>
      </c>
      <c r="M431" s="230">
        <v>0.32629000000000002</v>
      </c>
      <c r="N431" s="1"/>
      <c r="O431" s="1"/>
    </row>
    <row r="432" spans="1:15" ht="12.75" customHeight="1">
      <c r="A432" s="30">
        <v>422</v>
      </c>
      <c r="B432" s="216" t="s">
        <v>471</v>
      </c>
      <c r="C432" s="230">
        <v>1079.5</v>
      </c>
      <c r="D432" s="231">
        <v>1079.3</v>
      </c>
      <c r="E432" s="231">
        <v>1061.1999999999998</v>
      </c>
      <c r="F432" s="231">
        <v>1042.8999999999999</v>
      </c>
      <c r="G432" s="231">
        <v>1024.7999999999997</v>
      </c>
      <c r="H432" s="231">
        <v>1097.5999999999999</v>
      </c>
      <c r="I432" s="231">
        <v>1115.6999999999998</v>
      </c>
      <c r="J432" s="231">
        <v>1134</v>
      </c>
      <c r="K432" s="230">
        <v>1097.4000000000001</v>
      </c>
      <c r="L432" s="230">
        <v>1061</v>
      </c>
      <c r="M432" s="230">
        <v>1.6865399999999999</v>
      </c>
      <c r="N432" s="1"/>
      <c r="O432" s="1"/>
    </row>
    <row r="433" spans="1:15" ht="12.75" customHeight="1">
      <c r="A433" s="30">
        <v>423</v>
      </c>
      <c r="B433" s="216" t="s">
        <v>472</v>
      </c>
      <c r="C433" s="230">
        <v>299.7</v>
      </c>
      <c r="D433" s="231">
        <v>302.11666666666667</v>
      </c>
      <c r="E433" s="231">
        <v>294.98333333333335</v>
      </c>
      <c r="F433" s="231">
        <v>290.26666666666665</v>
      </c>
      <c r="G433" s="231">
        <v>283.13333333333333</v>
      </c>
      <c r="H433" s="231">
        <v>306.83333333333337</v>
      </c>
      <c r="I433" s="231">
        <v>313.9666666666667</v>
      </c>
      <c r="J433" s="231">
        <v>318.68333333333339</v>
      </c>
      <c r="K433" s="230">
        <v>309.25</v>
      </c>
      <c r="L433" s="230">
        <v>297.39999999999998</v>
      </c>
      <c r="M433" s="230">
        <v>1.3210599999999999</v>
      </c>
      <c r="N433" s="1"/>
      <c r="O433" s="1"/>
    </row>
    <row r="434" spans="1:15" ht="12.75" customHeight="1">
      <c r="A434" s="30">
        <v>424</v>
      </c>
      <c r="B434" s="216" t="s">
        <v>473</v>
      </c>
      <c r="C434" s="230">
        <v>402.55</v>
      </c>
      <c r="D434" s="231">
        <v>399.11666666666662</v>
      </c>
      <c r="E434" s="231">
        <v>394.68333333333322</v>
      </c>
      <c r="F434" s="231">
        <v>386.81666666666661</v>
      </c>
      <c r="G434" s="231">
        <v>382.38333333333321</v>
      </c>
      <c r="H434" s="231">
        <v>406.98333333333323</v>
      </c>
      <c r="I434" s="231">
        <v>411.41666666666663</v>
      </c>
      <c r="J434" s="231">
        <v>419.28333333333325</v>
      </c>
      <c r="K434" s="230">
        <v>403.55</v>
      </c>
      <c r="L434" s="230">
        <v>391.25</v>
      </c>
      <c r="M434" s="230">
        <v>1.3267599999999999</v>
      </c>
      <c r="N434" s="1"/>
      <c r="O434" s="1"/>
    </row>
    <row r="435" spans="1:15" ht="12.75" customHeight="1">
      <c r="A435" s="30">
        <v>425</v>
      </c>
      <c r="B435" s="216" t="s">
        <v>474</v>
      </c>
      <c r="C435" s="230">
        <v>2798.75</v>
      </c>
      <c r="D435" s="231">
        <v>2792.9166666666665</v>
      </c>
      <c r="E435" s="231">
        <v>2765.833333333333</v>
      </c>
      <c r="F435" s="231">
        <v>2732.9166666666665</v>
      </c>
      <c r="G435" s="231">
        <v>2705.833333333333</v>
      </c>
      <c r="H435" s="231">
        <v>2825.833333333333</v>
      </c>
      <c r="I435" s="231">
        <v>2852.9166666666661</v>
      </c>
      <c r="J435" s="231">
        <v>2885.833333333333</v>
      </c>
      <c r="K435" s="230">
        <v>2820</v>
      </c>
      <c r="L435" s="230">
        <v>2760</v>
      </c>
      <c r="M435" s="230">
        <v>0.27511000000000002</v>
      </c>
      <c r="N435" s="1"/>
      <c r="O435" s="1"/>
    </row>
    <row r="436" spans="1:15" ht="12.75" customHeight="1">
      <c r="A436" s="30">
        <v>426</v>
      </c>
      <c r="B436" s="216" t="s">
        <v>475</v>
      </c>
      <c r="C436" s="230">
        <v>475</v>
      </c>
      <c r="D436" s="231">
        <v>474.41666666666669</v>
      </c>
      <c r="E436" s="231">
        <v>473.03333333333336</v>
      </c>
      <c r="F436" s="231">
        <v>471.06666666666666</v>
      </c>
      <c r="G436" s="231">
        <v>469.68333333333334</v>
      </c>
      <c r="H436" s="231">
        <v>476.38333333333338</v>
      </c>
      <c r="I436" s="231">
        <v>477.76666666666671</v>
      </c>
      <c r="J436" s="231">
        <v>479.73333333333341</v>
      </c>
      <c r="K436" s="230">
        <v>475.8</v>
      </c>
      <c r="L436" s="230">
        <v>472.45</v>
      </c>
      <c r="M436" s="230">
        <v>2.14134</v>
      </c>
      <c r="N436" s="1"/>
      <c r="O436" s="1"/>
    </row>
    <row r="437" spans="1:15" ht="12.75" customHeight="1">
      <c r="A437" s="30">
        <v>427</v>
      </c>
      <c r="B437" s="216" t="s">
        <v>476</v>
      </c>
      <c r="C437" s="230">
        <v>8.65</v>
      </c>
      <c r="D437" s="231">
        <v>8.5500000000000007</v>
      </c>
      <c r="E437" s="231">
        <v>8.3000000000000007</v>
      </c>
      <c r="F437" s="231">
        <v>7.9499999999999993</v>
      </c>
      <c r="G437" s="231">
        <v>7.6999999999999993</v>
      </c>
      <c r="H437" s="231">
        <v>8.9000000000000021</v>
      </c>
      <c r="I437" s="231">
        <v>9.1500000000000021</v>
      </c>
      <c r="J437" s="231">
        <v>9.5000000000000036</v>
      </c>
      <c r="K437" s="230">
        <v>8.8000000000000007</v>
      </c>
      <c r="L437" s="230">
        <v>8.1999999999999993</v>
      </c>
      <c r="M437" s="230">
        <v>1376.4780499999999</v>
      </c>
      <c r="N437" s="1"/>
      <c r="O437" s="1"/>
    </row>
    <row r="438" spans="1:15" ht="12.75" customHeight="1">
      <c r="A438" s="30">
        <v>428</v>
      </c>
      <c r="B438" s="216" t="s">
        <v>857</v>
      </c>
      <c r="C438" s="230">
        <v>231.1</v>
      </c>
      <c r="D438" s="231">
        <v>231.36666666666667</v>
      </c>
      <c r="E438" s="231">
        <v>226.38333333333335</v>
      </c>
      <c r="F438" s="231">
        <v>221.66666666666669</v>
      </c>
      <c r="G438" s="231">
        <v>216.68333333333337</v>
      </c>
      <c r="H438" s="231">
        <v>236.08333333333334</v>
      </c>
      <c r="I438" s="231">
        <v>241.06666666666669</v>
      </c>
      <c r="J438" s="231">
        <v>245.78333333333333</v>
      </c>
      <c r="K438" s="230">
        <v>236.35</v>
      </c>
      <c r="L438" s="230">
        <v>226.65</v>
      </c>
      <c r="M438" s="230">
        <v>0.95867000000000002</v>
      </c>
      <c r="N438" s="1"/>
      <c r="O438" s="1"/>
    </row>
    <row r="439" spans="1:15" ht="12.75" customHeight="1">
      <c r="A439" s="30">
        <v>429</v>
      </c>
      <c r="B439" s="216" t="s">
        <v>477</v>
      </c>
      <c r="C439" s="230">
        <v>893.75</v>
      </c>
      <c r="D439" s="231">
        <v>896.06666666666661</v>
      </c>
      <c r="E439" s="231">
        <v>887.68333333333317</v>
      </c>
      <c r="F439" s="231">
        <v>881.61666666666656</v>
      </c>
      <c r="G439" s="231">
        <v>873.23333333333312</v>
      </c>
      <c r="H439" s="231">
        <v>902.13333333333321</v>
      </c>
      <c r="I439" s="231">
        <v>910.51666666666665</v>
      </c>
      <c r="J439" s="231">
        <v>916.58333333333326</v>
      </c>
      <c r="K439" s="230">
        <v>904.45</v>
      </c>
      <c r="L439" s="230">
        <v>890</v>
      </c>
      <c r="M439" s="230">
        <v>0.20621</v>
      </c>
      <c r="N439" s="1"/>
      <c r="O439" s="1"/>
    </row>
    <row r="440" spans="1:15" ht="12.75" customHeight="1">
      <c r="A440" s="30">
        <v>430</v>
      </c>
      <c r="B440" s="216" t="s">
        <v>271</v>
      </c>
      <c r="C440" s="230">
        <v>691.85</v>
      </c>
      <c r="D440" s="231">
        <v>689.4666666666667</v>
      </c>
      <c r="E440" s="231">
        <v>684.53333333333342</v>
      </c>
      <c r="F440" s="231">
        <v>677.2166666666667</v>
      </c>
      <c r="G440" s="231">
        <v>672.28333333333342</v>
      </c>
      <c r="H440" s="231">
        <v>696.78333333333342</v>
      </c>
      <c r="I440" s="231">
        <v>701.71666666666681</v>
      </c>
      <c r="J440" s="231">
        <v>709.03333333333342</v>
      </c>
      <c r="K440" s="230">
        <v>694.4</v>
      </c>
      <c r="L440" s="230">
        <v>682.15</v>
      </c>
      <c r="M440" s="230">
        <v>4.7989899999999999</v>
      </c>
      <c r="N440" s="1"/>
      <c r="O440" s="1"/>
    </row>
    <row r="441" spans="1:15" ht="12.75" customHeight="1">
      <c r="A441" s="30">
        <v>431</v>
      </c>
      <c r="B441" s="216" t="s">
        <v>478</v>
      </c>
      <c r="C441" s="230">
        <v>1489.9</v>
      </c>
      <c r="D441" s="231">
        <v>1494.8</v>
      </c>
      <c r="E441" s="231">
        <v>1480.1</v>
      </c>
      <c r="F441" s="231">
        <v>1470.3</v>
      </c>
      <c r="G441" s="231">
        <v>1455.6</v>
      </c>
      <c r="H441" s="231">
        <v>1504.6</v>
      </c>
      <c r="I441" s="231">
        <v>1519.3000000000002</v>
      </c>
      <c r="J441" s="231">
        <v>1529.1</v>
      </c>
      <c r="K441" s="230">
        <v>1509.5</v>
      </c>
      <c r="L441" s="230">
        <v>1485</v>
      </c>
      <c r="M441" s="230">
        <v>3.7150000000000002E-2</v>
      </c>
      <c r="N441" s="1"/>
      <c r="O441" s="1"/>
    </row>
    <row r="442" spans="1:15" ht="12.75" customHeight="1">
      <c r="A442" s="30">
        <v>432</v>
      </c>
      <c r="B442" s="216" t="s">
        <v>479</v>
      </c>
      <c r="C442" s="230">
        <v>404.35</v>
      </c>
      <c r="D442" s="231">
        <v>404.76666666666671</v>
      </c>
      <c r="E442" s="231">
        <v>401.93333333333339</v>
      </c>
      <c r="F442" s="231">
        <v>399.51666666666671</v>
      </c>
      <c r="G442" s="231">
        <v>396.68333333333339</v>
      </c>
      <c r="H442" s="231">
        <v>407.18333333333339</v>
      </c>
      <c r="I442" s="231">
        <v>410.01666666666677</v>
      </c>
      <c r="J442" s="231">
        <v>412.43333333333339</v>
      </c>
      <c r="K442" s="230">
        <v>407.6</v>
      </c>
      <c r="L442" s="230">
        <v>402.35</v>
      </c>
      <c r="M442" s="230">
        <v>2.80138</v>
      </c>
      <c r="N442" s="1"/>
      <c r="O442" s="1"/>
    </row>
    <row r="443" spans="1:15" ht="12.75" customHeight="1">
      <c r="A443" s="30">
        <v>433</v>
      </c>
      <c r="B443" s="216" t="s">
        <v>480</v>
      </c>
      <c r="C443" s="230">
        <v>715.15</v>
      </c>
      <c r="D443" s="231">
        <v>718.73333333333323</v>
      </c>
      <c r="E443" s="231">
        <v>705.46666666666647</v>
      </c>
      <c r="F443" s="231">
        <v>695.78333333333319</v>
      </c>
      <c r="G443" s="231">
        <v>682.51666666666642</v>
      </c>
      <c r="H443" s="231">
        <v>728.41666666666652</v>
      </c>
      <c r="I443" s="231">
        <v>741.68333333333317</v>
      </c>
      <c r="J443" s="231">
        <v>751.36666666666656</v>
      </c>
      <c r="K443" s="230">
        <v>732</v>
      </c>
      <c r="L443" s="230">
        <v>709.05</v>
      </c>
      <c r="M443" s="230">
        <v>0.42064000000000001</v>
      </c>
      <c r="N443" s="1"/>
      <c r="O443" s="1"/>
    </row>
    <row r="444" spans="1:15" ht="12.75" customHeight="1">
      <c r="A444" s="30">
        <v>434</v>
      </c>
      <c r="B444" s="216" t="s">
        <v>481</v>
      </c>
      <c r="C444" s="230">
        <v>31.75</v>
      </c>
      <c r="D444" s="231">
        <v>31.983333333333334</v>
      </c>
      <c r="E444" s="231">
        <v>31.31666666666667</v>
      </c>
      <c r="F444" s="231">
        <v>30.883333333333336</v>
      </c>
      <c r="G444" s="231">
        <v>30.216666666666672</v>
      </c>
      <c r="H444" s="231">
        <v>32.416666666666671</v>
      </c>
      <c r="I444" s="231">
        <v>33.083333333333329</v>
      </c>
      <c r="J444" s="231">
        <v>33.516666666666666</v>
      </c>
      <c r="K444" s="230">
        <v>32.65</v>
      </c>
      <c r="L444" s="230">
        <v>31.55</v>
      </c>
      <c r="M444" s="230">
        <v>34.899880000000003</v>
      </c>
      <c r="N444" s="1"/>
      <c r="O444" s="1"/>
    </row>
    <row r="445" spans="1:15" ht="12.75" customHeight="1">
      <c r="A445" s="30">
        <v>435</v>
      </c>
      <c r="B445" s="216" t="s">
        <v>202</v>
      </c>
      <c r="C445" s="230">
        <v>1252</v>
      </c>
      <c r="D445" s="231">
        <v>1244.7833333333335</v>
      </c>
      <c r="E445" s="231">
        <v>1232.7666666666671</v>
      </c>
      <c r="F445" s="231">
        <v>1213.5333333333335</v>
      </c>
      <c r="G445" s="231">
        <v>1201.5166666666671</v>
      </c>
      <c r="H445" s="231">
        <v>1264.0166666666671</v>
      </c>
      <c r="I445" s="231">
        <v>1276.0333333333335</v>
      </c>
      <c r="J445" s="231">
        <v>1295.2666666666671</v>
      </c>
      <c r="K445" s="230">
        <v>1256.8</v>
      </c>
      <c r="L445" s="230">
        <v>1225.55</v>
      </c>
      <c r="M445" s="230">
        <v>6.9166400000000001</v>
      </c>
      <c r="N445" s="1"/>
      <c r="O445" s="1"/>
    </row>
    <row r="446" spans="1:15" ht="12.75" customHeight="1">
      <c r="A446" s="30">
        <v>436</v>
      </c>
      <c r="B446" s="216" t="s">
        <v>482</v>
      </c>
      <c r="C446" s="230">
        <v>748.3</v>
      </c>
      <c r="D446" s="231">
        <v>729.35</v>
      </c>
      <c r="E446" s="231">
        <v>686</v>
      </c>
      <c r="F446" s="231">
        <v>623.69999999999993</v>
      </c>
      <c r="G446" s="231">
        <v>580.34999999999991</v>
      </c>
      <c r="H446" s="231">
        <v>791.65000000000009</v>
      </c>
      <c r="I446" s="231">
        <v>835.00000000000023</v>
      </c>
      <c r="J446" s="231">
        <v>897.30000000000018</v>
      </c>
      <c r="K446" s="230">
        <v>772.7</v>
      </c>
      <c r="L446" s="230">
        <v>667.05</v>
      </c>
      <c r="M446" s="230">
        <v>66.790499999999994</v>
      </c>
      <c r="N446" s="1"/>
      <c r="O446" s="1"/>
    </row>
    <row r="447" spans="1:15" ht="12.75" customHeight="1">
      <c r="A447" s="30">
        <v>437</v>
      </c>
      <c r="B447" s="216" t="s">
        <v>191</v>
      </c>
      <c r="C447" s="230">
        <v>982.1</v>
      </c>
      <c r="D447" s="231">
        <v>977.75</v>
      </c>
      <c r="E447" s="231">
        <v>970.95</v>
      </c>
      <c r="F447" s="231">
        <v>959.80000000000007</v>
      </c>
      <c r="G447" s="231">
        <v>953.00000000000011</v>
      </c>
      <c r="H447" s="231">
        <v>988.9</v>
      </c>
      <c r="I447" s="231">
        <v>995.69999999999993</v>
      </c>
      <c r="J447" s="231">
        <v>1006.8499999999999</v>
      </c>
      <c r="K447" s="230">
        <v>984.55</v>
      </c>
      <c r="L447" s="230">
        <v>966.6</v>
      </c>
      <c r="M447" s="230">
        <v>7.7961299999999998</v>
      </c>
      <c r="N447" s="1"/>
      <c r="O447" s="1"/>
    </row>
    <row r="448" spans="1:15" ht="12.75" customHeight="1">
      <c r="A448" s="30">
        <v>438</v>
      </c>
      <c r="B448" s="216" t="s">
        <v>483</v>
      </c>
      <c r="C448" s="230">
        <v>223.65</v>
      </c>
      <c r="D448" s="231">
        <v>224.25</v>
      </c>
      <c r="E448" s="231">
        <v>221.8</v>
      </c>
      <c r="F448" s="231">
        <v>219.95000000000002</v>
      </c>
      <c r="G448" s="231">
        <v>217.50000000000003</v>
      </c>
      <c r="H448" s="231">
        <v>226.1</v>
      </c>
      <c r="I448" s="231">
        <v>228.54999999999998</v>
      </c>
      <c r="J448" s="231">
        <v>230.39999999999998</v>
      </c>
      <c r="K448" s="230">
        <v>226.7</v>
      </c>
      <c r="L448" s="230">
        <v>222.4</v>
      </c>
      <c r="M448" s="230">
        <v>2.5764300000000002</v>
      </c>
      <c r="N448" s="1"/>
      <c r="O448" s="1"/>
    </row>
    <row r="449" spans="1:15" ht="12.75" customHeight="1">
      <c r="A449" s="30">
        <v>439</v>
      </c>
      <c r="B449" s="216" t="s">
        <v>484</v>
      </c>
      <c r="C449" s="230">
        <v>1235.55</v>
      </c>
      <c r="D449" s="231">
        <v>1238.1833333333334</v>
      </c>
      <c r="E449" s="231">
        <v>1224.3666666666668</v>
      </c>
      <c r="F449" s="231">
        <v>1213.1833333333334</v>
      </c>
      <c r="G449" s="231">
        <v>1199.3666666666668</v>
      </c>
      <c r="H449" s="231">
        <v>1249.3666666666668</v>
      </c>
      <c r="I449" s="231">
        <v>1263.1833333333334</v>
      </c>
      <c r="J449" s="231">
        <v>1274.3666666666668</v>
      </c>
      <c r="K449" s="230">
        <v>1252</v>
      </c>
      <c r="L449" s="230">
        <v>1227</v>
      </c>
      <c r="M449" s="230">
        <v>2.85053</v>
      </c>
      <c r="N449" s="1"/>
      <c r="O449" s="1"/>
    </row>
    <row r="450" spans="1:15" ht="12.75" customHeight="1">
      <c r="A450" s="30">
        <v>440</v>
      </c>
      <c r="B450" s="216" t="s">
        <v>196</v>
      </c>
      <c r="C450" s="230">
        <v>3208.7</v>
      </c>
      <c r="D450" s="231">
        <v>3228.9833333333336</v>
      </c>
      <c r="E450" s="231">
        <v>3177.9666666666672</v>
      </c>
      <c r="F450" s="231">
        <v>3147.2333333333336</v>
      </c>
      <c r="G450" s="231">
        <v>3096.2166666666672</v>
      </c>
      <c r="H450" s="231">
        <v>3259.7166666666672</v>
      </c>
      <c r="I450" s="231">
        <v>3310.7333333333336</v>
      </c>
      <c r="J450" s="231">
        <v>3341.4666666666672</v>
      </c>
      <c r="K450" s="230">
        <v>3280</v>
      </c>
      <c r="L450" s="230">
        <v>3198.25</v>
      </c>
      <c r="M450" s="230">
        <v>15.88815</v>
      </c>
      <c r="N450" s="1"/>
      <c r="O450" s="1"/>
    </row>
    <row r="451" spans="1:15" ht="12.75" customHeight="1">
      <c r="A451" s="30">
        <v>441</v>
      </c>
      <c r="B451" s="216" t="s">
        <v>192</v>
      </c>
      <c r="C451" s="230">
        <v>778.25</v>
      </c>
      <c r="D451" s="231">
        <v>779.23333333333323</v>
      </c>
      <c r="E451" s="231">
        <v>771.86666666666645</v>
      </c>
      <c r="F451" s="231">
        <v>765.48333333333323</v>
      </c>
      <c r="G451" s="231">
        <v>758.11666666666645</v>
      </c>
      <c r="H451" s="231">
        <v>785.61666666666645</v>
      </c>
      <c r="I451" s="231">
        <v>792.98333333333323</v>
      </c>
      <c r="J451" s="231">
        <v>799.36666666666645</v>
      </c>
      <c r="K451" s="230">
        <v>786.6</v>
      </c>
      <c r="L451" s="230">
        <v>772.85</v>
      </c>
      <c r="M451" s="230">
        <v>9.0764899999999997</v>
      </c>
      <c r="N451" s="1"/>
      <c r="O451" s="1"/>
    </row>
    <row r="452" spans="1:15" ht="12.75" customHeight="1">
      <c r="A452" s="30">
        <v>442</v>
      </c>
      <c r="B452" s="216" t="s">
        <v>272</v>
      </c>
      <c r="C452" s="230">
        <v>7099.15</v>
      </c>
      <c r="D452" s="231">
        <v>7104.1333333333323</v>
      </c>
      <c r="E452" s="231">
        <v>7055.0666666666648</v>
      </c>
      <c r="F452" s="231">
        <v>7010.9833333333327</v>
      </c>
      <c r="G452" s="231">
        <v>6961.9166666666652</v>
      </c>
      <c r="H452" s="231">
        <v>7148.2166666666644</v>
      </c>
      <c r="I452" s="231">
        <v>7197.2833333333319</v>
      </c>
      <c r="J452" s="231">
        <v>7241.3666666666641</v>
      </c>
      <c r="K452" s="230">
        <v>7153.2</v>
      </c>
      <c r="L452" s="230">
        <v>7060.05</v>
      </c>
      <c r="M452" s="230">
        <v>1.15618</v>
      </c>
      <c r="N452" s="1"/>
      <c r="O452" s="1"/>
    </row>
    <row r="453" spans="1:15" ht="12.75" customHeight="1">
      <c r="A453" s="30">
        <v>443</v>
      </c>
      <c r="B453" s="216" t="s">
        <v>828</v>
      </c>
      <c r="C453" s="230">
        <v>2142.15</v>
      </c>
      <c r="D453" s="231">
        <v>2148.1333333333332</v>
      </c>
      <c r="E453" s="231">
        <v>2129.5166666666664</v>
      </c>
      <c r="F453" s="231">
        <v>2116.8833333333332</v>
      </c>
      <c r="G453" s="231">
        <v>2098.2666666666664</v>
      </c>
      <c r="H453" s="231">
        <v>2160.7666666666664</v>
      </c>
      <c r="I453" s="231">
        <v>2179.3833333333332</v>
      </c>
      <c r="J453" s="231">
        <v>2192.0166666666664</v>
      </c>
      <c r="K453" s="230">
        <v>2166.75</v>
      </c>
      <c r="L453" s="230">
        <v>2135.5</v>
      </c>
      <c r="M453" s="230">
        <v>0.13769000000000001</v>
      </c>
      <c r="N453" s="1"/>
      <c r="O453" s="1"/>
    </row>
    <row r="454" spans="1:15" ht="12.75" customHeight="1">
      <c r="A454" s="30">
        <v>444</v>
      </c>
      <c r="B454" s="216" t="s">
        <v>485</v>
      </c>
      <c r="C454" s="230">
        <v>263.95</v>
      </c>
      <c r="D454" s="231">
        <v>265.13333333333327</v>
      </c>
      <c r="E454" s="231">
        <v>261.36666666666656</v>
      </c>
      <c r="F454" s="231">
        <v>258.7833333333333</v>
      </c>
      <c r="G454" s="231">
        <v>255.01666666666659</v>
      </c>
      <c r="H454" s="231">
        <v>267.71666666666653</v>
      </c>
      <c r="I454" s="231">
        <v>271.48333333333329</v>
      </c>
      <c r="J454" s="231">
        <v>274.06666666666649</v>
      </c>
      <c r="K454" s="230">
        <v>268.89999999999998</v>
      </c>
      <c r="L454" s="230">
        <v>262.55</v>
      </c>
      <c r="M454" s="230">
        <v>15.86763</v>
      </c>
      <c r="N454" s="1"/>
      <c r="O454" s="1"/>
    </row>
    <row r="455" spans="1:15" ht="12.75" customHeight="1">
      <c r="A455" s="30">
        <v>445</v>
      </c>
      <c r="B455" s="216" t="s">
        <v>193</v>
      </c>
      <c r="C455" s="230">
        <v>515.5</v>
      </c>
      <c r="D455" s="231">
        <v>517.31666666666672</v>
      </c>
      <c r="E455" s="231">
        <v>510.68333333333339</v>
      </c>
      <c r="F455" s="231">
        <v>505.86666666666667</v>
      </c>
      <c r="G455" s="231">
        <v>499.23333333333335</v>
      </c>
      <c r="H455" s="231">
        <v>522.13333333333344</v>
      </c>
      <c r="I455" s="231">
        <v>528.76666666666688</v>
      </c>
      <c r="J455" s="231">
        <v>533.58333333333348</v>
      </c>
      <c r="K455" s="230">
        <v>523.95000000000005</v>
      </c>
      <c r="L455" s="230">
        <v>512.5</v>
      </c>
      <c r="M455" s="230">
        <v>136.84846999999999</v>
      </c>
      <c r="N455" s="1"/>
      <c r="O455" s="1"/>
    </row>
    <row r="456" spans="1:15" ht="12.75" customHeight="1">
      <c r="A456" s="30">
        <v>446</v>
      </c>
      <c r="B456" s="216" t="s">
        <v>194</v>
      </c>
      <c r="C456" s="230">
        <v>207.75</v>
      </c>
      <c r="D456" s="231">
        <v>209</v>
      </c>
      <c r="E456" s="231">
        <v>205.6</v>
      </c>
      <c r="F456" s="231">
        <v>203.45</v>
      </c>
      <c r="G456" s="231">
        <v>200.04999999999998</v>
      </c>
      <c r="H456" s="231">
        <v>211.15</v>
      </c>
      <c r="I456" s="231">
        <v>214.54999999999998</v>
      </c>
      <c r="J456" s="231">
        <v>216.70000000000002</v>
      </c>
      <c r="K456" s="230">
        <v>212.4</v>
      </c>
      <c r="L456" s="230">
        <v>206.85</v>
      </c>
      <c r="M456" s="230">
        <v>91.07799</v>
      </c>
      <c r="N456" s="1"/>
      <c r="O456" s="1"/>
    </row>
    <row r="457" spans="1:15" ht="12.75" customHeight="1">
      <c r="A457" s="30">
        <v>447</v>
      </c>
      <c r="B457" s="216" t="s">
        <v>195</v>
      </c>
      <c r="C457" s="230">
        <v>106</v>
      </c>
      <c r="D457" s="231">
        <v>106.35000000000001</v>
      </c>
      <c r="E457" s="231">
        <v>105.20000000000002</v>
      </c>
      <c r="F457" s="231">
        <v>104.4</v>
      </c>
      <c r="G457" s="231">
        <v>103.25000000000001</v>
      </c>
      <c r="H457" s="231">
        <v>107.15000000000002</v>
      </c>
      <c r="I457" s="231">
        <v>108.30000000000003</v>
      </c>
      <c r="J457" s="231">
        <v>109.10000000000002</v>
      </c>
      <c r="K457" s="230">
        <v>107.5</v>
      </c>
      <c r="L457" s="230">
        <v>105.55</v>
      </c>
      <c r="M457" s="230">
        <v>288.95465000000002</v>
      </c>
      <c r="N457" s="1"/>
      <c r="O457" s="1"/>
    </row>
    <row r="458" spans="1:15" ht="12.75" customHeight="1">
      <c r="A458" s="30">
        <v>448</v>
      </c>
      <c r="B458" s="216" t="s">
        <v>784</v>
      </c>
      <c r="C458" s="230">
        <v>62</v>
      </c>
      <c r="D458" s="231">
        <v>62.199999999999996</v>
      </c>
      <c r="E458" s="231">
        <v>61.449999999999989</v>
      </c>
      <c r="F458" s="231">
        <v>60.899999999999991</v>
      </c>
      <c r="G458" s="231">
        <v>60.149999999999984</v>
      </c>
      <c r="H458" s="231">
        <v>62.749999999999993</v>
      </c>
      <c r="I458" s="231">
        <v>63.500000000000007</v>
      </c>
      <c r="J458" s="231">
        <v>64.05</v>
      </c>
      <c r="K458" s="230">
        <v>62.95</v>
      </c>
      <c r="L458" s="230">
        <v>61.65</v>
      </c>
      <c r="M458" s="230">
        <v>8.7463999999999995</v>
      </c>
      <c r="N458" s="1"/>
      <c r="O458" s="1"/>
    </row>
    <row r="459" spans="1:15" ht="12.75" customHeight="1">
      <c r="A459" s="30">
        <v>449</v>
      </c>
      <c r="B459" s="216" t="s">
        <v>486</v>
      </c>
      <c r="C459" s="230">
        <v>2316.5</v>
      </c>
      <c r="D459" s="231">
        <v>2335.5666666666666</v>
      </c>
      <c r="E459" s="231">
        <v>2236.1333333333332</v>
      </c>
      <c r="F459" s="231">
        <v>2155.7666666666664</v>
      </c>
      <c r="G459" s="231">
        <v>2056.333333333333</v>
      </c>
      <c r="H459" s="231">
        <v>2415.9333333333334</v>
      </c>
      <c r="I459" s="231">
        <v>2515.3666666666668</v>
      </c>
      <c r="J459" s="231">
        <v>2595.7333333333336</v>
      </c>
      <c r="K459" s="230">
        <v>2435</v>
      </c>
      <c r="L459" s="230">
        <v>2255.1999999999998</v>
      </c>
      <c r="M459" s="230">
        <v>1.7032499999999999</v>
      </c>
      <c r="N459" s="1"/>
      <c r="O459" s="1"/>
    </row>
    <row r="460" spans="1:15" ht="12.75" customHeight="1">
      <c r="A460" s="30">
        <v>450</v>
      </c>
      <c r="B460" s="216" t="s">
        <v>197</v>
      </c>
      <c r="C460" s="230">
        <v>1054.1500000000001</v>
      </c>
      <c r="D460" s="231">
        <v>1053.1833333333334</v>
      </c>
      <c r="E460" s="231">
        <v>1039.9666666666667</v>
      </c>
      <c r="F460" s="231">
        <v>1025.7833333333333</v>
      </c>
      <c r="G460" s="231">
        <v>1012.5666666666666</v>
      </c>
      <c r="H460" s="231">
        <v>1067.3666666666668</v>
      </c>
      <c r="I460" s="231">
        <v>1080.5833333333335</v>
      </c>
      <c r="J460" s="231">
        <v>1094.7666666666669</v>
      </c>
      <c r="K460" s="230">
        <v>1066.4000000000001</v>
      </c>
      <c r="L460" s="230">
        <v>1039</v>
      </c>
      <c r="M460" s="230">
        <v>28.03566</v>
      </c>
      <c r="N460" s="1"/>
      <c r="O460" s="1"/>
    </row>
    <row r="461" spans="1:15" ht="12.75" customHeight="1">
      <c r="A461" s="30">
        <v>451</v>
      </c>
      <c r="B461" s="216" t="s">
        <v>858</v>
      </c>
      <c r="C461" s="230">
        <v>661.25</v>
      </c>
      <c r="D461" s="231">
        <v>662</v>
      </c>
      <c r="E461" s="231">
        <v>654.79999999999995</v>
      </c>
      <c r="F461" s="231">
        <v>648.34999999999991</v>
      </c>
      <c r="G461" s="231">
        <v>641.14999999999986</v>
      </c>
      <c r="H461" s="231">
        <v>668.45</v>
      </c>
      <c r="I461" s="231">
        <v>675.65000000000009</v>
      </c>
      <c r="J461" s="231">
        <v>682.10000000000014</v>
      </c>
      <c r="K461" s="230">
        <v>669.2</v>
      </c>
      <c r="L461" s="230">
        <v>655.55</v>
      </c>
      <c r="M461" s="230">
        <v>3.4704999999999999</v>
      </c>
      <c r="N461" s="1"/>
      <c r="O461" s="1"/>
    </row>
    <row r="462" spans="1:15" ht="12.75" customHeight="1">
      <c r="A462" s="30">
        <v>452</v>
      </c>
      <c r="B462" s="216" t="s">
        <v>487</v>
      </c>
      <c r="C462" s="230">
        <v>119.45</v>
      </c>
      <c r="D462" s="231">
        <v>119.7</v>
      </c>
      <c r="E462" s="231">
        <v>117.9</v>
      </c>
      <c r="F462" s="231">
        <v>116.35000000000001</v>
      </c>
      <c r="G462" s="231">
        <v>114.55000000000001</v>
      </c>
      <c r="H462" s="231">
        <v>121.25</v>
      </c>
      <c r="I462" s="231">
        <v>123.04999999999998</v>
      </c>
      <c r="J462" s="231">
        <v>124.6</v>
      </c>
      <c r="K462" s="230">
        <v>121.5</v>
      </c>
      <c r="L462" s="230">
        <v>118.15</v>
      </c>
      <c r="M462" s="230">
        <v>9.2139399999999991</v>
      </c>
      <c r="N462" s="1"/>
      <c r="O462" s="1"/>
    </row>
    <row r="463" spans="1:15" ht="12.75" customHeight="1">
      <c r="A463" s="30">
        <v>453</v>
      </c>
      <c r="B463" s="216" t="s">
        <v>179</v>
      </c>
      <c r="C463" s="230">
        <v>789</v>
      </c>
      <c r="D463" s="231">
        <v>784.25</v>
      </c>
      <c r="E463" s="231">
        <v>775.8</v>
      </c>
      <c r="F463" s="231">
        <v>762.59999999999991</v>
      </c>
      <c r="G463" s="231">
        <v>754.14999999999986</v>
      </c>
      <c r="H463" s="231">
        <v>797.45</v>
      </c>
      <c r="I463" s="231">
        <v>805.90000000000009</v>
      </c>
      <c r="J463" s="231">
        <v>819.10000000000014</v>
      </c>
      <c r="K463" s="230">
        <v>792.7</v>
      </c>
      <c r="L463" s="230">
        <v>771.05</v>
      </c>
      <c r="M463" s="230">
        <v>5.3574400000000004</v>
      </c>
      <c r="N463" s="1"/>
      <c r="O463" s="1"/>
    </row>
    <row r="464" spans="1:15" ht="12.75" customHeight="1">
      <c r="A464" s="30">
        <v>454</v>
      </c>
      <c r="B464" s="216" t="s">
        <v>488</v>
      </c>
      <c r="C464" s="230">
        <v>2460.65</v>
      </c>
      <c r="D464" s="231">
        <v>2468.5499999999997</v>
      </c>
      <c r="E464" s="231">
        <v>2447.0999999999995</v>
      </c>
      <c r="F464" s="231">
        <v>2433.5499999999997</v>
      </c>
      <c r="G464" s="231">
        <v>2412.0999999999995</v>
      </c>
      <c r="H464" s="231">
        <v>2482.0999999999995</v>
      </c>
      <c r="I464" s="231">
        <v>2503.5499999999993</v>
      </c>
      <c r="J464" s="231">
        <v>2517.0999999999995</v>
      </c>
      <c r="K464" s="230">
        <v>2490</v>
      </c>
      <c r="L464" s="230">
        <v>2455</v>
      </c>
      <c r="M464" s="230">
        <v>0.59960999999999998</v>
      </c>
      <c r="N464" s="1"/>
      <c r="O464" s="1"/>
    </row>
    <row r="465" spans="1:15" ht="12.75" customHeight="1">
      <c r="A465" s="30">
        <v>455</v>
      </c>
      <c r="B465" s="216" t="s">
        <v>489</v>
      </c>
      <c r="C465" s="230">
        <v>463.65</v>
      </c>
      <c r="D465" s="231">
        <v>461.84999999999997</v>
      </c>
      <c r="E465" s="231">
        <v>457.29999999999995</v>
      </c>
      <c r="F465" s="231">
        <v>450.95</v>
      </c>
      <c r="G465" s="231">
        <v>446.4</v>
      </c>
      <c r="H465" s="231">
        <v>468.19999999999993</v>
      </c>
      <c r="I465" s="231">
        <v>472.75</v>
      </c>
      <c r="J465" s="231">
        <v>479.09999999999991</v>
      </c>
      <c r="K465" s="230">
        <v>466.4</v>
      </c>
      <c r="L465" s="230">
        <v>455.5</v>
      </c>
      <c r="M465" s="230">
        <v>0.24870999999999999</v>
      </c>
      <c r="N465" s="1"/>
      <c r="O465" s="1"/>
    </row>
    <row r="466" spans="1:15" ht="12.75" customHeight="1">
      <c r="A466" s="30">
        <v>456</v>
      </c>
      <c r="B466" s="216" t="s">
        <v>490</v>
      </c>
      <c r="C466" s="230">
        <v>3174.45</v>
      </c>
      <c r="D466" s="231">
        <v>3183.3333333333335</v>
      </c>
      <c r="E466" s="231">
        <v>3106.7666666666669</v>
      </c>
      <c r="F466" s="231">
        <v>3039.0833333333335</v>
      </c>
      <c r="G466" s="231">
        <v>2962.5166666666669</v>
      </c>
      <c r="H466" s="231">
        <v>3251.0166666666669</v>
      </c>
      <c r="I466" s="231">
        <v>3327.5833333333335</v>
      </c>
      <c r="J466" s="231">
        <v>3395.2666666666669</v>
      </c>
      <c r="K466" s="230">
        <v>3259.9</v>
      </c>
      <c r="L466" s="230">
        <v>3115.65</v>
      </c>
      <c r="M466" s="230">
        <v>0.97399999999999998</v>
      </c>
      <c r="N466" s="1"/>
      <c r="O466" s="1"/>
    </row>
    <row r="467" spans="1:15" ht="12.75" customHeight="1">
      <c r="A467" s="30">
        <v>457</v>
      </c>
      <c r="B467" s="216" t="s">
        <v>198</v>
      </c>
      <c r="C467" s="230">
        <v>2762.4</v>
      </c>
      <c r="D467" s="231">
        <v>2767.4833333333336</v>
      </c>
      <c r="E467" s="231">
        <v>2744.9666666666672</v>
      </c>
      <c r="F467" s="231">
        <v>2727.5333333333338</v>
      </c>
      <c r="G467" s="231">
        <v>2705.0166666666673</v>
      </c>
      <c r="H467" s="231">
        <v>2784.916666666667</v>
      </c>
      <c r="I467" s="231">
        <v>2807.4333333333334</v>
      </c>
      <c r="J467" s="231">
        <v>2824.8666666666668</v>
      </c>
      <c r="K467" s="230">
        <v>2790</v>
      </c>
      <c r="L467" s="230">
        <v>2750.05</v>
      </c>
      <c r="M467" s="230">
        <v>5.3954700000000004</v>
      </c>
      <c r="N467" s="1"/>
      <c r="O467" s="1"/>
    </row>
    <row r="468" spans="1:15" ht="12.75" customHeight="1">
      <c r="A468" s="30">
        <v>458</v>
      </c>
      <c r="B468" s="216" t="s">
        <v>199</v>
      </c>
      <c r="C468" s="230">
        <v>1656.1</v>
      </c>
      <c r="D468" s="231">
        <v>1646.8166666666666</v>
      </c>
      <c r="E468" s="231">
        <v>1631.2833333333333</v>
      </c>
      <c r="F468" s="231">
        <v>1606.4666666666667</v>
      </c>
      <c r="G468" s="231">
        <v>1590.9333333333334</v>
      </c>
      <c r="H468" s="231">
        <v>1671.6333333333332</v>
      </c>
      <c r="I468" s="231">
        <v>1687.1666666666665</v>
      </c>
      <c r="J468" s="231">
        <v>1711.9833333333331</v>
      </c>
      <c r="K468" s="230">
        <v>1662.35</v>
      </c>
      <c r="L468" s="230">
        <v>1622</v>
      </c>
      <c r="M468" s="230">
        <v>7.3927500000000004</v>
      </c>
      <c r="N468" s="1"/>
      <c r="O468" s="1"/>
    </row>
    <row r="469" spans="1:15" ht="12.75" customHeight="1">
      <c r="A469" s="30">
        <v>459</v>
      </c>
      <c r="B469" s="216" t="s">
        <v>200</v>
      </c>
      <c r="C469" s="230">
        <v>534.45000000000005</v>
      </c>
      <c r="D469" s="231">
        <v>531.88333333333333</v>
      </c>
      <c r="E469" s="231">
        <v>527.36666666666667</v>
      </c>
      <c r="F469" s="231">
        <v>520.2833333333333</v>
      </c>
      <c r="G469" s="231">
        <v>515.76666666666665</v>
      </c>
      <c r="H469" s="231">
        <v>538.9666666666667</v>
      </c>
      <c r="I469" s="231">
        <v>543.48333333333335</v>
      </c>
      <c r="J469" s="231">
        <v>550.56666666666672</v>
      </c>
      <c r="K469" s="230">
        <v>536.4</v>
      </c>
      <c r="L469" s="230">
        <v>524.79999999999995</v>
      </c>
      <c r="M469" s="230">
        <v>1.36629</v>
      </c>
      <c r="N469" s="1"/>
      <c r="O469" s="1"/>
    </row>
    <row r="470" spans="1:15" ht="12.75" customHeight="1">
      <c r="A470" s="30">
        <v>460</v>
      </c>
      <c r="B470" s="216" t="s">
        <v>614</v>
      </c>
      <c r="C470" s="230">
        <v>678.8</v>
      </c>
      <c r="D470" s="231">
        <v>677.6</v>
      </c>
      <c r="E470" s="231">
        <v>672.2</v>
      </c>
      <c r="F470" s="231">
        <v>665.6</v>
      </c>
      <c r="G470" s="231">
        <v>660.2</v>
      </c>
      <c r="H470" s="231">
        <v>684.2</v>
      </c>
      <c r="I470" s="231">
        <v>689.59999999999991</v>
      </c>
      <c r="J470" s="231">
        <v>696.2</v>
      </c>
      <c r="K470" s="230">
        <v>683</v>
      </c>
      <c r="L470" s="230">
        <v>671</v>
      </c>
      <c r="M470" s="230">
        <v>0.74539</v>
      </c>
      <c r="N470" s="1"/>
      <c r="O470" s="1"/>
    </row>
    <row r="471" spans="1:15" ht="12.75" customHeight="1">
      <c r="A471" s="30">
        <v>461</v>
      </c>
      <c r="B471" s="216" t="s">
        <v>201</v>
      </c>
      <c r="C471" s="230">
        <v>1505.55</v>
      </c>
      <c r="D471" s="231">
        <v>1501.5666666666666</v>
      </c>
      <c r="E471" s="231">
        <v>1489.9833333333331</v>
      </c>
      <c r="F471" s="231">
        <v>1474.4166666666665</v>
      </c>
      <c r="G471" s="231">
        <v>1462.833333333333</v>
      </c>
      <c r="H471" s="231">
        <v>1517.1333333333332</v>
      </c>
      <c r="I471" s="231">
        <v>1528.7166666666667</v>
      </c>
      <c r="J471" s="231">
        <v>1544.2833333333333</v>
      </c>
      <c r="K471" s="230">
        <v>1513.15</v>
      </c>
      <c r="L471" s="230">
        <v>1486</v>
      </c>
      <c r="M471" s="230">
        <v>4.6970099999999997</v>
      </c>
      <c r="N471" s="1"/>
      <c r="O471" s="1"/>
    </row>
    <row r="472" spans="1:15" ht="12.75" customHeight="1">
      <c r="A472" s="30">
        <v>462</v>
      </c>
      <c r="B472" s="216" t="s">
        <v>491</v>
      </c>
      <c r="C472" s="230">
        <v>35.15</v>
      </c>
      <c r="D472" s="231">
        <v>35.56666666666667</v>
      </c>
      <c r="E472" s="231">
        <v>34.283333333333339</v>
      </c>
      <c r="F472" s="231">
        <v>33.416666666666671</v>
      </c>
      <c r="G472" s="231">
        <v>32.13333333333334</v>
      </c>
      <c r="H472" s="231">
        <v>36.433333333333337</v>
      </c>
      <c r="I472" s="231">
        <v>37.716666666666669</v>
      </c>
      <c r="J472" s="231">
        <v>38.583333333333336</v>
      </c>
      <c r="K472" s="230">
        <v>36.85</v>
      </c>
      <c r="L472" s="230">
        <v>34.700000000000003</v>
      </c>
      <c r="M472" s="230">
        <v>374.35106000000002</v>
      </c>
      <c r="N472" s="1"/>
      <c r="O472" s="1"/>
    </row>
    <row r="473" spans="1:15" ht="12.75" customHeight="1">
      <c r="A473" s="30">
        <v>463</v>
      </c>
      <c r="B473" s="216" t="s">
        <v>829</v>
      </c>
      <c r="C473" s="230">
        <v>264.60000000000002</v>
      </c>
      <c r="D473" s="231">
        <v>264.9666666666667</v>
      </c>
      <c r="E473" s="231">
        <v>262.43333333333339</v>
      </c>
      <c r="F473" s="231">
        <v>260.26666666666671</v>
      </c>
      <c r="G473" s="231">
        <v>257.73333333333341</v>
      </c>
      <c r="H473" s="231">
        <v>267.13333333333338</v>
      </c>
      <c r="I473" s="231">
        <v>269.66666666666669</v>
      </c>
      <c r="J473" s="231">
        <v>271.83333333333337</v>
      </c>
      <c r="K473" s="230">
        <v>267.5</v>
      </c>
      <c r="L473" s="230">
        <v>262.8</v>
      </c>
      <c r="M473" s="230">
        <v>2.69841</v>
      </c>
      <c r="N473" s="1"/>
      <c r="O473" s="1"/>
    </row>
    <row r="474" spans="1:15" ht="12.75" customHeight="1">
      <c r="A474" s="30">
        <v>464</v>
      </c>
      <c r="B474" s="216" t="s">
        <v>492</v>
      </c>
      <c r="C474" s="230">
        <v>398.35</v>
      </c>
      <c r="D474" s="231">
        <v>396.2</v>
      </c>
      <c r="E474" s="231">
        <v>384.45</v>
      </c>
      <c r="F474" s="231">
        <v>370.55</v>
      </c>
      <c r="G474" s="231">
        <v>358.8</v>
      </c>
      <c r="H474" s="231">
        <v>410.09999999999997</v>
      </c>
      <c r="I474" s="231">
        <v>421.84999999999997</v>
      </c>
      <c r="J474" s="231">
        <v>435.74999999999994</v>
      </c>
      <c r="K474" s="230">
        <v>407.95</v>
      </c>
      <c r="L474" s="230">
        <v>382.3</v>
      </c>
      <c r="M474" s="230">
        <v>45.106180000000002</v>
      </c>
      <c r="N474" s="1"/>
      <c r="O474" s="1"/>
    </row>
    <row r="475" spans="1:15" ht="12.75" customHeight="1">
      <c r="A475" s="30">
        <v>465</v>
      </c>
      <c r="B475" s="216" t="s">
        <v>493</v>
      </c>
      <c r="C475" s="230">
        <v>2707.4</v>
      </c>
      <c r="D475" s="231">
        <v>2705.9500000000003</v>
      </c>
      <c r="E475" s="231">
        <v>2683.5000000000005</v>
      </c>
      <c r="F475" s="231">
        <v>2659.6000000000004</v>
      </c>
      <c r="G475" s="231">
        <v>2637.1500000000005</v>
      </c>
      <c r="H475" s="231">
        <v>2729.8500000000004</v>
      </c>
      <c r="I475" s="231">
        <v>2752.3</v>
      </c>
      <c r="J475" s="231">
        <v>2776.2000000000003</v>
      </c>
      <c r="K475" s="230">
        <v>2728.4</v>
      </c>
      <c r="L475" s="230">
        <v>2682.05</v>
      </c>
      <c r="M475" s="230">
        <v>1.3319799999999999</v>
      </c>
      <c r="N475" s="1"/>
      <c r="O475" s="1"/>
    </row>
    <row r="476" spans="1:15" ht="12.75" customHeight="1">
      <c r="A476" s="30">
        <v>466</v>
      </c>
      <c r="B476" s="216" t="s">
        <v>873</v>
      </c>
      <c r="C476" s="230">
        <v>27.2</v>
      </c>
      <c r="D476" s="231">
        <v>27.2</v>
      </c>
      <c r="E476" s="231">
        <v>26.9</v>
      </c>
      <c r="F476" s="231">
        <v>26.599999999999998</v>
      </c>
      <c r="G476" s="231">
        <v>26.299999999999997</v>
      </c>
      <c r="H476" s="231">
        <v>27.5</v>
      </c>
      <c r="I476" s="231">
        <v>27.800000000000004</v>
      </c>
      <c r="J476" s="231">
        <v>28.1</v>
      </c>
      <c r="K476" s="230">
        <v>27.5</v>
      </c>
      <c r="L476" s="230">
        <v>26.9</v>
      </c>
      <c r="M476" s="230">
        <v>60.847169999999998</v>
      </c>
      <c r="N476" s="1"/>
      <c r="O476" s="1"/>
    </row>
    <row r="477" spans="1:15" ht="12.75" customHeight="1">
      <c r="A477" s="30">
        <v>467</v>
      </c>
      <c r="B477" s="216" t="s">
        <v>494</v>
      </c>
      <c r="C477" s="230">
        <v>442.4</v>
      </c>
      <c r="D477" s="231">
        <v>440.51666666666665</v>
      </c>
      <c r="E477" s="231">
        <v>436.43333333333328</v>
      </c>
      <c r="F477" s="231">
        <v>430.46666666666664</v>
      </c>
      <c r="G477" s="231">
        <v>426.38333333333327</v>
      </c>
      <c r="H477" s="231">
        <v>446.48333333333329</v>
      </c>
      <c r="I477" s="231">
        <v>450.56666666666666</v>
      </c>
      <c r="J477" s="231">
        <v>456.5333333333333</v>
      </c>
      <c r="K477" s="230">
        <v>444.6</v>
      </c>
      <c r="L477" s="230">
        <v>434.55</v>
      </c>
      <c r="M477" s="230">
        <v>2.2818200000000002</v>
      </c>
      <c r="N477" s="1"/>
      <c r="O477" s="1"/>
    </row>
    <row r="478" spans="1:15" ht="12.75" customHeight="1">
      <c r="A478" s="30">
        <v>468</v>
      </c>
      <c r="B478" s="216" t="s">
        <v>859</v>
      </c>
      <c r="C478" s="230">
        <v>557.95000000000005</v>
      </c>
      <c r="D478" s="231">
        <v>559.15</v>
      </c>
      <c r="E478" s="231">
        <v>553.9</v>
      </c>
      <c r="F478" s="231">
        <v>549.85</v>
      </c>
      <c r="G478" s="231">
        <v>544.6</v>
      </c>
      <c r="H478" s="231">
        <v>563.19999999999993</v>
      </c>
      <c r="I478" s="231">
        <v>568.44999999999993</v>
      </c>
      <c r="J478" s="231">
        <v>572.49999999999989</v>
      </c>
      <c r="K478" s="230">
        <v>564.4</v>
      </c>
      <c r="L478" s="230">
        <v>555.1</v>
      </c>
      <c r="M478" s="230">
        <v>1.38992</v>
      </c>
      <c r="N478" s="1"/>
      <c r="O478" s="1"/>
    </row>
    <row r="479" spans="1:15" ht="12.75" customHeight="1">
      <c r="A479" s="30">
        <v>469</v>
      </c>
      <c r="B479" s="216" t="s">
        <v>205</v>
      </c>
      <c r="C479" s="230">
        <v>677.8</v>
      </c>
      <c r="D479" s="231">
        <v>677.80000000000007</v>
      </c>
      <c r="E479" s="231">
        <v>672.15000000000009</v>
      </c>
      <c r="F479" s="231">
        <v>666.5</v>
      </c>
      <c r="G479" s="231">
        <v>660.85</v>
      </c>
      <c r="H479" s="231">
        <v>683.45000000000016</v>
      </c>
      <c r="I479" s="231">
        <v>689.1</v>
      </c>
      <c r="J479" s="231">
        <v>694.75000000000023</v>
      </c>
      <c r="K479" s="230">
        <v>683.45</v>
      </c>
      <c r="L479" s="230">
        <v>672.15</v>
      </c>
      <c r="M479" s="230">
        <v>25.271360000000001</v>
      </c>
      <c r="N479" s="1"/>
      <c r="O479" s="1"/>
    </row>
    <row r="480" spans="1:15" ht="12.75" customHeight="1">
      <c r="A480" s="30">
        <v>470</v>
      </c>
      <c r="B480" s="216" t="s">
        <v>495</v>
      </c>
      <c r="C480" s="230">
        <v>646.25</v>
      </c>
      <c r="D480" s="231">
        <v>646.94999999999993</v>
      </c>
      <c r="E480" s="231">
        <v>643.19999999999982</v>
      </c>
      <c r="F480" s="231">
        <v>640.14999999999986</v>
      </c>
      <c r="G480" s="231">
        <v>636.39999999999975</v>
      </c>
      <c r="H480" s="231">
        <v>649.99999999999989</v>
      </c>
      <c r="I480" s="231">
        <v>653.75000000000011</v>
      </c>
      <c r="J480" s="231">
        <v>656.8</v>
      </c>
      <c r="K480" s="230">
        <v>650.70000000000005</v>
      </c>
      <c r="L480" s="230">
        <v>643.9</v>
      </c>
      <c r="M480" s="230">
        <v>0.32896999999999998</v>
      </c>
      <c r="N480" s="1"/>
      <c r="O480" s="1"/>
    </row>
    <row r="481" spans="1:15" ht="12.75" customHeight="1">
      <c r="A481" s="30">
        <v>471</v>
      </c>
      <c r="B481" s="216" t="s">
        <v>204</v>
      </c>
      <c r="C481" s="230">
        <v>7700.45</v>
      </c>
      <c r="D481" s="231">
        <v>7704.4666666666672</v>
      </c>
      <c r="E481" s="231">
        <v>7648.9833333333345</v>
      </c>
      <c r="F481" s="231">
        <v>7597.5166666666673</v>
      </c>
      <c r="G481" s="231">
        <v>7542.0333333333347</v>
      </c>
      <c r="H481" s="231">
        <v>7755.9333333333343</v>
      </c>
      <c r="I481" s="231">
        <v>7811.4166666666679</v>
      </c>
      <c r="J481" s="231">
        <v>7862.8833333333341</v>
      </c>
      <c r="K481" s="230">
        <v>7759.95</v>
      </c>
      <c r="L481" s="230">
        <v>7653</v>
      </c>
      <c r="M481" s="230">
        <v>2.0562900000000002</v>
      </c>
      <c r="N481" s="1"/>
      <c r="O481" s="1"/>
    </row>
    <row r="482" spans="1:15" ht="12.75" customHeight="1">
      <c r="A482" s="30">
        <v>472</v>
      </c>
      <c r="B482" s="216" t="s">
        <v>273</v>
      </c>
      <c r="C482" s="230">
        <v>70.900000000000006</v>
      </c>
      <c r="D482" s="231">
        <v>71.149999999999991</v>
      </c>
      <c r="E482" s="231">
        <v>69.999999999999986</v>
      </c>
      <c r="F482" s="231">
        <v>69.099999999999994</v>
      </c>
      <c r="G482" s="231">
        <v>67.949999999999989</v>
      </c>
      <c r="H482" s="231">
        <v>72.049999999999983</v>
      </c>
      <c r="I482" s="231">
        <v>73.199999999999989</v>
      </c>
      <c r="J482" s="231">
        <v>74.09999999999998</v>
      </c>
      <c r="K482" s="230">
        <v>72.3</v>
      </c>
      <c r="L482" s="230">
        <v>70.25</v>
      </c>
      <c r="M482" s="230">
        <v>70.360389999999995</v>
      </c>
      <c r="N482" s="1"/>
      <c r="O482" s="1"/>
    </row>
    <row r="483" spans="1:15" ht="12.75" customHeight="1">
      <c r="A483" s="30">
        <v>473</v>
      </c>
      <c r="B483" s="216" t="s">
        <v>203</v>
      </c>
      <c r="C483" s="230">
        <v>1430</v>
      </c>
      <c r="D483" s="231">
        <v>1439</v>
      </c>
      <c r="E483" s="231">
        <v>1416</v>
      </c>
      <c r="F483" s="231">
        <v>1402</v>
      </c>
      <c r="G483" s="231">
        <v>1379</v>
      </c>
      <c r="H483" s="231">
        <v>1453</v>
      </c>
      <c r="I483" s="231">
        <v>1476</v>
      </c>
      <c r="J483" s="231">
        <v>1490</v>
      </c>
      <c r="K483" s="230">
        <v>1462</v>
      </c>
      <c r="L483" s="230">
        <v>1425</v>
      </c>
      <c r="M483" s="230">
        <v>2.0398900000000002</v>
      </c>
      <c r="N483" s="1"/>
      <c r="O483" s="1"/>
    </row>
    <row r="484" spans="1:15" ht="12.75" customHeight="1">
      <c r="A484" s="30">
        <v>474</v>
      </c>
      <c r="B484" s="239" t="s">
        <v>153</v>
      </c>
      <c r="C484" s="240">
        <v>796.15</v>
      </c>
      <c r="D484" s="240">
        <v>797.44999999999993</v>
      </c>
      <c r="E484" s="240">
        <v>790.74999999999989</v>
      </c>
      <c r="F484" s="240">
        <v>785.34999999999991</v>
      </c>
      <c r="G484" s="240">
        <v>778.64999999999986</v>
      </c>
      <c r="H484" s="240">
        <v>802.84999999999991</v>
      </c>
      <c r="I484" s="240">
        <v>809.55</v>
      </c>
      <c r="J484" s="239">
        <v>814.94999999999993</v>
      </c>
      <c r="K484" s="239">
        <v>804.15</v>
      </c>
      <c r="L484" s="239">
        <v>792.05</v>
      </c>
      <c r="M484" s="216">
        <v>5.5775800000000002</v>
      </c>
      <c r="N484" s="1"/>
      <c r="O484" s="1"/>
    </row>
    <row r="485" spans="1:15" ht="12.75" customHeight="1">
      <c r="A485" s="30">
        <v>475</v>
      </c>
      <c r="B485" s="239" t="s">
        <v>274</v>
      </c>
      <c r="C485" s="240">
        <v>254</v>
      </c>
      <c r="D485" s="240">
        <v>254</v>
      </c>
      <c r="E485" s="240">
        <v>252.25</v>
      </c>
      <c r="F485" s="240">
        <v>250.5</v>
      </c>
      <c r="G485" s="240">
        <v>248.75</v>
      </c>
      <c r="H485" s="240">
        <v>255.75</v>
      </c>
      <c r="I485" s="240">
        <v>257.5</v>
      </c>
      <c r="J485" s="239">
        <v>259.25</v>
      </c>
      <c r="K485" s="239">
        <v>255.75</v>
      </c>
      <c r="L485" s="239">
        <v>252.25</v>
      </c>
      <c r="M485" s="216">
        <v>1.33779</v>
      </c>
      <c r="N485" s="1"/>
      <c r="O485" s="1"/>
    </row>
    <row r="486" spans="1:15" ht="12.75" customHeight="1">
      <c r="A486" s="30">
        <v>476</v>
      </c>
      <c r="B486" s="239" t="s">
        <v>496</v>
      </c>
      <c r="C486" s="230">
        <v>2052.3000000000002</v>
      </c>
      <c r="D486" s="231">
        <v>2046.25</v>
      </c>
      <c r="E486" s="231">
        <v>2001.0500000000002</v>
      </c>
      <c r="F486" s="231">
        <v>1949.8000000000002</v>
      </c>
      <c r="G486" s="231">
        <v>1904.6000000000004</v>
      </c>
      <c r="H486" s="231">
        <v>2097.5</v>
      </c>
      <c r="I486" s="231">
        <v>2142.6999999999998</v>
      </c>
      <c r="J486" s="231">
        <v>2193.9499999999998</v>
      </c>
      <c r="K486" s="230">
        <v>2091.4499999999998</v>
      </c>
      <c r="L486" s="230">
        <v>1995</v>
      </c>
      <c r="M486" s="230">
        <v>1.9891700000000001</v>
      </c>
      <c r="N486" s="1"/>
      <c r="O486" s="1"/>
    </row>
    <row r="487" spans="1:15" ht="12.75" customHeight="1">
      <c r="A487" s="30">
        <v>477</v>
      </c>
      <c r="B487" s="239" t="s">
        <v>497</v>
      </c>
      <c r="C487" s="240">
        <v>639.70000000000005</v>
      </c>
      <c r="D487" s="240">
        <v>638.7833333333333</v>
      </c>
      <c r="E487" s="240">
        <v>632.56666666666661</v>
      </c>
      <c r="F487" s="240">
        <v>625.43333333333328</v>
      </c>
      <c r="G487" s="240">
        <v>619.21666666666658</v>
      </c>
      <c r="H487" s="240">
        <v>645.91666666666663</v>
      </c>
      <c r="I487" s="240">
        <v>652.13333333333333</v>
      </c>
      <c r="J487" s="239">
        <v>659.26666666666665</v>
      </c>
      <c r="K487" s="239">
        <v>645</v>
      </c>
      <c r="L487" s="239">
        <v>631.65</v>
      </c>
      <c r="M487" s="216">
        <v>2.3015099999999999</v>
      </c>
      <c r="N487" s="1"/>
      <c r="O487" s="1"/>
    </row>
    <row r="488" spans="1:15" ht="12.75" customHeight="1">
      <c r="A488" s="30">
        <v>478</v>
      </c>
      <c r="B488" s="239" t="s">
        <v>498</v>
      </c>
      <c r="C488" s="230">
        <v>319.75</v>
      </c>
      <c r="D488" s="231">
        <v>319.75</v>
      </c>
      <c r="E488" s="231">
        <v>316</v>
      </c>
      <c r="F488" s="231">
        <v>312.25</v>
      </c>
      <c r="G488" s="231">
        <v>308.5</v>
      </c>
      <c r="H488" s="231">
        <v>323.5</v>
      </c>
      <c r="I488" s="231">
        <v>327.25</v>
      </c>
      <c r="J488" s="231">
        <v>331</v>
      </c>
      <c r="K488" s="230">
        <v>323.5</v>
      </c>
      <c r="L488" s="230">
        <v>316</v>
      </c>
      <c r="M488" s="230">
        <v>0.83631</v>
      </c>
      <c r="N488" s="1"/>
      <c r="O488" s="1"/>
    </row>
    <row r="489" spans="1:15" ht="12.75" customHeight="1">
      <c r="A489" s="30">
        <v>479</v>
      </c>
      <c r="B489" s="239" t="s">
        <v>499</v>
      </c>
      <c r="C489" s="240">
        <v>326.95</v>
      </c>
      <c r="D489" s="240">
        <v>326.63333333333333</v>
      </c>
      <c r="E489" s="231">
        <v>323.46666666666664</v>
      </c>
      <c r="F489" s="231">
        <v>319.98333333333329</v>
      </c>
      <c r="G489" s="231">
        <v>316.81666666666661</v>
      </c>
      <c r="H489" s="231">
        <v>330.11666666666667</v>
      </c>
      <c r="I489" s="231">
        <v>333.28333333333342</v>
      </c>
      <c r="J489" s="231">
        <v>336.76666666666671</v>
      </c>
      <c r="K489" s="230">
        <v>329.8</v>
      </c>
      <c r="L489" s="230">
        <v>323.14999999999998</v>
      </c>
      <c r="M489" s="230">
        <v>1.6000099999999999</v>
      </c>
      <c r="N489" s="1"/>
      <c r="O489" s="1"/>
    </row>
    <row r="490" spans="1:15" ht="12.75" customHeight="1">
      <c r="A490" s="30">
        <v>480</v>
      </c>
      <c r="B490" s="239" t="s">
        <v>500</v>
      </c>
      <c r="C490" s="230">
        <v>299.3</v>
      </c>
      <c r="D490" s="231">
        <v>298.7833333333333</v>
      </c>
      <c r="E490" s="231">
        <v>292.56666666666661</v>
      </c>
      <c r="F490" s="231">
        <v>285.83333333333331</v>
      </c>
      <c r="G490" s="231">
        <v>279.61666666666662</v>
      </c>
      <c r="H490" s="231">
        <v>305.51666666666659</v>
      </c>
      <c r="I490" s="231">
        <v>311.73333333333329</v>
      </c>
      <c r="J490" s="231">
        <v>318.46666666666658</v>
      </c>
      <c r="K490" s="230">
        <v>305</v>
      </c>
      <c r="L490" s="230">
        <v>292.05</v>
      </c>
      <c r="M490" s="230">
        <v>0.99624999999999997</v>
      </c>
      <c r="N490" s="1"/>
      <c r="O490" s="1"/>
    </row>
    <row r="491" spans="1:15" ht="12.75" customHeight="1">
      <c r="A491" s="30">
        <v>481</v>
      </c>
      <c r="B491" s="239" t="s">
        <v>275</v>
      </c>
      <c r="C491" s="240">
        <v>1587.75</v>
      </c>
      <c r="D491" s="240">
        <v>1597.25</v>
      </c>
      <c r="E491" s="231">
        <v>1570.5</v>
      </c>
      <c r="F491" s="231">
        <v>1553.25</v>
      </c>
      <c r="G491" s="231">
        <v>1526.5</v>
      </c>
      <c r="H491" s="231">
        <v>1614.5</v>
      </c>
      <c r="I491" s="231">
        <v>1641.25</v>
      </c>
      <c r="J491" s="231">
        <v>1658.5</v>
      </c>
      <c r="K491" s="230">
        <v>1624</v>
      </c>
      <c r="L491" s="230">
        <v>1580</v>
      </c>
      <c r="M491" s="230">
        <v>21.541309999999999</v>
      </c>
      <c r="N491" s="1"/>
      <c r="O491" s="1"/>
    </row>
    <row r="492" spans="1:15" ht="12.75" customHeight="1">
      <c r="A492" s="30">
        <v>482</v>
      </c>
      <c r="B492" s="216" t="s">
        <v>860</v>
      </c>
      <c r="C492" s="230">
        <v>1246.3</v>
      </c>
      <c r="D492" s="231">
        <v>1248.0833333333333</v>
      </c>
      <c r="E492" s="231">
        <v>1231.7166666666665</v>
      </c>
      <c r="F492" s="231">
        <v>1217.1333333333332</v>
      </c>
      <c r="G492" s="231">
        <v>1200.7666666666664</v>
      </c>
      <c r="H492" s="231">
        <v>1262.6666666666665</v>
      </c>
      <c r="I492" s="231">
        <v>1279.0333333333333</v>
      </c>
      <c r="J492" s="231">
        <v>1293.6166666666666</v>
      </c>
      <c r="K492" s="230">
        <v>1264.45</v>
      </c>
      <c r="L492" s="230">
        <v>1233.5</v>
      </c>
      <c r="M492" s="230">
        <v>0.31620999999999999</v>
      </c>
      <c r="N492" s="1"/>
      <c r="O492" s="1"/>
    </row>
    <row r="493" spans="1:15" ht="12.75" customHeight="1">
      <c r="A493" s="30">
        <v>483</v>
      </c>
      <c r="B493" s="216" t="s">
        <v>206</v>
      </c>
      <c r="C493" s="240">
        <v>279.45</v>
      </c>
      <c r="D493" s="240">
        <v>279.31666666666666</v>
      </c>
      <c r="E493" s="231">
        <v>275.63333333333333</v>
      </c>
      <c r="F493" s="231">
        <v>271.81666666666666</v>
      </c>
      <c r="G493" s="231">
        <v>268.13333333333333</v>
      </c>
      <c r="H493" s="231">
        <v>283.13333333333333</v>
      </c>
      <c r="I493" s="231">
        <v>286.81666666666661</v>
      </c>
      <c r="J493" s="231">
        <v>290.63333333333333</v>
      </c>
      <c r="K493" s="230">
        <v>283</v>
      </c>
      <c r="L493" s="230">
        <v>275.5</v>
      </c>
      <c r="M493" s="230">
        <v>81.943809999999999</v>
      </c>
      <c r="N493" s="1"/>
      <c r="O493" s="1"/>
    </row>
    <row r="494" spans="1:15" ht="12.75" customHeight="1">
      <c r="A494" s="30">
        <v>484</v>
      </c>
      <c r="B494" s="216" t="s">
        <v>830</v>
      </c>
      <c r="C494" s="230">
        <v>381.2</v>
      </c>
      <c r="D494" s="231">
        <v>381.18333333333334</v>
      </c>
      <c r="E494" s="231">
        <v>375.41666666666669</v>
      </c>
      <c r="F494" s="231">
        <v>369.63333333333333</v>
      </c>
      <c r="G494" s="231">
        <v>363.86666666666667</v>
      </c>
      <c r="H494" s="231">
        <v>386.9666666666667</v>
      </c>
      <c r="I494" s="231">
        <v>392.73333333333335</v>
      </c>
      <c r="J494" s="231">
        <v>398.51666666666671</v>
      </c>
      <c r="K494" s="230">
        <v>386.95</v>
      </c>
      <c r="L494" s="230">
        <v>375.4</v>
      </c>
      <c r="M494" s="230">
        <v>0.31935000000000002</v>
      </c>
      <c r="N494" s="1"/>
      <c r="O494" s="1"/>
    </row>
    <row r="495" spans="1:15" ht="12.75" customHeight="1">
      <c r="A495" s="30">
        <v>485</v>
      </c>
      <c r="B495" s="216" t="s">
        <v>501</v>
      </c>
      <c r="C495" s="240">
        <v>1961.3</v>
      </c>
      <c r="D495" s="240">
        <v>1955.7666666666667</v>
      </c>
      <c r="E495" s="231">
        <v>1940.5333333333333</v>
      </c>
      <c r="F495" s="231">
        <v>1919.7666666666667</v>
      </c>
      <c r="G495" s="231">
        <v>1904.5333333333333</v>
      </c>
      <c r="H495" s="231">
        <v>1976.5333333333333</v>
      </c>
      <c r="I495" s="231">
        <v>1991.7666666666664</v>
      </c>
      <c r="J495" s="231">
        <v>2012.5333333333333</v>
      </c>
      <c r="K495" s="230">
        <v>1971</v>
      </c>
      <c r="L495" s="230">
        <v>1935</v>
      </c>
      <c r="M495" s="230">
        <v>0.1179</v>
      </c>
      <c r="N495" s="1"/>
      <c r="O495" s="1"/>
    </row>
    <row r="496" spans="1:15" ht="12.75" customHeight="1">
      <c r="A496" s="30">
        <v>486</v>
      </c>
      <c r="B496" s="216" t="s">
        <v>127</v>
      </c>
      <c r="C496" s="240">
        <v>7.05</v>
      </c>
      <c r="D496" s="240">
        <v>7.1000000000000005</v>
      </c>
      <c r="E496" s="231">
        <v>6.9500000000000011</v>
      </c>
      <c r="F496" s="231">
        <v>6.8500000000000005</v>
      </c>
      <c r="G496" s="231">
        <v>6.7000000000000011</v>
      </c>
      <c r="H496" s="231">
        <v>7.2000000000000011</v>
      </c>
      <c r="I496" s="231">
        <v>7.3500000000000014</v>
      </c>
      <c r="J496" s="231">
        <v>7.4500000000000011</v>
      </c>
      <c r="K496" s="230">
        <v>7.25</v>
      </c>
      <c r="L496" s="230">
        <v>7</v>
      </c>
      <c r="M496" s="230">
        <v>1123.6197299999999</v>
      </c>
      <c r="N496" s="1"/>
      <c r="O496" s="1"/>
    </row>
    <row r="497" spans="1:15" ht="12.75" customHeight="1">
      <c r="A497" s="30">
        <v>487</v>
      </c>
      <c r="B497" s="216" t="s">
        <v>207</v>
      </c>
      <c r="C497" s="240">
        <v>803</v>
      </c>
      <c r="D497" s="240">
        <v>802.0333333333333</v>
      </c>
      <c r="E497" s="231">
        <v>795.96666666666658</v>
      </c>
      <c r="F497" s="231">
        <v>788.93333333333328</v>
      </c>
      <c r="G497" s="231">
        <v>782.86666666666656</v>
      </c>
      <c r="H497" s="231">
        <v>809.06666666666661</v>
      </c>
      <c r="I497" s="231">
        <v>815.13333333333321</v>
      </c>
      <c r="J497" s="231">
        <v>822.16666666666663</v>
      </c>
      <c r="K497" s="230">
        <v>808.1</v>
      </c>
      <c r="L497" s="230">
        <v>795</v>
      </c>
      <c r="M497" s="230">
        <v>7.6314900000000003</v>
      </c>
      <c r="N497" s="1"/>
      <c r="O497" s="1"/>
    </row>
    <row r="498" spans="1:15" ht="12.75" customHeight="1">
      <c r="A498" s="30">
        <v>488</v>
      </c>
      <c r="B498" s="216" t="s">
        <v>502</v>
      </c>
      <c r="C498" s="240">
        <v>235.85</v>
      </c>
      <c r="D498" s="240">
        <v>235.21666666666667</v>
      </c>
      <c r="E498" s="231">
        <v>230.98333333333335</v>
      </c>
      <c r="F498" s="231">
        <v>226.11666666666667</v>
      </c>
      <c r="G498" s="231">
        <v>221.88333333333335</v>
      </c>
      <c r="H498" s="231">
        <v>240.08333333333334</v>
      </c>
      <c r="I498" s="231">
        <v>244.31666666666663</v>
      </c>
      <c r="J498" s="231">
        <v>249.18333333333334</v>
      </c>
      <c r="K498" s="230">
        <v>239.45</v>
      </c>
      <c r="L498" s="230">
        <v>230.35</v>
      </c>
      <c r="M498" s="230">
        <v>10.274570000000001</v>
      </c>
      <c r="N498" s="1"/>
      <c r="O498" s="1"/>
    </row>
    <row r="499" spans="1:15" ht="12.75" customHeight="1">
      <c r="A499" s="30">
        <v>489</v>
      </c>
      <c r="B499" s="216" t="s">
        <v>503</v>
      </c>
      <c r="C499" s="240">
        <v>92.75</v>
      </c>
      <c r="D499" s="240">
        <v>92.883333333333326</v>
      </c>
      <c r="E499" s="231">
        <v>91.366666666666646</v>
      </c>
      <c r="F499" s="231">
        <v>89.98333333333332</v>
      </c>
      <c r="G499" s="231">
        <v>88.46666666666664</v>
      </c>
      <c r="H499" s="231">
        <v>94.266666666666652</v>
      </c>
      <c r="I499" s="231">
        <v>95.783333333333331</v>
      </c>
      <c r="J499" s="231">
        <v>97.166666666666657</v>
      </c>
      <c r="K499" s="230">
        <v>94.4</v>
      </c>
      <c r="L499" s="230">
        <v>91.5</v>
      </c>
      <c r="M499" s="230">
        <v>11.61774</v>
      </c>
      <c r="N499" s="1"/>
      <c r="O499" s="1"/>
    </row>
    <row r="500" spans="1:15" ht="12.75" customHeight="1">
      <c r="A500" s="30">
        <v>490</v>
      </c>
      <c r="B500" s="216" t="s">
        <v>504</v>
      </c>
      <c r="C500" s="240">
        <v>760.55</v>
      </c>
      <c r="D500" s="240">
        <v>757.81666666666661</v>
      </c>
      <c r="E500" s="231">
        <v>749.83333333333326</v>
      </c>
      <c r="F500" s="231">
        <v>739.11666666666667</v>
      </c>
      <c r="G500" s="231">
        <v>731.13333333333333</v>
      </c>
      <c r="H500" s="231">
        <v>768.53333333333319</v>
      </c>
      <c r="I500" s="231">
        <v>776.51666666666654</v>
      </c>
      <c r="J500" s="231">
        <v>787.23333333333312</v>
      </c>
      <c r="K500" s="230">
        <v>765.8</v>
      </c>
      <c r="L500" s="230">
        <v>747.1</v>
      </c>
      <c r="M500" s="230">
        <v>0.42458000000000001</v>
      </c>
      <c r="N500" s="1"/>
      <c r="O500" s="1"/>
    </row>
    <row r="501" spans="1:15" ht="12.75" customHeight="1">
      <c r="A501" s="30">
        <v>491</v>
      </c>
      <c r="B501" s="216" t="s">
        <v>276</v>
      </c>
      <c r="C501" s="240">
        <v>1348.15</v>
      </c>
      <c r="D501" s="240">
        <v>1351.3333333333335</v>
      </c>
      <c r="E501" s="231">
        <v>1326.9666666666669</v>
      </c>
      <c r="F501" s="231">
        <v>1305.7833333333335</v>
      </c>
      <c r="G501" s="231">
        <v>1281.416666666667</v>
      </c>
      <c r="H501" s="231">
        <v>1372.5166666666669</v>
      </c>
      <c r="I501" s="231">
        <v>1396.8833333333337</v>
      </c>
      <c r="J501" s="231">
        <v>1418.0666666666668</v>
      </c>
      <c r="K501" s="230">
        <v>1375.7</v>
      </c>
      <c r="L501" s="230">
        <v>1330.15</v>
      </c>
      <c r="M501" s="230">
        <v>2.6221100000000002</v>
      </c>
      <c r="N501" s="1"/>
      <c r="O501" s="1"/>
    </row>
    <row r="502" spans="1:15" ht="12.75" customHeight="1">
      <c r="A502" s="30">
        <v>492</v>
      </c>
      <c r="B502" s="216" t="s">
        <v>208</v>
      </c>
      <c r="C502" s="216">
        <v>382.3</v>
      </c>
      <c r="D502" s="240">
        <v>383.66666666666669</v>
      </c>
      <c r="E502" s="231">
        <v>379.98333333333335</v>
      </c>
      <c r="F502" s="231">
        <v>377.66666666666669</v>
      </c>
      <c r="G502" s="231">
        <v>373.98333333333335</v>
      </c>
      <c r="H502" s="231">
        <v>385.98333333333335</v>
      </c>
      <c r="I502" s="231">
        <v>389.66666666666663</v>
      </c>
      <c r="J502" s="231">
        <v>391.98333333333335</v>
      </c>
      <c r="K502" s="230">
        <v>387.35</v>
      </c>
      <c r="L502" s="230">
        <v>381.35</v>
      </c>
      <c r="M502" s="230">
        <v>26.880510000000001</v>
      </c>
      <c r="N502" s="1"/>
      <c r="O502" s="1"/>
    </row>
    <row r="503" spans="1:15" ht="12.75" customHeight="1">
      <c r="A503" s="30">
        <v>493</v>
      </c>
      <c r="B503" s="216" t="s">
        <v>505</v>
      </c>
      <c r="C503" s="216">
        <v>173.9</v>
      </c>
      <c r="D503" s="240">
        <v>174.35</v>
      </c>
      <c r="E503" s="231">
        <v>171.1</v>
      </c>
      <c r="F503" s="231">
        <v>168.3</v>
      </c>
      <c r="G503" s="231">
        <v>165.05</v>
      </c>
      <c r="H503" s="231">
        <v>177.14999999999998</v>
      </c>
      <c r="I503" s="231">
        <v>180.39999999999998</v>
      </c>
      <c r="J503" s="231">
        <v>183.19999999999996</v>
      </c>
      <c r="K503" s="230">
        <v>177.6</v>
      </c>
      <c r="L503" s="230">
        <v>171.55</v>
      </c>
      <c r="M503" s="230">
        <v>4.4165200000000002</v>
      </c>
      <c r="N503" s="1"/>
      <c r="O503" s="1"/>
    </row>
    <row r="504" spans="1:15" ht="12.75" customHeight="1">
      <c r="A504" s="30">
        <v>494</v>
      </c>
      <c r="B504" s="216" t="s">
        <v>277</v>
      </c>
      <c r="C504" s="216">
        <v>15.9</v>
      </c>
      <c r="D504" s="240">
        <v>15.933333333333335</v>
      </c>
      <c r="E504" s="231">
        <v>15.81666666666667</v>
      </c>
      <c r="F504" s="231">
        <v>15.733333333333334</v>
      </c>
      <c r="G504" s="231">
        <v>15.616666666666669</v>
      </c>
      <c r="H504" s="231">
        <v>16.016666666666673</v>
      </c>
      <c r="I504" s="231">
        <v>16.133333333333333</v>
      </c>
      <c r="J504" s="231">
        <v>16.216666666666672</v>
      </c>
      <c r="K504" s="230">
        <v>16.05</v>
      </c>
      <c r="L504" s="230">
        <v>15.85</v>
      </c>
      <c r="M504" s="230">
        <v>858.22285999999997</v>
      </c>
      <c r="N504" s="1"/>
      <c r="O504" s="1"/>
    </row>
    <row r="505" spans="1:15" ht="12.75" customHeight="1">
      <c r="A505" s="30">
        <v>495</v>
      </c>
      <c r="B505" s="216" t="s">
        <v>831</v>
      </c>
      <c r="C505" s="216">
        <v>10348.9</v>
      </c>
      <c r="D505" s="240">
        <v>10378.300000000001</v>
      </c>
      <c r="E505" s="231">
        <v>10271.600000000002</v>
      </c>
      <c r="F505" s="231">
        <v>10194.300000000001</v>
      </c>
      <c r="G505" s="231">
        <v>10087.600000000002</v>
      </c>
      <c r="H505" s="231">
        <v>10455.600000000002</v>
      </c>
      <c r="I505" s="231">
        <v>10562.300000000003</v>
      </c>
      <c r="J505" s="231">
        <v>10639.600000000002</v>
      </c>
      <c r="K505" s="230">
        <v>10485</v>
      </c>
      <c r="L505" s="230">
        <v>10301</v>
      </c>
      <c r="M505" s="230">
        <v>0.10523</v>
      </c>
      <c r="N505" s="1"/>
      <c r="O505" s="1"/>
    </row>
    <row r="506" spans="1:15" ht="12.75" customHeight="1">
      <c r="A506" s="30">
        <v>496</v>
      </c>
      <c r="B506" s="216" t="s">
        <v>209</v>
      </c>
      <c r="C506" s="240">
        <v>187.1</v>
      </c>
      <c r="D506" s="231">
        <v>187.15</v>
      </c>
      <c r="E506" s="231">
        <v>184.3</v>
      </c>
      <c r="F506" s="231">
        <v>181.5</v>
      </c>
      <c r="G506" s="231">
        <v>178.65</v>
      </c>
      <c r="H506" s="231">
        <v>189.95000000000002</v>
      </c>
      <c r="I506" s="231">
        <v>192.79999999999998</v>
      </c>
      <c r="J506" s="230">
        <v>195.60000000000002</v>
      </c>
      <c r="K506" s="230">
        <v>190</v>
      </c>
      <c r="L506" s="230">
        <v>184.35</v>
      </c>
      <c r="M506" s="216">
        <v>44.034849999999999</v>
      </c>
      <c r="N506" s="1"/>
      <c r="O506" s="1"/>
    </row>
    <row r="507" spans="1:15" ht="12.75" customHeight="1">
      <c r="A507" s="30">
        <v>497</v>
      </c>
      <c r="B507" s="216" t="s">
        <v>506</v>
      </c>
      <c r="C507" s="240">
        <v>349</v>
      </c>
      <c r="D507" s="231">
        <v>350.33333333333331</v>
      </c>
      <c r="E507" s="231">
        <v>342.01666666666665</v>
      </c>
      <c r="F507" s="231">
        <v>335.03333333333336</v>
      </c>
      <c r="G507" s="231">
        <v>326.7166666666667</v>
      </c>
      <c r="H507" s="231">
        <v>357.31666666666661</v>
      </c>
      <c r="I507" s="231">
        <v>365.63333333333333</v>
      </c>
      <c r="J507" s="230">
        <v>372.61666666666656</v>
      </c>
      <c r="K507" s="230">
        <v>358.65</v>
      </c>
      <c r="L507" s="230">
        <v>343.35</v>
      </c>
      <c r="M507" s="216">
        <v>24.330549999999999</v>
      </c>
      <c r="N507" s="1"/>
      <c r="O507" s="1"/>
    </row>
    <row r="508" spans="1:15" ht="12.75" customHeight="1">
      <c r="A508" s="30">
        <v>498</v>
      </c>
      <c r="B508" s="216" t="s">
        <v>805</v>
      </c>
      <c r="C508" s="216">
        <v>63.35</v>
      </c>
      <c r="D508" s="240">
        <v>63.216666666666669</v>
      </c>
      <c r="E508" s="231">
        <v>62.38333333333334</v>
      </c>
      <c r="F508" s="231">
        <v>61.416666666666671</v>
      </c>
      <c r="G508" s="231">
        <v>60.583333333333343</v>
      </c>
      <c r="H508" s="231">
        <v>64.183333333333337</v>
      </c>
      <c r="I508" s="231">
        <v>65.016666666666666</v>
      </c>
      <c r="J508" s="231">
        <v>65.983333333333334</v>
      </c>
      <c r="K508" s="230">
        <v>64.05</v>
      </c>
      <c r="L508" s="230">
        <v>62.25</v>
      </c>
      <c r="M508" s="230">
        <v>474.44526999999999</v>
      </c>
      <c r="N508" s="1"/>
      <c r="O508" s="1"/>
    </row>
    <row r="509" spans="1:15" ht="12.75" customHeight="1">
      <c r="A509" s="30">
        <v>499</v>
      </c>
      <c r="B509" s="216" t="s">
        <v>796</v>
      </c>
      <c r="C509" s="216">
        <v>518.79999999999995</v>
      </c>
      <c r="D509" s="240">
        <v>517.44999999999993</v>
      </c>
      <c r="E509" s="231">
        <v>514.89999999999986</v>
      </c>
      <c r="F509" s="231">
        <v>510.99999999999989</v>
      </c>
      <c r="G509" s="231">
        <v>508.44999999999982</v>
      </c>
      <c r="H509" s="231">
        <v>521.34999999999991</v>
      </c>
      <c r="I509" s="231">
        <v>523.89999999999986</v>
      </c>
      <c r="J509" s="231">
        <v>527.79999999999995</v>
      </c>
      <c r="K509" s="230">
        <v>520</v>
      </c>
      <c r="L509" s="230">
        <v>513.54999999999995</v>
      </c>
      <c r="M509" s="230">
        <v>4.1433099999999996</v>
      </c>
      <c r="N509" s="1"/>
      <c r="O509" s="1"/>
    </row>
    <row r="510" spans="1:15" ht="12.75" customHeight="1">
      <c r="A510" s="263">
        <v>500</v>
      </c>
      <c r="B510" s="216" t="s">
        <v>507</v>
      </c>
      <c r="C510" s="240">
        <v>1481.15</v>
      </c>
      <c r="D510" s="231">
        <v>1507.0666666666666</v>
      </c>
      <c r="E510" s="231">
        <v>1449.1333333333332</v>
      </c>
      <c r="F510" s="231">
        <v>1417.1166666666666</v>
      </c>
      <c r="G510" s="231">
        <v>1359.1833333333332</v>
      </c>
      <c r="H510" s="231">
        <v>1539.0833333333333</v>
      </c>
      <c r="I510" s="231">
        <v>1597.0166666666667</v>
      </c>
      <c r="J510" s="230">
        <v>1629.0333333333333</v>
      </c>
      <c r="K510" s="230">
        <v>1565</v>
      </c>
      <c r="L510" s="230">
        <v>1475.05</v>
      </c>
      <c r="M510" s="216">
        <v>1.1558200000000001</v>
      </c>
      <c r="N510" s="1"/>
      <c r="O510" s="1"/>
    </row>
    <row r="511" spans="1:15" ht="12.75" customHeight="1">
      <c r="A511" s="216">
        <v>501</v>
      </c>
      <c r="B511" s="216" t="s">
        <v>508</v>
      </c>
      <c r="C511" s="216">
        <v>1353.5</v>
      </c>
      <c r="D511" s="240">
        <v>1349.7166666666667</v>
      </c>
      <c r="E511" s="231">
        <v>1338.5333333333333</v>
      </c>
      <c r="F511" s="231">
        <v>1323.5666666666666</v>
      </c>
      <c r="G511" s="231">
        <v>1312.3833333333332</v>
      </c>
      <c r="H511" s="231">
        <v>1364.6833333333334</v>
      </c>
      <c r="I511" s="231">
        <v>1375.8666666666668</v>
      </c>
      <c r="J511" s="231">
        <v>1390.8333333333335</v>
      </c>
      <c r="K511" s="230">
        <v>1360.9</v>
      </c>
      <c r="L511" s="230">
        <v>1334.75</v>
      </c>
      <c r="M511" s="230">
        <v>0.26075999999999999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280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210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211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212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213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214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216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217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218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219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220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221</v>
      </c>
      <c r="N529" s="1"/>
      <c r="O529" s="1"/>
    </row>
    <row r="530" spans="1:15" ht="12.75" customHeight="1">
      <c r="A530" s="65" t="s">
        <v>222</v>
      </c>
      <c r="N530" s="1"/>
      <c r="O530" s="1"/>
    </row>
    <row r="531" spans="1:15" ht="12.75" customHeight="1">
      <c r="A531" s="65" t="s">
        <v>223</v>
      </c>
      <c r="N531" s="1"/>
      <c r="O531" s="1"/>
    </row>
    <row r="532" spans="1:15" ht="12.75" customHeight="1">
      <c r="A532" s="65" t="s">
        <v>224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35" width="9.28515625" customWidth="1"/>
  </cols>
  <sheetData>
    <row r="1" spans="1:35" ht="12" customHeight="1">
      <c r="A1" s="69" t="s">
        <v>282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88"/>
      <c r="B5" s="389"/>
      <c r="C5" s="388"/>
      <c r="D5" s="389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8" t="s">
        <v>281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509</v>
      </c>
      <c r="B7" s="390" t="s">
        <v>510</v>
      </c>
      <c r="C7" s="389"/>
      <c r="D7" s="7">
        <f>Main!B10</f>
        <v>45064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511</v>
      </c>
      <c r="B9" s="83" t="s">
        <v>512</v>
      </c>
      <c r="C9" s="83" t="s">
        <v>513</v>
      </c>
      <c r="D9" s="83" t="s">
        <v>514</v>
      </c>
      <c r="E9" s="83" t="s">
        <v>515</v>
      </c>
      <c r="F9" s="83" t="s">
        <v>516</v>
      </c>
      <c r="G9" s="83" t="s">
        <v>517</v>
      </c>
      <c r="H9" s="83" t="s">
        <v>518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45063</v>
      </c>
      <c r="B10" s="29">
        <v>530755</v>
      </c>
      <c r="C10" s="28" t="s">
        <v>1038</v>
      </c>
      <c r="D10" s="28" t="s">
        <v>1039</v>
      </c>
      <c r="E10" s="28" t="s">
        <v>519</v>
      </c>
      <c r="F10" s="85">
        <v>28391</v>
      </c>
      <c r="G10" s="29">
        <v>15.37</v>
      </c>
      <c r="H10" s="29" t="s">
        <v>301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45063</v>
      </c>
      <c r="B11" s="29">
        <v>539559</v>
      </c>
      <c r="C11" s="28" t="s">
        <v>1016</v>
      </c>
      <c r="D11" s="28" t="s">
        <v>1017</v>
      </c>
      <c r="E11" s="28" t="s">
        <v>520</v>
      </c>
      <c r="F11" s="85">
        <v>452357</v>
      </c>
      <c r="G11" s="29">
        <v>8.8699999999999992</v>
      </c>
      <c r="H11" s="29" t="s">
        <v>301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45063</v>
      </c>
      <c r="B12" s="29">
        <v>539559</v>
      </c>
      <c r="C12" s="28" t="s">
        <v>1016</v>
      </c>
      <c r="D12" s="28" t="s">
        <v>1017</v>
      </c>
      <c r="E12" s="28" t="s">
        <v>519</v>
      </c>
      <c r="F12" s="85">
        <v>269613</v>
      </c>
      <c r="G12" s="29">
        <v>8.85</v>
      </c>
      <c r="H12" s="29" t="s">
        <v>301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45063</v>
      </c>
      <c r="B13" s="29">
        <v>512441</v>
      </c>
      <c r="C13" s="28" t="s">
        <v>1040</v>
      </c>
      <c r="D13" s="28" t="s">
        <v>1041</v>
      </c>
      <c r="E13" s="28" t="s">
        <v>520</v>
      </c>
      <c r="F13" s="85">
        <v>10000</v>
      </c>
      <c r="G13" s="29">
        <v>19.88</v>
      </c>
      <c r="H13" s="29" t="s">
        <v>301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45063</v>
      </c>
      <c r="B14" s="29">
        <v>512441</v>
      </c>
      <c r="C14" s="28" t="s">
        <v>1040</v>
      </c>
      <c r="D14" s="28" t="s">
        <v>1042</v>
      </c>
      <c r="E14" s="28" t="s">
        <v>519</v>
      </c>
      <c r="F14" s="85">
        <v>10000</v>
      </c>
      <c r="G14" s="29">
        <v>21.31</v>
      </c>
      <c r="H14" s="29" t="s">
        <v>301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45063</v>
      </c>
      <c r="B15" s="29">
        <v>512441</v>
      </c>
      <c r="C15" s="28" t="s">
        <v>1040</v>
      </c>
      <c r="D15" s="28" t="s">
        <v>1042</v>
      </c>
      <c r="E15" s="28" t="s">
        <v>520</v>
      </c>
      <c r="F15" s="85">
        <v>2754</v>
      </c>
      <c r="G15" s="29">
        <v>21.31</v>
      </c>
      <c r="H15" s="29" t="s">
        <v>301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45063</v>
      </c>
      <c r="B16" s="29">
        <v>543895</v>
      </c>
      <c r="C16" s="28" t="s">
        <v>1043</v>
      </c>
      <c r="D16" s="28" t="s">
        <v>1044</v>
      </c>
      <c r="E16" s="28" t="s">
        <v>519</v>
      </c>
      <c r="F16" s="85">
        <v>142000</v>
      </c>
      <c r="G16" s="29">
        <v>146.22</v>
      </c>
      <c r="H16" s="29" t="s">
        <v>301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45063</v>
      </c>
      <c r="B17" s="29">
        <v>543895</v>
      </c>
      <c r="C17" s="28" t="s">
        <v>1043</v>
      </c>
      <c r="D17" s="28" t="s">
        <v>1044</v>
      </c>
      <c r="E17" s="28" t="s">
        <v>520</v>
      </c>
      <c r="F17" s="85">
        <v>26000</v>
      </c>
      <c r="G17" s="29">
        <v>146.44999999999999</v>
      </c>
      <c r="H17" s="29" t="s">
        <v>301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45063</v>
      </c>
      <c r="B18" s="29">
        <v>543895</v>
      </c>
      <c r="C18" s="28" t="s">
        <v>1043</v>
      </c>
      <c r="D18" s="28" t="s">
        <v>1045</v>
      </c>
      <c r="E18" s="28" t="s">
        <v>520</v>
      </c>
      <c r="F18" s="85">
        <v>62000</v>
      </c>
      <c r="G18" s="29">
        <v>146.61000000000001</v>
      </c>
      <c r="H18" s="29" t="s">
        <v>301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45063</v>
      </c>
      <c r="B19" s="29">
        <v>543895</v>
      </c>
      <c r="C19" s="28" t="s">
        <v>1043</v>
      </c>
      <c r="D19" s="28" t="s">
        <v>1046</v>
      </c>
      <c r="E19" s="28" t="s">
        <v>519</v>
      </c>
      <c r="F19" s="85">
        <v>46000</v>
      </c>
      <c r="G19" s="29">
        <v>143.1</v>
      </c>
      <c r="H19" s="29" t="s">
        <v>301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45063</v>
      </c>
      <c r="B20" s="29">
        <v>543895</v>
      </c>
      <c r="C20" s="28" t="s">
        <v>1043</v>
      </c>
      <c r="D20" s="28" t="s">
        <v>1046</v>
      </c>
      <c r="E20" s="28" t="s">
        <v>520</v>
      </c>
      <c r="F20" s="85">
        <v>60000</v>
      </c>
      <c r="G20" s="29">
        <v>146.09</v>
      </c>
      <c r="H20" s="29" t="s">
        <v>301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45063</v>
      </c>
      <c r="B21" s="29">
        <v>542802</v>
      </c>
      <c r="C21" s="28" t="s">
        <v>1047</v>
      </c>
      <c r="D21" s="28" t="s">
        <v>1048</v>
      </c>
      <c r="E21" s="28" t="s">
        <v>520</v>
      </c>
      <c r="F21" s="85">
        <v>900000</v>
      </c>
      <c r="G21" s="29">
        <v>5.13</v>
      </c>
      <c r="H21" s="29" t="s">
        <v>301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45063</v>
      </c>
      <c r="B22" s="29">
        <v>533048</v>
      </c>
      <c r="C22" s="28" t="s">
        <v>1002</v>
      </c>
      <c r="D22" s="28" t="s">
        <v>1049</v>
      </c>
      <c r="E22" s="28" t="s">
        <v>519</v>
      </c>
      <c r="F22" s="85">
        <v>200000</v>
      </c>
      <c r="G22" s="29">
        <v>35.799999999999997</v>
      </c>
      <c r="H22" s="29" t="s">
        <v>301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45063</v>
      </c>
      <c r="B23" s="29">
        <v>533048</v>
      </c>
      <c r="C23" s="28" t="s">
        <v>1002</v>
      </c>
      <c r="D23" s="28" t="s">
        <v>1050</v>
      </c>
      <c r="E23" s="28" t="s">
        <v>520</v>
      </c>
      <c r="F23" s="85">
        <v>270000</v>
      </c>
      <c r="G23" s="29">
        <v>35.799999999999997</v>
      </c>
      <c r="H23" s="29" t="s">
        <v>301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45063</v>
      </c>
      <c r="B24" s="29">
        <v>540377</v>
      </c>
      <c r="C24" s="28" t="s">
        <v>1019</v>
      </c>
      <c r="D24" s="28" t="s">
        <v>1020</v>
      </c>
      <c r="E24" s="28" t="s">
        <v>519</v>
      </c>
      <c r="F24" s="85">
        <v>1637591</v>
      </c>
      <c r="G24" s="29">
        <v>12.2</v>
      </c>
      <c r="H24" s="29" t="s">
        <v>301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45063</v>
      </c>
      <c r="B25" s="29">
        <v>543830</v>
      </c>
      <c r="C25" s="28" t="s">
        <v>1051</v>
      </c>
      <c r="D25" s="28" t="s">
        <v>1052</v>
      </c>
      <c r="E25" s="28" t="s">
        <v>519</v>
      </c>
      <c r="F25" s="85">
        <v>18000</v>
      </c>
      <c r="G25" s="29">
        <v>67.23</v>
      </c>
      <c r="H25" s="29" t="s">
        <v>301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45063</v>
      </c>
      <c r="B26" s="29">
        <v>543874</v>
      </c>
      <c r="C26" s="28" t="s">
        <v>1053</v>
      </c>
      <c r="D26" s="28" t="s">
        <v>1005</v>
      </c>
      <c r="E26" s="28" t="s">
        <v>520</v>
      </c>
      <c r="F26" s="85">
        <v>162000</v>
      </c>
      <c r="G26" s="29">
        <v>62.99</v>
      </c>
      <c r="H26" s="29" t="s">
        <v>301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45063</v>
      </c>
      <c r="B27" s="29">
        <v>543305</v>
      </c>
      <c r="C27" s="28" t="s">
        <v>1054</v>
      </c>
      <c r="D27" s="28" t="s">
        <v>1055</v>
      </c>
      <c r="E27" s="28" t="s">
        <v>519</v>
      </c>
      <c r="F27" s="85">
        <v>60000</v>
      </c>
      <c r="G27" s="29">
        <v>6.2</v>
      </c>
      <c r="H27" s="29" t="s">
        <v>301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45063</v>
      </c>
      <c r="B28" s="29">
        <v>538772</v>
      </c>
      <c r="C28" s="28" t="s">
        <v>1056</v>
      </c>
      <c r="D28" s="28" t="s">
        <v>1057</v>
      </c>
      <c r="E28" s="28" t="s">
        <v>520</v>
      </c>
      <c r="F28" s="85">
        <v>650000</v>
      </c>
      <c r="G28" s="29">
        <v>44</v>
      </c>
      <c r="H28" s="29" t="s">
        <v>301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45063</v>
      </c>
      <c r="B29" s="29">
        <v>540198</v>
      </c>
      <c r="C29" s="28" t="s">
        <v>1058</v>
      </c>
      <c r="D29" s="28" t="s">
        <v>1059</v>
      </c>
      <c r="E29" s="28" t="s">
        <v>519</v>
      </c>
      <c r="F29" s="85">
        <v>39800</v>
      </c>
      <c r="G29" s="29">
        <v>61.74</v>
      </c>
      <c r="H29" s="29" t="s">
        <v>301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45063</v>
      </c>
      <c r="B30" s="29">
        <v>512624</v>
      </c>
      <c r="C30" s="28" t="s">
        <v>1060</v>
      </c>
      <c r="D30" s="28" t="s">
        <v>1061</v>
      </c>
      <c r="E30" s="28" t="s">
        <v>520</v>
      </c>
      <c r="F30" s="85">
        <v>200000</v>
      </c>
      <c r="G30" s="29">
        <v>3.28</v>
      </c>
      <c r="H30" s="29" t="s">
        <v>301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45063</v>
      </c>
      <c r="B31" s="29">
        <v>512624</v>
      </c>
      <c r="C31" s="28" t="s">
        <v>1060</v>
      </c>
      <c r="D31" s="28" t="s">
        <v>1062</v>
      </c>
      <c r="E31" s="28" t="s">
        <v>519</v>
      </c>
      <c r="F31" s="85">
        <v>200002</v>
      </c>
      <c r="G31" s="29">
        <v>3.28</v>
      </c>
      <c r="H31" s="29" t="s">
        <v>301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45063</v>
      </c>
      <c r="B32" s="29">
        <v>543902</v>
      </c>
      <c r="C32" s="28" t="s">
        <v>1063</v>
      </c>
      <c r="D32" s="28" t="s">
        <v>1064</v>
      </c>
      <c r="E32" s="28" t="s">
        <v>519</v>
      </c>
      <c r="F32" s="85">
        <v>92000</v>
      </c>
      <c r="G32" s="29">
        <v>40.33</v>
      </c>
      <c r="H32" s="29" t="s">
        <v>301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45063</v>
      </c>
      <c r="B33" s="29">
        <v>543902</v>
      </c>
      <c r="C33" s="28" t="s">
        <v>1063</v>
      </c>
      <c r="D33" s="28" t="s">
        <v>1065</v>
      </c>
      <c r="E33" s="28" t="s">
        <v>520</v>
      </c>
      <c r="F33" s="85">
        <v>84000</v>
      </c>
      <c r="G33" s="29">
        <v>39.68</v>
      </c>
      <c r="H33" s="29" t="s">
        <v>301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45063</v>
      </c>
      <c r="B34" s="29">
        <v>543902</v>
      </c>
      <c r="C34" s="28" t="s">
        <v>1063</v>
      </c>
      <c r="D34" s="28" t="s">
        <v>1065</v>
      </c>
      <c r="E34" s="28" t="s">
        <v>519</v>
      </c>
      <c r="F34" s="85">
        <v>88000</v>
      </c>
      <c r="G34" s="29">
        <v>39.92</v>
      </c>
      <c r="H34" s="29" t="s">
        <v>301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45063</v>
      </c>
      <c r="B35" s="29">
        <v>543902</v>
      </c>
      <c r="C35" s="28" t="s">
        <v>1063</v>
      </c>
      <c r="D35" s="28" t="s">
        <v>1018</v>
      </c>
      <c r="E35" s="28" t="s">
        <v>520</v>
      </c>
      <c r="F35" s="85">
        <v>84000</v>
      </c>
      <c r="G35" s="29">
        <v>37.64</v>
      </c>
      <c r="H35" s="29" t="s">
        <v>301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45063</v>
      </c>
      <c r="B36" s="29">
        <v>543902</v>
      </c>
      <c r="C36" s="28" t="s">
        <v>1063</v>
      </c>
      <c r="D36" s="28" t="s">
        <v>1018</v>
      </c>
      <c r="E36" s="28" t="s">
        <v>519</v>
      </c>
      <c r="F36" s="85">
        <v>20000</v>
      </c>
      <c r="G36" s="29">
        <v>41.02</v>
      </c>
      <c r="H36" s="29" t="s">
        <v>301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45063</v>
      </c>
      <c r="B37" s="29">
        <v>526827</v>
      </c>
      <c r="C37" s="28" t="s">
        <v>1066</v>
      </c>
      <c r="D37" s="28" t="s">
        <v>1067</v>
      </c>
      <c r="E37" s="28" t="s">
        <v>520</v>
      </c>
      <c r="F37" s="85">
        <v>25000</v>
      </c>
      <c r="G37" s="29">
        <v>27.88</v>
      </c>
      <c r="H37" s="29" t="s">
        <v>301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45063</v>
      </c>
      <c r="B38" s="29">
        <v>540914</v>
      </c>
      <c r="C38" s="28" t="s">
        <v>1021</v>
      </c>
      <c r="D38" s="28" t="s">
        <v>969</v>
      </c>
      <c r="E38" s="28" t="s">
        <v>520</v>
      </c>
      <c r="F38" s="85">
        <v>117000</v>
      </c>
      <c r="G38" s="29">
        <v>21.89</v>
      </c>
      <c r="H38" s="29" t="s">
        <v>301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45063</v>
      </c>
      <c r="B39" s="29">
        <v>521005</v>
      </c>
      <c r="C39" s="28" t="s">
        <v>1068</v>
      </c>
      <c r="D39" s="28" t="s">
        <v>969</v>
      </c>
      <c r="E39" s="28" t="s">
        <v>519</v>
      </c>
      <c r="F39" s="85">
        <v>43731</v>
      </c>
      <c r="G39" s="29">
        <v>49.62</v>
      </c>
      <c r="H39" s="29" t="s">
        <v>301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45063</v>
      </c>
      <c r="B40" s="29">
        <v>521005</v>
      </c>
      <c r="C40" s="28" t="s">
        <v>1068</v>
      </c>
      <c r="D40" s="28" t="s">
        <v>969</v>
      </c>
      <c r="E40" s="28" t="s">
        <v>520</v>
      </c>
      <c r="F40" s="85">
        <v>12500</v>
      </c>
      <c r="G40" s="29">
        <v>54.83</v>
      </c>
      <c r="H40" s="29" t="s">
        <v>301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45063</v>
      </c>
      <c r="B41" s="29">
        <v>543754</v>
      </c>
      <c r="C41" s="28" t="s">
        <v>1069</v>
      </c>
      <c r="D41" s="28" t="s">
        <v>1044</v>
      </c>
      <c r="E41" s="28" t="s">
        <v>519</v>
      </c>
      <c r="F41" s="85">
        <v>16000</v>
      </c>
      <c r="G41" s="29">
        <v>108.19</v>
      </c>
      <c r="H41" s="29" t="s">
        <v>301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45063</v>
      </c>
      <c r="B42" s="29" t="s">
        <v>1070</v>
      </c>
      <c r="C42" s="28" t="s">
        <v>1071</v>
      </c>
      <c r="D42" s="28" t="s">
        <v>1072</v>
      </c>
      <c r="E42" s="28" t="s">
        <v>519</v>
      </c>
      <c r="F42" s="85">
        <v>278658</v>
      </c>
      <c r="G42" s="29">
        <v>290.76</v>
      </c>
      <c r="H42" s="29" t="s">
        <v>865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45063</v>
      </c>
      <c r="B43" s="29" t="s">
        <v>1073</v>
      </c>
      <c r="C43" s="28" t="s">
        <v>1074</v>
      </c>
      <c r="D43" s="28" t="s">
        <v>1075</v>
      </c>
      <c r="E43" s="28" t="s">
        <v>519</v>
      </c>
      <c r="F43" s="85">
        <v>1200000</v>
      </c>
      <c r="G43" s="29">
        <v>213.5</v>
      </c>
      <c r="H43" s="29" t="s">
        <v>865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45063</v>
      </c>
      <c r="B44" s="29" t="s">
        <v>1076</v>
      </c>
      <c r="C44" s="28" t="s">
        <v>1077</v>
      </c>
      <c r="D44" s="28" t="s">
        <v>1078</v>
      </c>
      <c r="E44" s="28" t="s">
        <v>519</v>
      </c>
      <c r="F44" s="85">
        <v>108806</v>
      </c>
      <c r="G44" s="29">
        <v>17.54</v>
      </c>
      <c r="H44" s="29" t="s">
        <v>865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45063</v>
      </c>
      <c r="B45" s="29" t="s">
        <v>992</v>
      </c>
      <c r="C45" s="28" t="s">
        <v>993</v>
      </c>
      <c r="D45" s="28" t="s">
        <v>1079</v>
      </c>
      <c r="E45" s="28" t="s">
        <v>519</v>
      </c>
      <c r="F45" s="85">
        <v>177000</v>
      </c>
      <c r="G45" s="29">
        <v>41.96</v>
      </c>
      <c r="H45" s="29" t="s">
        <v>865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45063</v>
      </c>
      <c r="B46" s="29" t="s">
        <v>992</v>
      </c>
      <c r="C46" s="28" t="s">
        <v>993</v>
      </c>
      <c r="D46" s="28" t="s">
        <v>1080</v>
      </c>
      <c r="E46" s="28" t="s">
        <v>519</v>
      </c>
      <c r="F46" s="85">
        <v>177000</v>
      </c>
      <c r="G46" s="29">
        <v>41.95</v>
      </c>
      <c r="H46" s="29" t="s">
        <v>865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45063</v>
      </c>
      <c r="B47" s="29" t="s">
        <v>992</v>
      </c>
      <c r="C47" s="28" t="s">
        <v>993</v>
      </c>
      <c r="D47" s="28" t="s">
        <v>1081</v>
      </c>
      <c r="E47" s="28" t="s">
        <v>519</v>
      </c>
      <c r="F47" s="85">
        <v>225000</v>
      </c>
      <c r="G47" s="29">
        <v>42</v>
      </c>
      <c r="H47" s="29" t="s">
        <v>865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45063</v>
      </c>
      <c r="B48" s="29" t="s">
        <v>992</v>
      </c>
      <c r="C48" s="28" t="s">
        <v>993</v>
      </c>
      <c r="D48" s="28" t="s">
        <v>1082</v>
      </c>
      <c r="E48" s="28" t="s">
        <v>519</v>
      </c>
      <c r="F48" s="85">
        <v>177000</v>
      </c>
      <c r="G48" s="29">
        <v>41.97</v>
      </c>
      <c r="H48" s="29" t="s">
        <v>865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45063</v>
      </c>
      <c r="B49" s="29" t="s">
        <v>992</v>
      </c>
      <c r="C49" s="28" t="s">
        <v>993</v>
      </c>
      <c r="D49" s="28" t="s">
        <v>1083</v>
      </c>
      <c r="E49" s="28" t="s">
        <v>519</v>
      </c>
      <c r="F49" s="85">
        <v>177000</v>
      </c>
      <c r="G49" s="29">
        <v>41.96</v>
      </c>
      <c r="H49" s="29" t="s">
        <v>865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45063</v>
      </c>
      <c r="B50" s="29" t="s">
        <v>1084</v>
      </c>
      <c r="C50" s="28" t="s">
        <v>1085</v>
      </c>
      <c r="D50" s="28" t="s">
        <v>1086</v>
      </c>
      <c r="E50" s="28" t="s">
        <v>519</v>
      </c>
      <c r="F50" s="85">
        <v>161621</v>
      </c>
      <c r="G50" s="29">
        <v>473.43</v>
      </c>
      <c r="H50" s="29" t="s">
        <v>865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45063</v>
      </c>
      <c r="B51" s="29" t="s">
        <v>1087</v>
      </c>
      <c r="C51" s="28" t="s">
        <v>1088</v>
      </c>
      <c r="D51" s="28" t="s">
        <v>1089</v>
      </c>
      <c r="E51" s="28" t="s">
        <v>519</v>
      </c>
      <c r="F51" s="85">
        <v>86684</v>
      </c>
      <c r="G51" s="29">
        <v>86.3</v>
      </c>
      <c r="H51" s="29" t="s">
        <v>865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45063</v>
      </c>
      <c r="B52" s="29" t="s">
        <v>1090</v>
      </c>
      <c r="C52" s="28" t="s">
        <v>1091</v>
      </c>
      <c r="D52" s="28" t="s">
        <v>1092</v>
      </c>
      <c r="E52" s="28" t="s">
        <v>519</v>
      </c>
      <c r="F52" s="85">
        <v>6000</v>
      </c>
      <c r="G52" s="29">
        <v>125.5</v>
      </c>
      <c r="H52" s="29" t="s">
        <v>865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45063</v>
      </c>
      <c r="B53" s="29" t="s">
        <v>1090</v>
      </c>
      <c r="C53" s="28" t="s">
        <v>1091</v>
      </c>
      <c r="D53" s="28" t="s">
        <v>1092</v>
      </c>
      <c r="E53" s="28" t="s">
        <v>519</v>
      </c>
      <c r="F53" s="85">
        <v>16000</v>
      </c>
      <c r="G53" s="29">
        <v>122.76</v>
      </c>
      <c r="H53" s="29" t="s">
        <v>865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45063</v>
      </c>
      <c r="B54" s="29" t="s">
        <v>1023</v>
      </c>
      <c r="C54" s="28" t="s">
        <v>1024</v>
      </c>
      <c r="D54" s="28" t="s">
        <v>991</v>
      </c>
      <c r="E54" s="28" t="s">
        <v>519</v>
      </c>
      <c r="F54" s="85">
        <v>214472</v>
      </c>
      <c r="G54" s="29">
        <v>529.29</v>
      </c>
      <c r="H54" s="29" t="s">
        <v>865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45063</v>
      </c>
      <c r="B55" s="29" t="s">
        <v>1023</v>
      </c>
      <c r="C55" s="28" t="s">
        <v>1024</v>
      </c>
      <c r="D55" s="28" t="s">
        <v>1093</v>
      </c>
      <c r="E55" s="28" t="s">
        <v>519</v>
      </c>
      <c r="F55" s="85">
        <v>93931</v>
      </c>
      <c r="G55" s="29">
        <v>536.51</v>
      </c>
      <c r="H55" s="29" t="s">
        <v>865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45063</v>
      </c>
      <c r="B56" s="29" t="s">
        <v>1094</v>
      </c>
      <c r="C56" s="28" t="s">
        <v>1095</v>
      </c>
      <c r="D56" s="28" t="s">
        <v>1096</v>
      </c>
      <c r="E56" s="28" t="s">
        <v>519</v>
      </c>
      <c r="F56" s="85">
        <v>578497</v>
      </c>
      <c r="G56" s="29">
        <v>137.25</v>
      </c>
      <c r="H56" s="29" t="s">
        <v>865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45063</v>
      </c>
      <c r="B57" s="29" t="s">
        <v>1097</v>
      </c>
      <c r="C57" s="28" t="s">
        <v>1098</v>
      </c>
      <c r="D57" s="28" t="s">
        <v>991</v>
      </c>
      <c r="E57" s="28" t="s">
        <v>519</v>
      </c>
      <c r="F57" s="85">
        <v>498782</v>
      </c>
      <c r="G57" s="29">
        <v>333.93</v>
      </c>
      <c r="H57" s="29" t="s">
        <v>865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45063</v>
      </c>
      <c r="B58" s="29" t="s">
        <v>1070</v>
      </c>
      <c r="C58" s="28" t="s">
        <v>1071</v>
      </c>
      <c r="D58" s="28" t="s">
        <v>1072</v>
      </c>
      <c r="E58" s="28" t="s">
        <v>520</v>
      </c>
      <c r="F58" s="85">
        <v>278658</v>
      </c>
      <c r="G58" s="29">
        <v>292.04000000000002</v>
      </c>
      <c r="H58" s="29" t="s">
        <v>865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45063</v>
      </c>
      <c r="B59" s="29" t="s">
        <v>1073</v>
      </c>
      <c r="C59" s="28" t="s">
        <v>1074</v>
      </c>
      <c r="D59" s="28" t="s">
        <v>1099</v>
      </c>
      <c r="E59" s="28" t="s">
        <v>520</v>
      </c>
      <c r="F59" s="85">
        <v>1200000</v>
      </c>
      <c r="G59" s="29">
        <v>213.5</v>
      </c>
      <c r="H59" s="29" t="s">
        <v>865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45063</v>
      </c>
      <c r="B60" s="29" t="s">
        <v>1076</v>
      </c>
      <c r="C60" s="28" t="s">
        <v>1077</v>
      </c>
      <c r="D60" s="28" t="s">
        <v>1078</v>
      </c>
      <c r="E60" s="28" t="s">
        <v>520</v>
      </c>
      <c r="F60" s="85">
        <v>79817</v>
      </c>
      <c r="G60" s="29">
        <v>17.739999999999998</v>
      </c>
      <c r="H60" s="29" t="s">
        <v>865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45063</v>
      </c>
      <c r="B61" s="29" t="s">
        <v>1003</v>
      </c>
      <c r="C61" s="28" t="s">
        <v>1004</v>
      </c>
      <c r="D61" s="28" t="s">
        <v>1006</v>
      </c>
      <c r="E61" s="28" t="s">
        <v>520</v>
      </c>
      <c r="F61" s="85">
        <v>66000</v>
      </c>
      <c r="G61" s="29">
        <v>188.87</v>
      </c>
      <c r="H61" s="29" t="s">
        <v>865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45063</v>
      </c>
      <c r="B62" s="29" t="s">
        <v>1100</v>
      </c>
      <c r="C62" s="28" t="s">
        <v>1101</v>
      </c>
      <c r="D62" s="28" t="s">
        <v>1102</v>
      </c>
      <c r="E62" s="28" t="s">
        <v>520</v>
      </c>
      <c r="F62" s="85">
        <v>399197</v>
      </c>
      <c r="G62" s="29">
        <v>144.38999999999999</v>
      </c>
      <c r="H62" s="29" t="s">
        <v>865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45063</v>
      </c>
      <c r="B63" s="29" t="s">
        <v>992</v>
      </c>
      <c r="C63" s="28" t="s">
        <v>993</v>
      </c>
      <c r="D63" s="28" t="s">
        <v>1082</v>
      </c>
      <c r="E63" s="28" t="s">
        <v>520</v>
      </c>
      <c r="F63" s="85">
        <v>177000</v>
      </c>
      <c r="G63" s="29">
        <v>41.95</v>
      </c>
      <c r="H63" s="29" t="s">
        <v>865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45063</v>
      </c>
      <c r="B64" s="29" t="s">
        <v>992</v>
      </c>
      <c r="C64" s="28" t="s">
        <v>993</v>
      </c>
      <c r="D64" s="28" t="s">
        <v>1083</v>
      </c>
      <c r="E64" s="28" t="s">
        <v>520</v>
      </c>
      <c r="F64" s="85">
        <v>177000</v>
      </c>
      <c r="G64" s="29">
        <v>41.97</v>
      </c>
      <c r="H64" s="29" t="s">
        <v>865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45063</v>
      </c>
      <c r="B65" s="29" t="s">
        <v>992</v>
      </c>
      <c r="C65" s="28" t="s">
        <v>993</v>
      </c>
      <c r="D65" s="28" t="s">
        <v>1079</v>
      </c>
      <c r="E65" s="28" t="s">
        <v>520</v>
      </c>
      <c r="F65" s="85">
        <v>177000</v>
      </c>
      <c r="G65" s="29">
        <v>41.97</v>
      </c>
      <c r="H65" s="29" t="s">
        <v>865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45063</v>
      </c>
      <c r="B66" s="29" t="s">
        <v>992</v>
      </c>
      <c r="C66" s="28" t="s">
        <v>993</v>
      </c>
      <c r="D66" s="28" t="s">
        <v>994</v>
      </c>
      <c r="E66" s="28" t="s">
        <v>520</v>
      </c>
      <c r="F66" s="85">
        <v>240000</v>
      </c>
      <c r="G66" s="29">
        <v>42</v>
      </c>
      <c r="H66" s="29" t="s">
        <v>865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45063</v>
      </c>
      <c r="B67" s="29" t="s">
        <v>992</v>
      </c>
      <c r="C67" s="28" t="s">
        <v>993</v>
      </c>
      <c r="D67" s="28" t="s">
        <v>1080</v>
      </c>
      <c r="E67" s="28" t="s">
        <v>520</v>
      </c>
      <c r="F67" s="85">
        <v>177000</v>
      </c>
      <c r="G67" s="29">
        <v>41.95</v>
      </c>
      <c r="H67" s="29" t="s">
        <v>865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45063</v>
      </c>
      <c r="B68" s="29" t="s">
        <v>1084</v>
      </c>
      <c r="C68" s="28" t="s">
        <v>1085</v>
      </c>
      <c r="D68" s="28" t="s">
        <v>1086</v>
      </c>
      <c r="E68" s="28" t="s">
        <v>520</v>
      </c>
      <c r="F68" s="85">
        <v>147258</v>
      </c>
      <c r="G68" s="29">
        <v>472.11</v>
      </c>
      <c r="H68" s="29" t="s">
        <v>865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45063</v>
      </c>
      <c r="B69" s="29" t="s">
        <v>970</v>
      </c>
      <c r="C69" s="28" t="s">
        <v>971</v>
      </c>
      <c r="D69" s="28" t="s">
        <v>1022</v>
      </c>
      <c r="E69" s="28" t="s">
        <v>520</v>
      </c>
      <c r="F69" s="85">
        <v>300000</v>
      </c>
      <c r="G69" s="29">
        <v>12.51</v>
      </c>
      <c r="H69" s="29" t="s">
        <v>865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45063</v>
      </c>
      <c r="B70" s="29" t="s">
        <v>1103</v>
      </c>
      <c r="C70" s="28" t="s">
        <v>1104</v>
      </c>
      <c r="D70" s="28" t="s">
        <v>1105</v>
      </c>
      <c r="E70" s="28" t="s">
        <v>520</v>
      </c>
      <c r="F70" s="85">
        <v>114000</v>
      </c>
      <c r="G70" s="29">
        <v>30.74</v>
      </c>
      <c r="H70" s="29" t="s">
        <v>865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45063</v>
      </c>
      <c r="B71" s="29" t="s">
        <v>1106</v>
      </c>
      <c r="C71" s="28" t="s">
        <v>1107</v>
      </c>
      <c r="D71" s="28" t="s">
        <v>1108</v>
      </c>
      <c r="E71" s="28" t="s">
        <v>520</v>
      </c>
      <c r="F71" s="85">
        <v>35000</v>
      </c>
      <c r="G71" s="29">
        <v>925.5</v>
      </c>
      <c r="H71" s="29" t="s">
        <v>865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45063</v>
      </c>
      <c r="B72" s="29" t="s">
        <v>1087</v>
      </c>
      <c r="C72" s="28" t="s">
        <v>1088</v>
      </c>
      <c r="D72" s="28" t="s">
        <v>1089</v>
      </c>
      <c r="E72" s="28" t="s">
        <v>520</v>
      </c>
      <c r="F72" s="85">
        <v>86684</v>
      </c>
      <c r="G72" s="29">
        <v>87.98</v>
      </c>
      <c r="H72" s="29" t="s">
        <v>865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45063</v>
      </c>
      <c r="B73" s="29" t="s">
        <v>1087</v>
      </c>
      <c r="C73" s="28" t="s">
        <v>1088</v>
      </c>
      <c r="D73" s="28" t="s">
        <v>1109</v>
      </c>
      <c r="E73" s="28" t="s">
        <v>520</v>
      </c>
      <c r="F73" s="85">
        <v>100000</v>
      </c>
      <c r="G73" s="29">
        <v>84.68</v>
      </c>
      <c r="H73" s="29" t="s">
        <v>865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45063</v>
      </c>
      <c r="B74" s="29" t="s">
        <v>1110</v>
      </c>
      <c r="C74" s="28" t="s">
        <v>1111</v>
      </c>
      <c r="D74" s="28" t="s">
        <v>1112</v>
      </c>
      <c r="E74" s="28" t="s">
        <v>520</v>
      </c>
      <c r="F74" s="85">
        <v>60000</v>
      </c>
      <c r="G74" s="29">
        <v>34.85</v>
      </c>
      <c r="H74" s="29" t="s">
        <v>865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45063</v>
      </c>
      <c r="B75" s="29" t="s">
        <v>1090</v>
      </c>
      <c r="C75" s="28" t="s">
        <v>1091</v>
      </c>
      <c r="D75" s="28" t="s">
        <v>1092</v>
      </c>
      <c r="E75" s="28" t="s">
        <v>520</v>
      </c>
      <c r="F75" s="85">
        <v>22000</v>
      </c>
      <c r="G75" s="29">
        <v>123.41</v>
      </c>
      <c r="H75" s="29" t="s">
        <v>865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45063</v>
      </c>
      <c r="B76" s="29" t="s">
        <v>1090</v>
      </c>
      <c r="C76" s="28" t="s">
        <v>1091</v>
      </c>
      <c r="D76" s="28" t="s">
        <v>1092</v>
      </c>
      <c r="E76" s="28" t="s">
        <v>520</v>
      </c>
      <c r="F76" s="85">
        <v>2000</v>
      </c>
      <c r="G76" s="29">
        <v>127.9</v>
      </c>
      <c r="H76" s="29" t="s">
        <v>865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45063</v>
      </c>
      <c r="B77" s="29" t="s">
        <v>1023</v>
      </c>
      <c r="C77" s="28" t="s">
        <v>1024</v>
      </c>
      <c r="D77" s="28" t="s">
        <v>1093</v>
      </c>
      <c r="E77" s="28" t="s">
        <v>520</v>
      </c>
      <c r="F77" s="85">
        <v>93931</v>
      </c>
      <c r="G77" s="29">
        <v>535.21</v>
      </c>
      <c r="H77" s="29" t="s">
        <v>865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45063</v>
      </c>
      <c r="B78" s="29" t="s">
        <v>1023</v>
      </c>
      <c r="C78" s="28" t="s">
        <v>1024</v>
      </c>
      <c r="D78" s="28" t="s">
        <v>991</v>
      </c>
      <c r="E78" s="28" t="s">
        <v>520</v>
      </c>
      <c r="F78" s="85">
        <v>214472</v>
      </c>
      <c r="G78" s="29">
        <v>529.41</v>
      </c>
      <c r="H78" s="29" t="s">
        <v>865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45063</v>
      </c>
      <c r="B79" s="29" t="s">
        <v>1094</v>
      </c>
      <c r="C79" s="28" t="s">
        <v>1095</v>
      </c>
      <c r="D79" s="28" t="s">
        <v>1096</v>
      </c>
      <c r="E79" s="28" t="s">
        <v>520</v>
      </c>
      <c r="F79" s="85">
        <v>578497</v>
      </c>
      <c r="G79" s="29">
        <v>137.44999999999999</v>
      </c>
      <c r="H79" s="29" t="s">
        <v>865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45063</v>
      </c>
      <c r="B80" s="29" t="s">
        <v>1113</v>
      </c>
      <c r="C80" s="28" t="s">
        <v>1114</v>
      </c>
      <c r="D80" s="28" t="s">
        <v>1115</v>
      </c>
      <c r="E80" s="28" t="s">
        <v>520</v>
      </c>
      <c r="F80" s="85">
        <v>66873</v>
      </c>
      <c r="G80" s="29">
        <v>227.9</v>
      </c>
      <c r="H80" s="29" t="s">
        <v>865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45063</v>
      </c>
      <c r="B81" s="29" t="s">
        <v>1097</v>
      </c>
      <c r="C81" s="28" t="s">
        <v>1098</v>
      </c>
      <c r="D81" s="28" t="s">
        <v>991</v>
      </c>
      <c r="E81" s="28" t="s">
        <v>520</v>
      </c>
      <c r="F81" s="85">
        <v>498782</v>
      </c>
      <c r="G81" s="29">
        <v>334.04</v>
      </c>
      <c r="H81" s="29" t="s">
        <v>865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/>
      <c r="B82" s="29"/>
      <c r="C82" s="28"/>
      <c r="D82" s="28"/>
      <c r="E82" s="28"/>
      <c r="F82" s="85"/>
      <c r="G82" s="29"/>
      <c r="H82" s="29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/>
      <c r="B83" s="29"/>
      <c r="C83" s="28"/>
      <c r="D83" s="28"/>
      <c r="E83" s="28"/>
      <c r="F83" s="85"/>
      <c r="G83" s="29"/>
      <c r="H83" s="29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/>
      <c r="B84" s="29"/>
      <c r="C84" s="28"/>
      <c r="D84" s="28"/>
      <c r="E84" s="28"/>
      <c r="F84" s="85"/>
      <c r="G84" s="29"/>
      <c r="H84" s="29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/>
      <c r="B85" s="29"/>
      <c r="C85" s="28"/>
      <c r="D85" s="28"/>
      <c r="E85" s="28"/>
      <c r="F85" s="85"/>
      <c r="G85" s="29"/>
      <c r="H85" s="29"/>
      <c r="I85" s="73"/>
      <c r="J85" s="321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/>
      <c r="B86" s="29"/>
      <c r="C86" s="28"/>
      <c r="D86" s="28"/>
      <c r="E86" s="28"/>
      <c r="F86" s="85"/>
      <c r="G86" s="29"/>
      <c r="H86" s="29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/>
      <c r="B87" s="29"/>
      <c r="C87" s="28"/>
      <c r="D87" s="28"/>
      <c r="E87" s="28"/>
      <c r="F87" s="85"/>
      <c r="G87" s="29"/>
      <c r="H87" s="29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/>
      <c r="B88" s="29"/>
      <c r="C88" s="28"/>
      <c r="D88" s="28"/>
      <c r="E88" s="28"/>
      <c r="F88" s="85"/>
      <c r="G88" s="29"/>
      <c r="H88" s="29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/>
      <c r="B89" s="29"/>
      <c r="C89" s="28"/>
      <c r="D89" s="28"/>
      <c r="E89" s="28"/>
      <c r="F89" s="85"/>
      <c r="G89" s="29"/>
      <c r="H89" s="29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/>
      <c r="B90" s="29"/>
      <c r="C90" s="28"/>
      <c r="D90" s="28"/>
      <c r="E90" s="28"/>
      <c r="F90" s="85"/>
      <c r="G90" s="29"/>
      <c r="H90" s="29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/>
      <c r="B91" s="29"/>
      <c r="C91" s="28"/>
      <c r="D91" s="28"/>
      <c r="E91" s="28"/>
      <c r="F91" s="85"/>
      <c r="G91" s="29"/>
      <c r="H91" s="29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/>
      <c r="B92" s="29"/>
      <c r="C92" s="28"/>
      <c r="D92" s="28"/>
      <c r="E92" s="28"/>
      <c r="F92" s="85"/>
      <c r="G92" s="29"/>
      <c r="H92" s="29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/>
      <c r="B93" s="29"/>
      <c r="C93" s="28"/>
      <c r="D93" s="28"/>
      <c r="E93" s="28"/>
      <c r="F93" s="85"/>
      <c r="G93" s="29"/>
      <c r="H93" s="29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/>
      <c r="B94" s="29"/>
      <c r="C94" s="28"/>
      <c r="D94" s="28"/>
      <c r="E94" s="28"/>
      <c r="F94" s="85"/>
      <c r="G94" s="29"/>
      <c r="H94" s="29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/>
      <c r="B95" s="29"/>
      <c r="C95" s="28"/>
      <c r="D95" s="28"/>
      <c r="E95" s="28"/>
      <c r="F95" s="85"/>
      <c r="G95" s="29"/>
      <c r="H95" s="29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/>
      <c r="B96" s="29"/>
      <c r="C96" s="28"/>
      <c r="D96" s="28"/>
      <c r="E96" s="28"/>
      <c r="F96" s="85"/>
      <c r="G96" s="29"/>
      <c r="H96" s="29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/>
      <c r="B97" s="29"/>
      <c r="C97" s="28"/>
      <c r="D97" s="28"/>
      <c r="E97" s="28"/>
      <c r="F97" s="85"/>
      <c r="G97" s="29"/>
      <c r="H97" s="29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/>
      <c r="B98" s="29"/>
      <c r="C98" s="28"/>
      <c r="D98" s="28"/>
      <c r="E98" s="28"/>
      <c r="F98" s="85"/>
      <c r="G98" s="29"/>
      <c r="H98" s="29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480"/>
  <sheetViews>
    <sheetView zoomScale="85" zoomScaleNormal="85" workbookViewId="0">
      <selection activeCell="H96" sqref="H9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7" t="s">
        <v>281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912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45064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521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511</v>
      </c>
      <c r="C9" s="94"/>
      <c r="D9" s="95" t="s">
        <v>522</v>
      </c>
      <c r="E9" s="94" t="s">
        <v>523</v>
      </c>
      <c r="F9" s="94" t="s">
        <v>524</v>
      </c>
      <c r="G9" s="94" t="s">
        <v>525</v>
      </c>
      <c r="H9" s="94" t="s">
        <v>526</v>
      </c>
      <c r="I9" s="94" t="s">
        <v>527</v>
      </c>
      <c r="J9" s="93" t="s">
        <v>528</v>
      </c>
      <c r="K9" s="94" t="s">
        <v>529</v>
      </c>
      <c r="L9" s="96" t="s">
        <v>530</v>
      </c>
      <c r="M9" s="96" t="s">
        <v>531</v>
      </c>
      <c r="N9" s="94" t="s">
        <v>532</v>
      </c>
      <c r="O9" s="95" t="s">
        <v>533</v>
      </c>
      <c r="P9" s="94" t="s">
        <v>762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74">
        <v>1</v>
      </c>
      <c r="B10" s="273">
        <v>45027</v>
      </c>
      <c r="C10" s="337"/>
      <c r="D10" s="338" t="s">
        <v>855</v>
      </c>
      <c r="E10" s="339" t="s">
        <v>564</v>
      </c>
      <c r="F10" s="274">
        <v>460</v>
      </c>
      <c r="G10" s="274">
        <v>425</v>
      </c>
      <c r="H10" s="274">
        <v>489</v>
      </c>
      <c r="I10" s="340" t="s">
        <v>878</v>
      </c>
      <c r="J10" s="272" t="s">
        <v>964</v>
      </c>
      <c r="K10" s="272">
        <f t="shared" ref="K10" si="0">H10-F10</f>
        <v>29</v>
      </c>
      <c r="L10" s="287">
        <f t="shared" ref="L10" si="1">(F10*-0.7)/100</f>
        <v>-3.22</v>
      </c>
      <c r="M10" s="288">
        <f t="shared" ref="M10" si="2">(K10+L10)/F10</f>
        <v>5.604347826086957E-2</v>
      </c>
      <c r="N10" s="272" t="s">
        <v>534</v>
      </c>
      <c r="O10" s="352">
        <v>45057</v>
      </c>
      <c r="P10" s="273"/>
      <c r="Q10" s="197"/>
      <c r="R10" s="197" t="s">
        <v>535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3">
        <v>2</v>
      </c>
      <c r="B11" s="242">
        <v>45028</v>
      </c>
      <c r="C11" s="248"/>
      <c r="D11" s="249" t="s">
        <v>467</v>
      </c>
      <c r="E11" s="250" t="s">
        <v>564</v>
      </c>
      <c r="F11" s="243" t="s">
        <v>881</v>
      </c>
      <c r="G11" s="243">
        <v>377</v>
      </c>
      <c r="H11" s="243"/>
      <c r="I11" s="251" t="s">
        <v>882</v>
      </c>
      <c r="J11" s="244" t="s">
        <v>537</v>
      </c>
      <c r="K11" s="244"/>
      <c r="L11" s="245"/>
      <c r="M11" s="246"/>
      <c r="N11" s="244"/>
      <c r="O11" s="247"/>
      <c r="P11" s="245">
        <f>VLOOKUP(D11,'MidCap Intra'!B28:C528,2,0)</f>
        <v>403.1</v>
      </c>
      <c r="Q11" s="197"/>
      <c r="R11" s="197" t="s">
        <v>535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331">
        <v>3</v>
      </c>
      <c r="B12" s="332">
        <v>45033</v>
      </c>
      <c r="C12" s="333"/>
      <c r="D12" s="334" t="s">
        <v>452</v>
      </c>
      <c r="E12" s="335" t="s">
        <v>564</v>
      </c>
      <c r="F12" s="331">
        <v>167.5</v>
      </c>
      <c r="G12" s="331">
        <v>158</v>
      </c>
      <c r="H12" s="331">
        <v>177.5</v>
      </c>
      <c r="I12" s="336" t="s">
        <v>884</v>
      </c>
      <c r="J12" s="272" t="s">
        <v>989</v>
      </c>
      <c r="K12" s="272">
        <f t="shared" ref="K12" si="3">H12-F12</f>
        <v>10</v>
      </c>
      <c r="L12" s="287">
        <f t="shared" ref="L12" si="4">(F12*-0.7)/100</f>
        <v>-1.1724999999999999</v>
      </c>
      <c r="M12" s="288">
        <f t="shared" ref="M12" si="5">(K12+L12)/F12</f>
        <v>5.2701492537313439E-2</v>
      </c>
      <c r="N12" s="272" t="s">
        <v>534</v>
      </c>
      <c r="O12" s="352">
        <v>45058</v>
      </c>
      <c r="P12" s="273"/>
      <c r="Q12" s="197"/>
      <c r="R12" s="197" t="s">
        <v>535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331">
        <v>4</v>
      </c>
      <c r="B13" s="332">
        <v>45033</v>
      </c>
      <c r="C13" s="333"/>
      <c r="D13" s="334" t="s">
        <v>113</v>
      </c>
      <c r="E13" s="335" t="s">
        <v>564</v>
      </c>
      <c r="F13" s="331">
        <v>1035</v>
      </c>
      <c r="G13" s="331">
        <v>945</v>
      </c>
      <c r="H13" s="331">
        <v>1092.5</v>
      </c>
      <c r="I13" s="336" t="s">
        <v>885</v>
      </c>
      <c r="J13" s="272" t="s">
        <v>964</v>
      </c>
      <c r="K13" s="272">
        <f t="shared" ref="K13" si="6">H13-F13</f>
        <v>57.5</v>
      </c>
      <c r="L13" s="287">
        <f t="shared" ref="L13" si="7">(F13*-0.7)/100</f>
        <v>-7.2450000000000001</v>
      </c>
      <c r="M13" s="288">
        <f t="shared" ref="M13" si="8">(K13+L13)/F13</f>
        <v>4.855555555555556E-2</v>
      </c>
      <c r="N13" s="272" t="s">
        <v>534</v>
      </c>
      <c r="O13" s="352">
        <v>45057</v>
      </c>
      <c r="P13" s="273"/>
      <c r="Q13" s="197"/>
      <c r="R13" s="197" t="s">
        <v>535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31">
        <v>5</v>
      </c>
      <c r="B14" s="332">
        <v>45033</v>
      </c>
      <c r="C14" s="333"/>
      <c r="D14" s="334" t="s">
        <v>887</v>
      </c>
      <c r="E14" s="335" t="s">
        <v>564</v>
      </c>
      <c r="F14" s="331">
        <v>248.5</v>
      </c>
      <c r="G14" s="331">
        <v>233</v>
      </c>
      <c r="H14" s="331">
        <v>265.5</v>
      </c>
      <c r="I14" s="336" t="s">
        <v>886</v>
      </c>
      <c r="J14" s="272" t="s">
        <v>913</v>
      </c>
      <c r="K14" s="272">
        <f t="shared" ref="K14" si="9">H14-F14</f>
        <v>17</v>
      </c>
      <c r="L14" s="287">
        <f t="shared" ref="L14" si="10">(F14*-0.7)/100</f>
        <v>-1.7394999999999998</v>
      </c>
      <c r="M14" s="288">
        <f t="shared" ref="M14" si="11">(K14+L14)/F14</f>
        <v>6.1410462776659965E-2</v>
      </c>
      <c r="N14" s="328" t="s">
        <v>534</v>
      </c>
      <c r="O14" s="305">
        <v>45049</v>
      </c>
      <c r="P14" s="273"/>
      <c r="Q14" s="197"/>
      <c r="R14" s="197" t="s">
        <v>798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3">
        <v>6</v>
      </c>
      <c r="B15" s="242">
        <v>45040</v>
      </c>
      <c r="C15" s="248"/>
      <c r="D15" s="249" t="s">
        <v>75</v>
      </c>
      <c r="E15" s="250" t="s">
        <v>564</v>
      </c>
      <c r="F15" s="243" t="s">
        <v>892</v>
      </c>
      <c r="G15" s="243">
        <v>735</v>
      </c>
      <c r="H15" s="243"/>
      <c r="I15" s="251" t="s">
        <v>893</v>
      </c>
      <c r="J15" s="244" t="s">
        <v>537</v>
      </c>
      <c r="K15" s="244"/>
      <c r="L15" s="245"/>
      <c r="M15" s="246"/>
      <c r="N15" s="244"/>
      <c r="O15" s="247"/>
      <c r="P15" s="245">
        <f>VLOOKUP(D15,'MidCap Intra'!B33:C533,2,0)</f>
        <v>792.25</v>
      </c>
      <c r="Q15" s="197"/>
      <c r="R15" s="197" t="s">
        <v>535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331">
        <v>7</v>
      </c>
      <c r="B16" s="332">
        <v>45041</v>
      </c>
      <c r="C16" s="333"/>
      <c r="D16" s="334" t="s">
        <v>779</v>
      </c>
      <c r="E16" s="335" t="s">
        <v>564</v>
      </c>
      <c r="F16" s="331">
        <v>1715</v>
      </c>
      <c r="G16" s="331">
        <v>1550</v>
      </c>
      <c r="H16" s="331">
        <v>1817.5</v>
      </c>
      <c r="I16" s="336" t="s">
        <v>890</v>
      </c>
      <c r="J16" s="272" t="s">
        <v>1025</v>
      </c>
      <c r="K16" s="272">
        <f t="shared" ref="K16" si="12">H16-F16</f>
        <v>102.5</v>
      </c>
      <c r="L16" s="287">
        <f t="shared" ref="L16" si="13">(F16*-0.7)/100</f>
        <v>-12.005000000000001</v>
      </c>
      <c r="M16" s="288">
        <f t="shared" ref="M16" si="14">(K16+L16)/F16</f>
        <v>5.2766763848396507E-2</v>
      </c>
      <c r="N16" s="328" t="s">
        <v>534</v>
      </c>
      <c r="O16" s="305">
        <v>45063</v>
      </c>
      <c r="P16" s="273"/>
      <c r="Q16" s="197"/>
      <c r="R16" s="197" t="s">
        <v>535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31">
        <v>8</v>
      </c>
      <c r="B17" s="332">
        <v>45044</v>
      </c>
      <c r="C17" s="333"/>
      <c r="D17" s="334" t="s">
        <v>362</v>
      </c>
      <c r="E17" s="335" t="s">
        <v>564</v>
      </c>
      <c r="F17" s="331">
        <v>580</v>
      </c>
      <c r="G17" s="331">
        <v>530</v>
      </c>
      <c r="H17" s="331">
        <v>614</v>
      </c>
      <c r="I17" s="336" t="s">
        <v>904</v>
      </c>
      <c r="J17" s="272" t="s">
        <v>696</v>
      </c>
      <c r="K17" s="272">
        <f t="shared" ref="K17" si="15">H17-F17</f>
        <v>34</v>
      </c>
      <c r="L17" s="287">
        <f t="shared" ref="L17" si="16">(F17*-0.7)/100</f>
        <v>-4.0599999999999996</v>
      </c>
      <c r="M17" s="288">
        <f t="shared" ref="M17" si="17">(K17+L17)/F17</f>
        <v>5.1620689655172414E-2</v>
      </c>
      <c r="N17" s="272" t="s">
        <v>534</v>
      </c>
      <c r="O17" s="352">
        <v>45057</v>
      </c>
      <c r="P17" s="273"/>
      <c r="Q17" s="197"/>
      <c r="R17" s="197" t="s">
        <v>535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31">
        <v>9</v>
      </c>
      <c r="B18" s="332">
        <v>45049</v>
      </c>
      <c r="C18" s="333"/>
      <c r="D18" s="334" t="s">
        <v>272</v>
      </c>
      <c r="E18" s="335" t="s">
        <v>564</v>
      </c>
      <c r="F18" s="331">
        <v>6575</v>
      </c>
      <c r="G18" s="331">
        <v>6150</v>
      </c>
      <c r="H18" s="331">
        <v>6970</v>
      </c>
      <c r="I18" s="336" t="s">
        <v>922</v>
      </c>
      <c r="J18" s="272" t="s">
        <v>947</v>
      </c>
      <c r="K18" s="272">
        <f t="shared" ref="K18" si="18">H18-F18</f>
        <v>395</v>
      </c>
      <c r="L18" s="287">
        <f t="shared" ref="L18" si="19">(F18*-0.7)/100</f>
        <v>-46.024999999999999</v>
      </c>
      <c r="M18" s="288">
        <f t="shared" ref="M18" si="20">(K18+L18)/F18</f>
        <v>5.3076045627376431E-2</v>
      </c>
      <c r="N18" s="328" t="s">
        <v>534</v>
      </c>
      <c r="O18" s="305">
        <v>45055</v>
      </c>
      <c r="P18" s="273"/>
      <c r="Q18" s="197"/>
      <c r="R18" s="197" t="s">
        <v>535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3">
        <v>10</v>
      </c>
      <c r="B19" s="242">
        <v>45055</v>
      </c>
      <c r="C19" s="248"/>
      <c r="D19" s="249" t="s">
        <v>406</v>
      </c>
      <c r="E19" s="250" t="s">
        <v>564</v>
      </c>
      <c r="F19" s="243" t="s">
        <v>950</v>
      </c>
      <c r="G19" s="243">
        <v>379</v>
      </c>
      <c r="H19" s="243"/>
      <c r="I19" s="251" t="s">
        <v>880</v>
      </c>
      <c r="J19" s="244" t="s">
        <v>537</v>
      </c>
      <c r="K19" s="225"/>
      <c r="L19" s="245"/>
      <c r="M19" s="246"/>
      <c r="N19" s="244"/>
      <c r="O19" s="247"/>
      <c r="P19" s="245">
        <f>VLOOKUP(D19,'MidCap Intra'!B37:C537,2,0)</f>
        <v>408.7</v>
      </c>
      <c r="Q19" s="197"/>
      <c r="R19" s="197" t="s">
        <v>535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01">
        <v>11</v>
      </c>
      <c r="B20" s="199">
        <v>45058</v>
      </c>
      <c r="C20" s="268"/>
      <c r="D20" s="269" t="s">
        <v>181</v>
      </c>
      <c r="E20" s="270" t="s">
        <v>564</v>
      </c>
      <c r="F20" s="201" t="s">
        <v>981</v>
      </c>
      <c r="G20" s="201">
        <v>119</v>
      </c>
      <c r="H20" s="201"/>
      <c r="I20" s="271" t="s">
        <v>982</v>
      </c>
      <c r="J20" s="225" t="s">
        <v>537</v>
      </c>
      <c r="K20" s="225"/>
      <c r="L20" s="277"/>
      <c r="M20" s="278"/>
      <c r="N20" s="225"/>
      <c r="O20" s="279"/>
      <c r="P20" s="245">
        <f>VLOOKUP(D20,'MidCap Intra'!B38:C538,2,0)</f>
        <v>133.1</v>
      </c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01">
        <v>12</v>
      </c>
      <c r="B21" s="199">
        <v>45058</v>
      </c>
      <c r="C21" s="268"/>
      <c r="D21" s="269" t="s">
        <v>185</v>
      </c>
      <c r="E21" s="270" t="s">
        <v>564</v>
      </c>
      <c r="F21" s="201" t="s">
        <v>983</v>
      </c>
      <c r="G21" s="201">
        <v>538</v>
      </c>
      <c r="H21" s="201"/>
      <c r="I21" s="271" t="s">
        <v>984</v>
      </c>
      <c r="J21" s="225" t="s">
        <v>537</v>
      </c>
      <c r="K21" s="225"/>
      <c r="L21" s="277"/>
      <c r="M21" s="278"/>
      <c r="N21" s="225"/>
      <c r="O21" s="279"/>
      <c r="P21" s="245">
        <f>VLOOKUP(D21,'MidCap Intra'!B39:C539,2,0)</f>
        <v>586.29999999999995</v>
      </c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4.25" customHeight="1">
      <c r="A22" s="353"/>
      <c r="B22" s="354"/>
      <c r="C22" s="355"/>
      <c r="D22" s="356"/>
      <c r="E22" s="357"/>
      <c r="F22" s="357"/>
      <c r="G22" s="216"/>
      <c r="H22" s="357"/>
      <c r="I22" s="358"/>
      <c r="J22" s="359"/>
      <c r="K22" s="359"/>
      <c r="L22" s="360"/>
      <c r="M22" s="361"/>
      <c r="N22" s="362"/>
      <c r="O22" s="363"/>
      <c r="P22" s="364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4.25" customHeight="1">
      <c r="A23" s="97"/>
      <c r="B23" s="98"/>
      <c r="C23" s="99"/>
      <c r="D23" s="100"/>
      <c r="E23" s="101"/>
      <c r="F23" s="101"/>
      <c r="G23" s="97"/>
      <c r="H23" s="101"/>
      <c r="I23" s="102"/>
      <c r="J23" s="103"/>
      <c r="K23" s="103"/>
      <c r="L23" s="104"/>
      <c r="M23" s="105"/>
      <c r="N23" s="106"/>
      <c r="O23" s="107"/>
      <c r="P23" s="108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56" ht="12" customHeight="1">
      <c r="A24" s="109" t="s">
        <v>538</v>
      </c>
      <c r="B24" s="110"/>
      <c r="C24" s="111"/>
      <c r="E24" s="112"/>
      <c r="F24" s="112"/>
      <c r="G24" s="112"/>
      <c r="H24" s="112"/>
      <c r="I24" s="112"/>
      <c r="J24" s="113"/>
      <c r="K24" s="112"/>
      <c r="L24" s="114"/>
      <c r="M24" s="54"/>
      <c r="N24" s="113"/>
      <c r="O24" s="11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15" t="s">
        <v>539</v>
      </c>
      <c r="B25" s="109"/>
      <c r="C25" s="109"/>
      <c r="D25" s="109"/>
      <c r="E25" s="41"/>
      <c r="F25" s="116" t="s">
        <v>540</v>
      </c>
      <c r="G25" s="6"/>
      <c r="H25" s="6"/>
      <c r="I25" s="6"/>
      <c r="J25" s="117"/>
      <c r="K25" s="118"/>
      <c r="L25" s="118"/>
      <c r="M25" s="119"/>
      <c r="N25" s="1"/>
      <c r="O25" s="120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09" t="s">
        <v>541</v>
      </c>
      <c r="B26" s="109"/>
      <c r="C26" s="109"/>
      <c r="D26" s="109" t="s">
        <v>788</v>
      </c>
      <c r="E26" s="6"/>
      <c r="F26" s="116" t="s">
        <v>542</v>
      </c>
      <c r="G26" s="6"/>
      <c r="H26" s="6"/>
      <c r="I26" s="6"/>
      <c r="J26" s="117"/>
      <c r="K26" s="118"/>
      <c r="L26" s="118"/>
      <c r="M26" s="119"/>
      <c r="N26" s="1"/>
      <c r="O26" s="120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/>
      <c r="B27" s="109"/>
      <c r="C27" s="109"/>
      <c r="D27" s="109"/>
      <c r="E27" s="6"/>
      <c r="F27" s="6"/>
      <c r="G27" s="6"/>
      <c r="H27" s="6"/>
      <c r="I27" s="6"/>
      <c r="J27" s="121"/>
      <c r="K27" s="118"/>
      <c r="L27" s="118"/>
      <c r="M27" s="6"/>
      <c r="N27" s="122"/>
      <c r="O27" s="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.75" customHeight="1">
      <c r="A28" s="1"/>
      <c r="B28" s="123" t="s">
        <v>543</v>
      </c>
      <c r="C28" s="123"/>
      <c r="D28" s="123"/>
      <c r="E28" s="123"/>
      <c r="F28" s="124"/>
      <c r="G28" s="6"/>
      <c r="H28" s="6"/>
      <c r="I28" s="125"/>
      <c r="J28" s="126"/>
      <c r="K28" s="127"/>
      <c r="L28" s="126"/>
      <c r="M28" s="6"/>
      <c r="N28" s="1"/>
      <c r="O28" s="1"/>
      <c r="P28" s="1"/>
      <c r="R28" s="54"/>
      <c r="S28" s="1"/>
      <c r="T28" s="1"/>
      <c r="U28" s="1"/>
      <c r="V28" s="1"/>
      <c r="W28" s="1"/>
      <c r="X28" s="1"/>
      <c r="Y28" s="1"/>
      <c r="Z28" s="1"/>
    </row>
    <row r="29" spans="1:56" ht="38.25" customHeight="1">
      <c r="A29" s="264" t="s">
        <v>16</v>
      </c>
      <c r="B29" s="264" t="s">
        <v>511</v>
      </c>
      <c r="C29" s="264"/>
      <c r="D29" s="227" t="s">
        <v>522</v>
      </c>
      <c r="E29" s="264" t="s">
        <v>523</v>
      </c>
      <c r="F29" s="264" t="s">
        <v>524</v>
      </c>
      <c r="G29" s="264" t="s">
        <v>544</v>
      </c>
      <c r="H29" s="264" t="s">
        <v>526</v>
      </c>
      <c r="I29" s="264" t="s">
        <v>527</v>
      </c>
      <c r="J29" s="96" t="s">
        <v>528</v>
      </c>
      <c r="K29" s="94" t="s">
        <v>545</v>
      </c>
      <c r="L29" s="129" t="s">
        <v>530</v>
      </c>
      <c r="M29" s="96" t="s">
        <v>531</v>
      </c>
      <c r="N29" s="93" t="s">
        <v>532</v>
      </c>
      <c r="O29" s="227" t="s">
        <v>533</v>
      </c>
      <c r="P29" s="41"/>
      <c r="Q29" s="1"/>
      <c r="R29" s="54"/>
      <c r="S29" s="54"/>
      <c r="T29" s="54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s="267" customFormat="1" ht="13.5" customHeight="1">
      <c r="A30" s="274">
        <v>1</v>
      </c>
      <c r="B30" s="332">
        <v>45040</v>
      </c>
      <c r="C30" s="337"/>
      <c r="D30" s="338" t="s">
        <v>401</v>
      </c>
      <c r="E30" s="339" t="s">
        <v>536</v>
      </c>
      <c r="F30" s="274">
        <v>239.5</v>
      </c>
      <c r="G30" s="274">
        <v>232</v>
      </c>
      <c r="H30" s="274">
        <v>246.5</v>
      </c>
      <c r="I30" s="340" t="s">
        <v>888</v>
      </c>
      <c r="J30" s="272" t="s">
        <v>889</v>
      </c>
      <c r="K30" s="272">
        <f t="shared" ref="K30" si="21">H30-F30</f>
        <v>7</v>
      </c>
      <c r="L30" s="287">
        <f t="shared" ref="L30" si="22">(F30*-0.7)/100</f>
        <v>-1.6764999999999999</v>
      </c>
      <c r="M30" s="288">
        <f t="shared" ref="M30" si="23">(K30+L30)/F30</f>
        <v>2.2227557411273486E-2</v>
      </c>
      <c r="N30" s="272" t="s">
        <v>534</v>
      </c>
      <c r="O30" s="305">
        <v>45055</v>
      </c>
      <c r="P30" s="265"/>
      <c r="Q30" s="198"/>
      <c r="R30" s="226" t="s">
        <v>535</v>
      </c>
      <c r="S30" s="197"/>
      <c r="T30" s="266"/>
      <c r="U30" s="266"/>
      <c r="V30" s="266"/>
      <c r="W30" s="266"/>
      <c r="X30" s="266"/>
      <c r="Y30" s="266"/>
      <c r="Z30" s="266"/>
      <c r="AA30" s="266"/>
      <c r="AB30" s="266"/>
      <c r="AC30" s="266"/>
      <c r="AD30" s="266"/>
      <c r="AE30" s="266"/>
      <c r="AF30" s="266"/>
      <c r="AG30" s="266"/>
      <c r="AH30" s="266"/>
      <c r="AI30" s="266"/>
      <c r="AJ30" s="266"/>
      <c r="AK30" s="266"/>
      <c r="AL30" s="266"/>
    </row>
    <row r="31" spans="1:56" s="267" customFormat="1" ht="13.5" customHeight="1">
      <c r="A31" s="274">
        <v>2</v>
      </c>
      <c r="B31" s="332">
        <v>45041</v>
      </c>
      <c r="C31" s="337"/>
      <c r="D31" s="338" t="s">
        <v>406</v>
      </c>
      <c r="E31" s="339" t="s">
        <v>536</v>
      </c>
      <c r="F31" s="274">
        <v>378</v>
      </c>
      <c r="G31" s="274">
        <v>367</v>
      </c>
      <c r="H31" s="274">
        <v>390</v>
      </c>
      <c r="I31" s="340" t="s">
        <v>891</v>
      </c>
      <c r="J31" s="272" t="s">
        <v>914</v>
      </c>
      <c r="K31" s="272">
        <f t="shared" ref="K31" si="24">H31-F31</f>
        <v>12</v>
      </c>
      <c r="L31" s="287">
        <f t="shared" ref="L31" si="25">(F31*-0.7)/100</f>
        <v>-2.6459999999999995</v>
      </c>
      <c r="M31" s="288">
        <f t="shared" ref="M31" si="26">(K31+L31)/F31</f>
        <v>2.4746031746031748E-2</v>
      </c>
      <c r="N31" s="328" t="s">
        <v>534</v>
      </c>
      <c r="O31" s="305">
        <v>45049</v>
      </c>
      <c r="P31" s="265"/>
      <c r="Q31" s="198"/>
      <c r="R31" s="226" t="s">
        <v>535</v>
      </c>
      <c r="S31" s="197"/>
      <c r="T31" s="266"/>
      <c r="U31" s="266"/>
      <c r="V31" s="266"/>
      <c r="W31" s="266"/>
      <c r="X31" s="266"/>
      <c r="Y31" s="266"/>
      <c r="Z31" s="266"/>
      <c r="AA31" s="266"/>
      <c r="AB31" s="266"/>
      <c r="AC31" s="266"/>
      <c r="AD31" s="266"/>
      <c r="AE31" s="266"/>
      <c r="AF31" s="266"/>
      <c r="AG31" s="266"/>
      <c r="AH31" s="266"/>
      <c r="AI31" s="266"/>
      <c r="AJ31" s="266"/>
      <c r="AK31" s="266"/>
      <c r="AL31" s="266"/>
    </row>
    <row r="32" spans="1:56" s="267" customFormat="1" ht="13.5" customHeight="1">
      <c r="A32" s="289">
        <v>3</v>
      </c>
      <c r="B32" s="343">
        <v>45044</v>
      </c>
      <c r="C32" s="344"/>
      <c r="D32" s="345" t="s">
        <v>255</v>
      </c>
      <c r="E32" s="346" t="s">
        <v>536</v>
      </c>
      <c r="F32" s="289">
        <v>284</v>
      </c>
      <c r="G32" s="289">
        <v>274</v>
      </c>
      <c r="H32" s="289">
        <v>274</v>
      </c>
      <c r="I32" s="347">
        <v>300</v>
      </c>
      <c r="J32" s="290" t="s">
        <v>948</v>
      </c>
      <c r="K32" s="290">
        <f t="shared" ref="K32" si="27">H32-F32</f>
        <v>-10</v>
      </c>
      <c r="L32" s="348">
        <f t="shared" ref="L32" si="28">(F32*-0.7)/100</f>
        <v>-1.9879999999999998</v>
      </c>
      <c r="M32" s="349">
        <f t="shared" ref="M32" si="29">(K32+L32)/F32</f>
        <v>-4.2211267605633804E-2</v>
      </c>
      <c r="N32" s="350" t="s">
        <v>546</v>
      </c>
      <c r="O32" s="351">
        <v>45055</v>
      </c>
      <c r="P32" s="265"/>
      <c r="Q32" s="198"/>
      <c r="R32" s="226" t="s">
        <v>535</v>
      </c>
      <c r="S32" s="197"/>
      <c r="T32" s="266"/>
      <c r="U32" s="266"/>
      <c r="V32" s="266"/>
      <c r="W32" s="266"/>
      <c r="X32" s="266"/>
      <c r="Y32" s="266"/>
      <c r="Z32" s="266"/>
      <c r="AA32" s="266"/>
      <c r="AB32" s="266"/>
      <c r="AC32" s="266"/>
      <c r="AD32" s="266"/>
      <c r="AE32" s="266"/>
      <c r="AF32" s="266"/>
      <c r="AG32" s="266"/>
      <c r="AH32" s="266"/>
      <c r="AI32" s="266"/>
      <c r="AJ32" s="266"/>
      <c r="AK32" s="266"/>
      <c r="AL32" s="266"/>
    </row>
    <row r="33" spans="1:38" s="267" customFormat="1" ht="13.5" customHeight="1">
      <c r="A33" s="289">
        <v>4</v>
      </c>
      <c r="B33" s="343">
        <v>45050</v>
      </c>
      <c r="C33" s="344"/>
      <c r="D33" s="345" t="s">
        <v>189</v>
      </c>
      <c r="E33" s="346" t="s">
        <v>536</v>
      </c>
      <c r="F33" s="289">
        <v>970</v>
      </c>
      <c r="G33" s="289">
        <v>945</v>
      </c>
      <c r="H33" s="289">
        <v>945</v>
      </c>
      <c r="I33" s="347" t="s">
        <v>923</v>
      </c>
      <c r="J33" s="290" t="s">
        <v>1007</v>
      </c>
      <c r="K33" s="290">
        <f t="shared" ref="K33" si="30">H33-F33</f>
        <v>-25</v>
      </c>
      <c r="L33" s="348">
        <f t="shared" ref="L33" si="31">(F33*-0.7)/100</f>
        <v>-6.79</v>
      </c>
      <c r="M33" s="349">
        <f t="shared" ref="M33" si="32">(K33+L33)/F33</f>
        <v>-3.2773195876288658E-2</v>
      </c>
      <c r="N33" s="350" t="s">
        <v>546</v>
      </c>
      <c r="O33" s="351">
        <v>45062</v>
      </c>
      <c r="P33" s="265"/>
      <c r="Q33" s="198"/>
      <c r="R33" s="226" t="s">
        <v>535</v>
      </c>
      <c r="S33" s="197"/>
      <c r="T33" s="266"/>
      <c r="U33" s="266"/>
      <c r="V33" s="266"/>
      <c r="W33" s="266"/>
      <c r="X33" s="266"/>
      <c r="Y33" s="266"/>
      <c r="Z33" s="266"/>
      <c r="AA33" s="266"/>
      <c r="AB33" s="266"/>
      <c r="AC33" s="266"/>
      <c r="AD33" s="266"/>
      <c r="AE33" s="266"/>
      <c r="AF33" s="266"/>
      <c r="AG33" s="266"/>
      <c r="AH33" s="266"/>
      <c r="AI33" s="266"/>
      <c r="AJ33" s="266"/>
      <c r="AK33" s="266"/>
      <c r="AL33" s="266"/>
    </row>
    <row r="34" spans="1:38" s="267" customFormat="1" ht="13.5" customHeight="1">
      <c r="A34" s="274">
        <v>5</v>
      </c>
      <c r="B34" s="332">
        <v>45057</v>
      </c>
      <c r="C34" s="337"/>
      <c r="D34" s="338" t="s">
        <v>361</v>
      </c>
      <c r="E34" s="339" t="s">
        <v>536</v>
      </c>
      <c r="F34" s="274">
        <v>3225</v>
      </c>
      <c r="G34" s="274">
        <v>3130</v>
      </c>
      <c r="H34" s="274">
        <v>3300</v>
      </c>
      <c r="I34" s="340" t="s">
        <v>968</v>
      </c>
      <c r="J34" s="272" t="s">
        <v>995</v>
      </c>
      <c r="K34" s="272">
        <f t="shared" ref="K34" si="33">H34-F34</f>
        <v>75</v>
      </c>
      <c r="L34" s="287">
        <f t="shared" ref="L34" si="34">(F34*-0.7)/100</f>
        <v>-22.574999999999999</v>
      </c>
      <c r="M34" s="288">
        <f t="shared" ref="M34" si="35">(K34+L34)/F34</f>
        <v>1.6255813953488372E-2</v>
      </c>
      <c r="N34" s="328" t="s">
        <v>534</v>
      </c>
      <c r="O34" s="305">
        <v>45061</v>
      </c>
      <c r="P34" s="265"/>
      <c r="Q34" s="198"/>
      <c r="R34" s="226" t="s">
        <v>535</v>
      </c>
      <c r="S34" s="197"/>
      <c r="T34" s="266"/>
      <c r="U34" s="266"/>
      <c r="V34" s="266"/>
      <c r="W34" s="266"/>
      <c r="X34" s="266"/>
      <c r="Y34" s="266"/>
      <c r="Z34" s="266"/>
      <c r="AA34" s="266"/>
      <c r="AB34" s="266"/>
      <c r="AC34" s="266"/>
      <c r="AD34" s="266"/>
      <c r="AE34" s="266"/>
      <c r="AF34" s="266"/>
      <c r="AG34" s="266"/>
      <c r="AH34" s="266"/>
      <c r="AI34" s="266"/>
      <c r="AJ34" s="266"/>
      <c r="AK34" s="266"/>
      <c r="AL34" s="266"/>
    </row>
    <row r="35" spans="1:38" s="267" customFormat="1" ht="13.5" customHeight="1">
      <c r="A35" s="201">
        <v>6</v>
      </c>
      <c r="B35" s="242">
        <v>45058</v>
      </c>
      <c r="C35" s="268"/>
      <c r="D35" s="269" t="s">
        <v>272</v>
      </c>
      <c r="E35" s="270" t="s">
        <v>536</v>
      </c>
      <c r="F35" s="201" t="s">
        <v>986</v>
      </c>
      <c r="G35" s="201">
        <v>6890</v>
      </c>
      <c r="H35" s="201"/>
      <c r="I35" s="271" t="s">
        <v>987</v>
      </c>
      <c r="J35" s="225" t="s">
        <v>537</v>
      </c>
      <c r="K35" s="225"/>
      <c r="L35" s="277"/>
      <c r="M35" s="278"/>
      <c r="N35" s="225"/>
      <c r="O35" s="279"/>
      <c r="P35" s="265"/>
      <c r="Q35" s="198"/>
      <c r="R35" s="226"/>
      <c r="S35" s="197"/>
      <c r="T35" s="266"/>
      <c r="U35" s="266"/>
      <c r="V35" s="266"/>
      <c r="W35" s="266"/>
      <c r="X35" s="266"/>
      <c r="Y35" s="266"/>
      <c r="Z35" s="266"/>
      <c r="AA35" s="266"/>
      <c r="AB35" s="266"/>
      <c r="AC35" s="266"/>
      <c r="AD35" s="266"/>
      <c r="AE35" s="266"/>
      <c r="AF35" s="266"/>
      <c r="AG35" s="266"/>
      <c r="AH35" s="266"/>
      <c r="AI35" s="266"/>
      <c r="AJ35" s="266"/>
      <c r="AK35" s="266"/>
      <c r="AL35" s="266"/>
    </row>
    <row r="36" spans="1:38" s="267" customFormat="1" ht="13.5" customHeight="1">
      <c r="A36" s="274">
        <v>7</v>
      </c>
      <c r="B36" s="332">
        <v>45058</v>
      </c>
      <c r="C36" s="268"/>
      <c r="D36" s="338" t="s">
        <v>401</v>
      </c>
      <c r="E36" s="339" t="s">
        <v>536</v>
      </c>
      <c r="F36" s="274">
        <v>239.5</v>
      </c>
      <c r="G36" s="274">
        <v>232</v>
      </c>
      <c r="H36" s="274">
        <v>246.5</v>
      </c>
      <c r="I36" s="340" t="s">
        <v>888</v>
      </c>
      <c r="J36" s="272" t="s">
        <v>889</v>
      </c>
      <c r="K36" s="272">
        <f t="shared" ref="K36" si="36">H36-F36</f>
        <v>7</v>
      </c>
      <c r="L36" s="287">
        <f t="shared" ref="L36" si="37">(F36*-0.7)/100</f>
        <v>-1.6764999999999999</v>
      </c>
      <c r="M36" s="288">
        <f t="shared" ref="M36" si="38">(K36+L36)/F36</f>
        <v>2.2227557411273486E-2</v>
      </c>
      <c r="N36" s="272" t="s">
        <v>534</v>
      </c>
      <c r="O36" s="305">
        <v>45061</v>
      </c>
      <c r="P36" s="265"/>
      <c r="Q36" s="198"/>
      <c r="R36" s="226"/>
      <c r="S36" s="197"/>
      <c r="T36" s="266"/>
      <c r="U36" s="266"/>
      <c r="V36" s="266"/>
      <c r="W36" s="266"/>
      <c r="X36" s="266"/>
      <c r="Y36" s="266"/>
      <c r="Z36" s="266"/>
      <c r="AA36" s="266"/>
      <c r="AB36" s="266"/>
      <c r="AC36" s="266"/>
      <c r="AD36" s="266"/>
      <c r="AE36" s="266"/>
      <c r="AF36" s="266"/>
      <c r="AG36" s="266"/>
      <c r="AH36" s="266"/>
      <c r="AI36" s="266"/>
      <c r="AJ36" s="266"/>
      <c r="AK36" s="266"/>
      <c r="AL36" s="266"/>
    </row>
    <row r="37" spans="1:38" s="267" customFormat="1" ht="13.5" customHeight="1">
      <c r="A37" s="201"/>
      <c r="B37" s="242"/>
      <c r="C37" s="268"/>
      <c r="D37" s="269"/>
      <c r="E37" s="270"/>
      <c r="F37" s="201"/>
      <c r="G37" s="201"/>
      <c r="H37" s="201"/>
      <c r="I37" s="271"/>
      <c r="J37" s="225"/>
      <c r="K37" s="225"/>
      <c r="L37" s="277"/>
      <c r="M37" s="278"/>
      <c r="N37" s="225"/>
      <c r="O37" s="279"/>
      <c r="P37" s="265"/>
      <c r="Q37" s="198"/>
      <c r="R37" s="226"/>
      <c r="S37" s="197"/>
      <c r="T37" s="266"/>
      <c r="U37" s="266"/>
      <c r="V37" s="266"/>
      <c r="W37" s="266"/>
      <c r="X37" s="266"/>
      <c r="Y37" s="266"/>
      <c r="Z37" s="266"/>
      <c r="AA37" s="266"/>
      <c r="AB37" s="266"/>
      <c r="AC37" s="266"/>
      <c r="AD37" s="266"/>
      <c r="AE37" s="266"/>
      <c r="AF37" s="266"/>
      <c r="AG37" s="266"/>
      <c r="AH37" s="266"/>
      <c r="AI37" s="266"/>
      <c r="AJ37" s="266"/>
      <c r="AK37" s="266"/>
      <c r="AL37" s="266"/>
    </row>
    <row r="38" spans="1:38" s="267" customFormat="1" ht="13.5" customHeight="1">
      <c r="A38" s="201"/>
      <c r="B38" s="242"/>
      <c r="C38" s="268"/>
      <c r="D38" s="269"/>
      <c r="E38" s="270"/>
      <c r="F38" s="201"/>
      <c r="G38" s="201"/>
      <c r="H38" s="201"/>
      <c r="I38" s="271"/>
      <c r="J38" s="225"/>
      <c r="K38" s="225"/>
      <c r="L38" s="277"/>
      <c r="M38" s="278"/>
      <c r="N38" s="225"/>
      <c r="O38" s="279"/>
      <c r="P38" s="265"/>
      <c r="Q38" s="198"/>
      <c r="R38" s="226"/>
      <c r="S38" s="197"/>
      <c r="T38" s="266"/>
      <c r="U38" s="266"/>
      <c r="V38" s="266"/>
      <c r="W38" s="266"/>
      <c r="X38" s="266"/>
      <c r="Y38" s="266"/>
      <c r="Z38" s="266"/>
      <c r="AA38" s="266"/>
      <c r="AB38" s="266"/>
      <c r="AC38" s="266"/>
      <c r="AD38" s="266"/>
      <c r="AE38" s="266"/>
      <c r="AF38" s="266"/>
      <c r="AG38" s="266"/>
      <c r="AH38" s="266"/>
      <c r="AI38" s="266"/>
      <c r="AJ38" s="266"/>
      <c r="AK38" s="266"/>
      <c r="AL38" s="266"/>
    </row>
    <row r="39" spans="1:38" s="267" customFormat="1" ht="13.5" customHeight="1">
      <c r="A39" s="201"/>
      <c r="B39" s="242"/>
      <c r="C39" s="268"/>
      <c r="D39" s="269"/>
      <c r="E39" s="270"/>
      <c r="F39" s="201"/>
      <c r="G39" s="201"/>
      <c r="H39" s="201"/>
      <c r="I39" s="271"/>
      <c r="J39" s="225"/>
      <c r="K39" s="225"/>
      <c r="L39" s="277"/>
      <c r="M39" s="278"/>
      <c r="N39" s="225"/>
      <c r="O39" s="279"/>
      <c r="P39" s="265"/>
      <c r="Q39" s="198"/>
      <c r="R39" s="226"/>
      <c r="S39" s="197"/>
      <c r="T39" s="266"/>
      <c r="U39" s="266"/>
      <c r="V39" s="266"/>
      <c r="W39" s="266"/>
      <c r="X39" s="266"/>
      <c r="Y39" s="266"/>
      <c r="Z39" s="266"/>
      <c r="AA39" s="266"/>
      <c r="AB39" s="266"/>
      <c r="AC39" s="266"/>
      <c r="AD39" s="266"/>
      <c r="AE39" s="266"/>
      <c r="AF39" s="266"/>
      <c r="AG39" s="266"/>
      <c r="AH39" s="266"/>
      <c r="AI39" s="266"/>
      <c r="AJ39" s="266"/>
      <c r="AK39" s="266"/>
      <c r="AL39" s="266"/>
    </row>
    <row r="40" spans="1:38" s="198" customFormat="1" ht="13.5" customHeight="1">
      <c r="A40" s="303"/>
      <c r="B40" s="303"/>
      <c r="C40" s="268"/>
      <c r="D40" s="269"/>
      <c r="E40" s="270"/>
      <c r="F40" s="201"/>
      <c r="G40" s="201"/>
      <c r="H40" s="201"/>
      <c r="I40" s="271"/>
      <c r="J40" s="225"/>
      <c r="K40" s="225"/>
      <c r="L40" s="277"/>
      <c r="M40" s="278"/>
      <c r="N40" s="225"/>
      <c r="O40" s="279"/>
      <c r="P40" s="265"/>
      <c r="R40" s="226"/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  <c r="AJ40" s="197"/>
      <c r="AK40" s="197"/>
      <c r="AL40" s="197"/>
    </row>
    <row r="41" spans="1:38" ht="44.25" customHeight="1">
      <c r="A41" s="109" t="s">
        <v>538</v>
      </c>
      <c r="B41" s="130"/>
      <c r="C41" s="130"/>
      <c r="D41" s="1"/>
      <c r="E41" s="6"/>
      <c r="F41" s="6"/>
      <c r="G41" s="6"/>
      <c r="H41" s="6" t="s">
        <v>550</v>
      </c>
      <c r="I41" s="6"/>
      <c r="J41" s="6"/>
      <c r="K41" s="105"/>
      <c r="L41" s="131"/>
      <c r="M41" s="105"/>
      <c r="N41" s="106"/>
      <c r="O41" s="105"/>
      <c r="P41" s="1"/>
      <c r="Q41" s="1"/>
      <c r="R41" s="6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38" ht="12.75" customHeight="1">
      <c r="A42" s="115" t="s">
        <v>539</v>
      </c>
      <c r="B42" s="109"/>
      <c r="C42" s="109"/>
      <c r="D42" s="109"/>
      <c r="E42" s="41"/>
      <c r="F42" s="116" t="s">
        <v>540</v>
      </c>
      <c r="G42" s="54"/>
      <c r="H42" s="41"/>
      <c r="I42" s="54"/>
      <c r="J42" s="6"/>
      <c r="K42" s="132"/>
      <c r="L42" s="133"/>
      <c r="M42" s="6"/>
      <c r="N42" s="99"/>
      <c r="O42" s="134"/>
      <c r="P42" s="41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4.25" customHeight="1">
      <c r="A43" s="115"/>
      <c r="B43" s="109"/>
      <c r="C43" s="109"/>
      <c r="D43" s="109"/>
      <c r="E43" s="6"/>
      <c r="F43" s="116" t="s">
        <v>542</v>
      </c>
      <c r="G43" s="54"/>
      <c r="H43" s="41"/>
      <c r="I43" s="54"/>
      <c r="J43" s="6"/>
      <c r="K43" s="132"/>
      <c r="L43" s="133"/>
      <c r="M43" s="6"/>
      <c r="N43" s="99"/>
      <c r="O43" s="134"/>
      <c r="P43" s="41"/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4.25" customHeight="1">
      <c r="A44" s="109"/>
      <c r="B44" s="109"/>
      <c r="C44" s="109"/>
      <c r="D44" s="109"/>
      <c r="E44" s="6"/>
      <c r="F44" s="6"/>
      <c r="G44" s="6"/>
      <c r="H44" s="6"/>
      <c r="I44" s="6"/>
      <c r="J44" s="121"/>
      <c r="K44" s="118"/>
      <c r="L44" s="119"/>
      <c r="M44" s="6"/>
      <c r="N44" s="122"/>
      <c r="O44" s="1"/>
      <c r="P44" s="4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2.75" customHeight="1">
      <c r="A45" s="135" t="s">
        <v>551</v>
      </c>
      <c r="B45" s="135"/>
      <c r="C45" s="135"/>
      <c r="D45" s="135"/>
      <c r="E45" s="6"/>
      <c r="F45" s="6"/>
      <c r="G45" s="6"/>
      <c r="H45" s="6"/>
      <c r="I45" s="6"/>
      <c r="J45" s="6"/>
      <c r="K45" s="6"/>
      <c r="L45" s="6"/>
      <c r="M45" s="6"/>
      <c r="N45" s="6"/>
      <c r="O45" s="2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38.25" customHeight="1">
      <c r="A46" s="94" t="s">
        <v>16</v>
      </c>
      <c r="B46" s="94" t="s">
        <v>511</v>
      </c>
      <c r="C46" s="94"/>
      <c r="D46" s="95" t="s">
        <v>522</v>
      </c>
      <c r="E46" s="94" t="s">
        <v>523</v>
      </c>
      <c r="F46" s="94" t="s">
        <v>524</v>
      </c>
      <c r="G46" s="94" t="s">
        <v>544</v>
      </c>
      <c r="H46" s="94" t="s">
        <v>526</v>
      </c>
      <c r="I46" s="94" t="s">
        <v>527</v>
      </c>
      <c r="J46" s="93" t="s">
        <v>528</v>
      </c>
      <c r="K46" s="136" t="s">
        <v>552</v>
      </c>
      <c r="L46" s="96" t="s">
        <v>530</v>
      </c>
      <c r="M46" s="136" t="s">
        <v>553</v>
      </c>
      <c r="N46" s="94" t="s">
        <v>554</v>
      </c>
      <c r="O46" s="93" t="s">
        <v>532</v>
      </c>
      <c r="P46" s="95" t="s">
        <v>533</v>
      </c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2.75" customHeight="1">
      <c r="A47" s="286">
        <v>1</v>
      </c>
      <c r="B47" s="304">
        <v>45044</v>
      </c>
      <c r="C47" s="302"/>
      <c r="D47" s="302" t="s">
        <v>897</v>
      </c>
      <c r="E47" s="286" t="s">
        <v>536</v>
      </c>
      <c r="F47" s="286">
        <v>2419</v>
      </c>
      <c r="G47" s="286">
        <v>2370</v>
      </c>
      <c r="H47" s="341">
        <v>2457.5</v>
      </c>
      <c r="I47" s="341" t="s">
        <v>898</v>
      </c>
      <c r="J47" s="272" t="s">
        <v>915</v>
      </c>
      <c r="K47" s="280">
        <f t="shared" ref="K47:K48" si="39">H47-F47</f>
        <v>38.5</v>
      </c>
      <c r="L47" s="291">
        <f t="shared" ref="L47:L48" si="40">(H47*N47)*0.07%</f>
        <v>430.06250000000006</v>
      </c>
      <c r="M47" s="282">
        <f t="shared" ref="M47:M52" si="41">(K47*N47)-L47</f>
        <v>9194.9375</v>
      </c>
      <c r="N47" s="280">
        <v>250</v>
      </c>
      <c r="O47" s="272" t="s">
        <v>534</v>
      </c>
      <c r="P47" s="273">
        <v>45049</v>
      </c>
      <c r="Q47" s="299"/>
      <c r="R47" s="54" t="s">
        <v>535</v>
      </c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300"/>
      <c r="AG47" s="301"/>
      <c r="AH47" s="299"/>
      <c r="AI47" s="299"/>
      <c r="AJ47" s="300"/>
      <c r="AK47" s="300"/>
      <c r="AL47" s="300"/>
    </row>
    <row r="48" spans="1:38" ht="12.75" customHeight="1">
      <c r="A48" s="286">
        <v>2</v>
      </c>
      <c r="B48" s="304">
        <v>45049</v>
      </c>
      <c r="C48" s="302"/>
      <c r="D48" s="302" t="s">
        <v>918</v>
      </c>
      <c r="E48" s="286" t="s">
        <v>536</v>
      </c>
      <c r="F48" s="286">
        <v>790</v>
      </c>
      <c r="G48" s="286">
        <v>776</v>
      </c>
      <c r="H48" s="341">
        <v>798.5</v>
      </c>
      <c r="I48" s="341" t="s">
        <v>919</v>
      </c>
      <c r="J48" s="272" t="s">
        <v>936</v>
      </c>
      <c r="K48" s="280">
        <f t="shared" si="39"/>
        <v>8.5</v>
      </c>
      <c r="L48" s="291">
        <f t="shared" si="40"/>
        <v>531.00250000000005</v>
      </c>
      <c r="M48" s="282">
        <f t="shared" si="41"/>
        <v>7543.9974999999995</v>
      </c>
      <c r="N48" s="280">
        <v>950</v>
      </c>
      <c r="O48" s="272" t="s">
        <v>534</v>
      </c>
      <c r="P48" s="273">
        <v>45055</v>
      </c>
      <c r="Q48" s="299"/>
      <c r="R48" s="54" t="s">
        <v>535</v>
      </c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300"/>
      <c r="AG48" s="301"/>
      <c r="AH48" s="299"/>
      <c r="AI48" s="299"/>
      <c r="AJ48" s="300"/>
      <c r="AK48" s="300"/>
      <c r="AL48" s="300"/>
    </row>
    <row r="49" spans="1:38" ht="12.75" customHeight="1">
      <c r="A49" s="286">
        <v>3</v>
      </c>
      <c r="B49" s="304">
        <v>45054</v>
      </c>
      <c r="C49" s="302"/>
      <c r="D49" s="302" t="s">
        <v>943</v>
      </c>
      <c r="E49" s="286" t="s">
        <v>536</v>
      </c>
      <c r="F49" s="286">
        <v>1557</v>
      </c>
      <c r="G49" s="286">
        <v>1520</v>
      </c>
      <c r="H49" s="341">
        <v>1580</v>
      </c>
      <c r="I49" s="341" t="s">
        <v>944</v>
      </c>
      <c r="J49" s="272" t="s">
        <v>956</v>
      </c>
      <c r="K49" s="280">
        <f t="shared" ref="K49" si="42">H49-F49</f>
        <v>23</v>
      </c>
      <c r="L49" s="291">
        <f t="shared" ref="L49" si="43">(H49*N49)*0.07%</f>
        <v>387.10000000000008</v>
      </c>
      <c r="M49" s="282">
        <f t="shared" si="41"/>
        <v>7662.9</v>
      </c>
      <c r="N49" s="280">
        <v>350</v>
      </c>
      <c r="O49" s="272" t="s">
        <v>534</v>
      </c>
      <c r="P49" s="273">
        <v>45056</v>
      </c>
      <c r="Q49" s="299"/>
      <c r="R49" s="54" t="s">
        <v>798</v>
      </c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300"/>
      <c r="AG49" s="301"/>
      <c r="AH49" s="299"/>
      <c r="AI49" s="299"/>
      <c r="AJ49" s="300"/>
      <c r="AK49" s="300"/>
      <c r="AL49" s="300"/>
    </row>
    <row r="50" spans="1:38" ht="12.75" customHeight="1">
      <c r="A50" s="286">
        <v>4</v>
      </c>
      <c r="B50" s="304">
        <v>45054</v>
      </c>
      <c r="C50" s="302"/>
      <c r="D50" s="302" t="s">
        <v>945</v>
      </c>
      <c r="E50" s="286" t="s">
        <v>536</v>
      </c>
      <c r="F50" s="286">
        <v>460</v>
      </c>
      <c r="G50" s="286">
        <v>449</v>
      </c>
      <c r="H50" s="341">
        <v>467</v>
      </c>
      <c r="I50" s="341" t="s">
        <v>946</v>
      </c>
      <c r="J50" s="272" t="s">
        <v>889</v>
      </c>
      <c r="K50" s="280">
        <f t="shared" ref="K50" si="44">H50-F50</f>
        <v>7</v>
      </c>
      <c r="L50" s="291">
        <f t="shared" ref="L50" si="45">(H50*N50)*0.07%</f>
        <v>408.62500000000006</v>
      </c>
      <c r="M50" s="282">
        <f t="shared" si="41"/>
        <v>8341.375</v>
      </c>
      <c r="N50" s="280">
        <v>1250</v>
      </c>
      <c r="O50" s="272" t="s">
        <v>534</v>
      </c>
      <c r="P50" s="273">
        <v>45055</v>
      </c>
      <c r="Q50" s="299"/>
      <c r="R50" s="54" t="s">
        <v>798</v>
      </c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300"/>
      <c r="AG50" s="301"/>
      <c r="AH50" s="299"/>
      <c r="AI50" s="299"/>
      <c r="AJ50" s="300"/>
      <c r="AK50" s="300"/>
      <c r="AL50" s="300"/>
    </row>
    <row r="51" spans="1:38" ht="12.75" customHeight="1">
      <c r="A51" s="286">
        <v>5</v>
      </c>
      <c r="B51" s="304">
        <v>45056</v>
      </c>
      <c r="C51" s="302"/>
      <c r="D51" s="302" t="s">
        <v>945</v>
      </c>
      <c r="E51" s="286" t="s">
        <v>536</v>
      </c>
      <c r="F51" s="286">
        <v>459</v>
      </c>
      <c r="G51" s="286">
        <v>448</v>
      </c>
      <c r="H51" s="341">
        <v>482</v>
      </c>
      <c r="I51" s="341" t="s">
        <v>946</v>
      </c>
      <c r="J51" s="272" t="s">
        <v>956</v>
      </c>
      <c r="K51" s="280">
        <f t="shared" ref="K51:K52" si="46">H51-F51</f>
        <v>23</v>
      </c>
      <c r="L51" s="291">
        <f t="shared" ref="L51:L52" si="47">(H51*N51)*0.07%</f>
        <v>421.75000000000006</v>
      </c>
      <c r="M51" s="282">
        <f t="shared" si="41"/>
        <v>28328.25</v>
      </c>
      <c r="N51" s="280">
        <v>1250</v>
      </c>
      <c r="O51" s="272" t="s">
        <v>534</v>
      </c>
      <c r="P51" s="273">
        <v>45057</v>
      </c>
      <c r="Q51" s="299"/>
      <c r="R51" s="54" t="s">
        <v>798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300"/>
      <c r="AG51" s="301"/>
      <c r="AH51" s="299"/>
      <c r="AI51" s="299"/>
      <c r="AJ51" s="300"/>
      <c r="AK51" s="300"/>
      <c r="AL51" s="300"/>
    </row>
    <row r="52" spans="1:38" ht="12.75" customHeight="1">
      <c r="A52" s="286">
        <v>6</v>
      </c>
      <c r="B52" s="304">
        <v>45056</v>
      </c>
      <c r="C52" s="302"/>
      <c r="D52" s="302" t="s">
        <v>957</v>
      </c>
      <c r="E52" s="286" t="s">
        <v>536</v>
      </c>
      <c r="F52" s="286">
        <v>569</v>
      </c>
      <c r="G52" s="286">
        <v>559</v>
      </c>
      <c r="H52" s="341">
        <v>576.5</v>
      </c>
      <c r="I52" s="341" t="s">
        <v>958</v>
      </c>
      <c r="J52" s="272" t="s">
        <v>985</v>
      </c>
      <c r="K52" s="280">
        <f t="shared" si="46"/>
        <v>7.5</v>
      </c>
      <c r="L52" s="291">
        <f t="shared" si="47"/>
        <v>605.32500000000005</v>
      </c>
      <c r="M52" s="282">
        <f t="shared" si="41"/>
        <v>10644.674999999999</v>
      </c>
      <c r="N52" s="280">
        <v>1500</v>
      </c>
      <c r="O52" s="272" t="s">
        <v>534</v>
      </c>
      <c r="P52" s="273">
        <v>45057</v>
      </c>
      <c r="Q52" s="299"/>
      <c r="R52" s="54" t="s">
        <v>535</v>
      </c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300"/>
      <c r="AG52" s="301"/>
      <c r="AH52" s="299"/>
      <c r="AI52" s="299"/>
      <c r="AJ52" s="300"/>
      <c r="AK52" s="300"/>
      <c r="AL52" s="300"/>
    </row>
    <row r="53" spans="1:38" ht="12.75" customHeight="1">
      <c r="A53" s="255">
        <v>7</v>
      </c>
      <c r="B53" s="292">
        <v>45062</v>
      </c>
      <c r="C53" s="293"/>
      <c r="D53" s="293" t="s">
        <v>1013</v>
      </c>
      <c r="E53" s="255" t="s">
        <v>536</v>
      </c>
      <c r="F53" s="255" t="s">
        <v>1014</v>
      </c>
      <c r="G53" s="255">
        <v>398.5</v>
      </c>
      <c r="H53" s="294"/>
      <c r="I53" s="294" t="s">
        <v>1015</v>
      </c>
      <c r="J53" s="295" t="s">
        <v>537</v>
      </c>
      <c r="K53" s="296"/>
      <c r="L53" s="297"/>
      <c r="M53" s="298"/>
      <c r="N53" s="296"/>
      <c r="O53" s="294"/>
      <c r="P53" s="256"/>
      <c r="Q53" s="299"/>
      <c r="R53" s="54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300"/>
      <c r="AG53" s="301"/>
      <c r="AH53" s="299"/>
      <c r="AI53" s="299"/>
      <c r="AJ53" s="300"/>
      <c r="AK53" s="300"/>
      <c r="AL53" s="300"/>
    </row>
    <row r="54" spans="1:38" ht="12.75" customHeight="1">
      <c r="A54" s="255"/>
      <c r="B54" s="292"/>
      <c r="C54" s="293"/>
      <c r="D54" s="293"/>
      <c r="E54" s="255"/>
      <c r="F54" s="255"/>
      <c r="G54" s="255"/>
      <c r="H54" s="294"/>
      <c r="I54" s="294"/>
      <c r="J54" s="295"/>
      <c r="K54" s="296"/>
      <c r="L54" s="297"/>
      <c r="M54" s="298"/>
      <c r="N54" s="296"/>
      <c r="O54" s="294"/>
      <c r="P54" s="256"/>
      <c r="Q54" s="299"/>
      <c r="R54" s="54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300"/>
      <c r="AG54" s="301"/>
      <c r="AH54" s="299"/>
      <c r="AI54" s="299"/>
      <c r="AJ54" s="300"/>
      <c r="AK54" s="300"/>
      <c r="AL54" s="300"/>
    </row>
    <row r="55" spans="1:38" ht="12.75" customHeight="1">
      <c r="A55" s="255"/>
      <c r="B55" s="292"/>
      <c r="C55" s="293"/>
      <c r="D55" s="293"/>
      <c r="E55" s="255"/>
      <c r="F55" s="255"/>
      <c r="G55" s="255"/>
      <c r="H55" s="294"/>
      <c r="I55" s="294"/>
      <c r="J55" s="295"/>
      <c r="K55" s="296"/>
      <c r="L55" s="297"/>
      <c r="M55" s="298"/>
      <c r="N55" s="296"/>
      <c r="O55" s="294"/>
      <c r="P55" s="256"/>
      <c r="Q55" s="299"/>
      <c r="R55" s="54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300"/>
      <c r="AG55" s="301"/>
      <c r="AH55" s="299"/>
      <c r="AI55" s="299"/>
      <c r="AJ55" s="300"/>
      <c r="AK55" s="300"/>
      <c r="AL55" s="300"/>
    </row>
    <row r="56" spans="1:38" s="198" customFormat="1" ht="12.75" customHeight="1">
      <c r="A56" s="300"/>
      <c r="B56" s="317"/>
      <c r="C56" s="200"/>
      <c r="D56" s="200"/>
      <c r="E56" s="229"/>
      <c r="F56" s="229"/>
      <c r="G56" s="229"/>
      <c r="H56" s="318"/>
      <c r="I56" s="318"/>
      <c r="J56" s="319"/>
      <c r="K56" s="200"/>
      <c r="L56" s="229"/>
      <c r="M56" s="229"/>
      <c r="N56" s="229"/>
      <c r="O56" s="318"/>
      <c r="P56" s="318"/>
      <c r="Q56" s="200"/>
      <c r="R56" s="203"/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229"/>
      <c r="AG56" s="228"/>
      <c r="AH56" s="200"/>
      <c r="AI56" s="200"/>
      <c r="AJ56" s="229"/>
      <c r="AK56" s="229"/>
      <c r="AL56" s="229"/>
    </row>
    <row r="57" spans="1:38" ht="38.25" customHeight="1">
      <c r="A57" s="137" t="s">
        <v>556</v>
      </c>
      <c r="B57" s="137"/>
      <c r="C57" s="137"/>
      <c r="D57" s="137"/>
      <c r="E57" s="138"/>
      <c r="F57" s="102"/>
      <c r="G57" s="102"/>
      <c r="H57" s="102"/>
      <c r="I57" s="102"/>
      <c r="J57" s="1"/>
      <c r="K57" s="6"/>
      <c r="L57" s="6"/>
      <c r="M57" s="6"/>
      <c r="N57" s="1"/>
      <c r="O57" s="1"/>
      <c r="P57" s="41"/>
      <c r="Q57" s="4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41"/>
      <c r="AG57" s="41"/>
      <c r="AH57" s="41"/>
      <c r="AI57" s="41"/>
      <c r="AJ57" s="41"/>
      <c r="AK57" s="41"/>
      <c r="AL57" s="41"/>
    </row>
    <row r="58" spans="1:38" ht="38.25">
      <c r="A58" s="94" t="s">
        <v>16</v>
      </c>
      <c r="B58" s="94" t="s">
        <v>511</v>
      </c>
      <c r="C58" s="94"/>
      <c r="D58" s="95" t="s">
        <v>522</v>
      </c>
      <c r="E58" s="94" t="s">
        <v>523</v>
      </c>
      <c r="F58" s="94" t="s">
        <v>524</v>
      </c>
      <c r="G58" s="94" t="s">
        <v>544</v>
      </c>
      <c r="H58" s="94" t="s">
        <v>526</v>
      </c>
      <c r="I58" s="94" t="s">
        <v>527</v>
      </c>
      <c r="J58" s="93" t="s">
        <v>528</v>
      </c>
      <c r="K58" s="93" t="s">
        <v>557</v>
      </c>
      <c r="L58" s="96" t="s">
        <v>530</v>
      </c>
      <c r="M58" s="136" t="s">
        <v>553</v>
      </c>
      <c r="N58" s="94" t="s">
        <v>554</v>
      </c>
      <c r="O58" s="94" t="s">
        <v>532</v>
      </c>
      <c r="P58" s="95" t="s">
        <v>533</v>
      </c>
      <c r="Q58" s="41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41"/>
      <c r="AG58" s="41"/>
      <c r="AH58" s="41"/>
      <c r="AI58" s="41"/>
      <c r="AJ58" s="41"/>
      <c r="AK58" s="41"/>
      <c r="AL58" s="41"/>
    </row>
    <row r="59" spans="1:38" s="198" customFormat="1" ht="15.6" customHeight="1">
      <c r="A59" s="286">
        <v>1</v>
      </c>
      <c r="B59" s="304">
        <v>45043</v>
      </c>
      <c r="C59" s="284"/>
      <c r="D59" s="302" t="s">
        <v>895</v>
      </c>
      <c r="E59" s="274" t="s">
        <v>536</v>
      </c>
      <c r="F59" s="274">
        <v>35</v>
      </c>
      <c r="G59" s="274">
        <v>19</v>
      </c>
      <c r="H59" s="283">
        <v>42</v>
      </c>
      <c r="I59" s="291" t="s">
        <v>896</v>
      </c>
      <c r="J59" s="272" t="s">
        <v>889</v>
      </c>
      <c r="K59" s="280">
        <f t="shared" ref="K59" si="48">H59-F59</f>
        <v>7</v>
      </c>
      <c r="L59" s="281">
        <v>100</v>
      </c>
      <c r="M59" s="282">
        <f t="shared" ref="M59" si="49">(K59*N59)-100</f>
        <v>2000</v>
      </c>
      <c r="N59" s="280">
        <v>300</v>
      </c>
      <c r="O59" s="272" t="s">
        <v>534</v>
      </c>
      <c r="P59" s="273">
        <v>45048</v>
      </c>
      <c r="Q59" s="197"/>
      <c r="R59" s="203" t="s">
        <v>798</v>
      </c>
      <c r="S59" s="197"/>
      <c r="T59" s="197"/>
      <c r="U59" s="197"/>
      <c r="V59" s="197"/>
      <c r="W59" s="197"/>
      <c r="X59" s="203"/>
      <c r="Y59" s="197"/>
      <c r="Z59" s="197"/>
      <c r="AA59" s="197"/>
      <c r="AB59" s="197"/>
      <c r="AC59" s="197"/>
      <c r="AD59" s="203"/>
      <c r="AE59" s="197"/>
      <c r="AF59" s="197"/>
      <c r="AG59" s="197"/>
      <c r="AH59" s="197"/>
      <c r="AI59" s="197"/>
      <c r="AJ59" s="203"/>
      <c r="AK59" s="197"/>
      <c r="AL59" s="197"/>
    </row>
    <row r="60" spans="1:38" s="198" customFormat="1" ht="15.6" customHeight="1">
      <c r="A60" s="286">
        <v>2</v>
      </c>
      <c r="B60" s="304">
        <v>45044</v>
      </c>
      <c r="C60" s="284"/>
      <c r="D60" s="302" t="s">
        <v>900</v>
      </c>
      <c r="E60" s="274" t="s">
        <v>536</v>
      </c>
      <c r="F60" s="274">
        <v>127</v>
      </c>
      <c r="G60" s="274">
        <v>78</v>
      </c>
      <c r="H60" s="283">
        <v>147</v>
      </c>
      <c r="I60" s="291" t="s">
        <v>868</v>
      </c>
      <c r="J60" s="272" t="s">
        <v>883</v>
      </c>
      <c r="K60" s="280">
        <f t="shared" ref="K60" si="50">H60-F60</f>
        <v>20</v>
      </c>
      <c r="L60" s="281">
        <v>100</v>
      </c>
      <c r="M60" s="282">
        <f t="shared" ref="M60" si="51">(K60*N60)-100</f>
        <v>1900</v>
      </c>
      <c r="N60" s="280">
        <v>100</v>
      </c>
      <c r="O60" s="272" t="s">
        <v>534</v>
      </c>
      <c r="P60" s="273">
        <v>45048</v>
      </c>
      <c r="Q60" s="197"/>
      <c r="R60" s="203" t="s">
        <v>798</v>
      </c>
      <c r="S60" s="197"/>
      <c r="T60" s="197"/>
      <c r="U60" s="197"/>
      <c r="V60" s="197"/>
      <c r="W60" s="197"/>
      <c r="X60" s="203"/>
      <c r="Y60" s="197"/>
      <c r="Z60" s="197"/>
      <c r="AA60" s="197"/>
      <c r="AB60" s="197"/>
      <c r="AC60" s="197"/>
      <c r="AD60" s="203"/>
      <c r="AE60" s="197"/>
      <c r="AF60" s="197"/>
      <c r="AG60" s="197"/>
      <c r="AH60" s="197"/>
      <c r="AI60" s="197"/>
      <c r="AJ60" s="203"/>
      <c r="AK60" s="197"/>
      <c r="AL60" s="197"/>
    </row>
    <row r="61" spans="1:38" s="198" customFormat="1" ht="15.6" customHeight="1">
      <c r="A61" s="286">
        <v>3</v>
      </c>
      <c r="B61" s="304">
        <v>45044</v>
      </c>
      <c r="C61" s="284"/>
      <c r="D61" s="302" t="s">
        <v>901</v>
      </c>
      <c r="E61" s="274" t="s">
        <v>536</v>
      </c>
      <c r="F61" s="274">
        <v>39</v>
      </c>
      <c r="G61" s="274">
        <v>25</v>
      </c>
      <c r="H61" s="283">
        <v>45.5</v>
      </c>
      <c r="I61" s="291" t="s">
        <v>902</v>
      </c>
      <c r="J61" s="272" t="s">
        <v>899</v>
      </c>
      <c r="K61" s="280">
        <f t="shared" ref="K61" si="52">H61-F61</f>
        <v>6.5</v>
      </c>
      <c r="L61" s="281">
        <v>100</v>
      </c>
      <c r="M61" s="282">
        <f t="shared" ref="M61" si="53">(K61*N61)-100</f>
        <v>2545.5</v>
      </c>
      <c r="N61" s="280">
        <v>407</v>
      </c>
      <c r="O61" s="272" t="s">
        <v>534</v>
      </c>
      <c r="P61" s="273">
        <v>45048</v>
      </c>
      <c r="Q61" s="197"/>
      <c r="R61" s="203" t="s">
        <v>798</v>
      </c>
      <c r="S61" s="197"/>
      <c r="T61" s="197"/>
      <c r="U61" s="197"/>
      <c r="V61" s="197"/>
      <c r="W61" s="197"/>
      <c r="X61" s="203"/>
      <c r="Y61" s="197"/>
      <c r="Z61" s="197"/>
      <c r="AA61" s="197"/>
      <c r="AB61" s="197"/>
      <c r="AC61" s="197"/>
      <c r="AD61" s="203"/>
      <c r="AE61" s="197"/>
      <c r="AF61" s="197"/>
      <c r="AG61" s="197"/>
      <c r="AH61" s="197"/>
      <c r="AI61" s="197"/>
      <c r="AJ61" s="203"/>
      <c r="AK61" s="197"/>
      <c r="AL61" s="197"/>
    </row>
    <row r="62" spans="1:38" s="198" customFormat="1" ht="15.6" customHeight="1">
      <c r="A62" s="308">
        <v>4</v>
      </c>
      <c r="B62" s="320">
        <v>45044</v>
      </c>
      <c r="C62" s="310"/>
      <c r="D62" s="311" t="s">
        <v>903</v>
      </c>
      <c r="E62" s="289" t="s">
        <v>536</v>
      </c>
      <c r="F62" s="289">
        <v>38</v>
      </c>
      <c r="G62" s="289"/>
      <c r="H62" s="312">
        <v>11</v>
      </c>
      <c r="I62" s="313" t="s">
        <v>894</v>
      </c>
      <c r="J62" s="290" t="s">
        <v>909</v>
      </c>
      <c r="K62" s="314">
        <f t="shared" ref="K62" si="54">H62-F62</f>
        <v>-27</v>
      </c>
      <c r="L62" s="315">
        <v>100</v>
      </c>
      <c r="M62" s="316">
        <f t="shared" ref="M62:M65" si="55">(K62*N62)-100</f>
        <v>-1180</v>
      </c>
      <c r="N62" s="314">
        <v>40</v>
      </c>
      <c r="O62" s="290" t="s">
        <v>546</v>
      </c>
      <c r="P62" s="309">
        <v>45048</v>
      </c>
      <c r="Q62" s="197"/>
      <c r="R62" s="203" t="s">
        <v>798</v>
      </c>
      <c r="S62" s="197"/>
      <c r="T62" s="197"/>
      <c r="U62" s="197"/>
      <c r="V62" s="197"/>
      <c r="W62" s="197"/>
      <c r="X62" s="203"/>
      <c r="Y62" s="197"/>
      <c r="Z62" s="197"/>
      <c r="AA62" s="197"/>
      <c r="AB62" s="197"/>
      <c r="AC62" s="197"/>
      <c r="AD62" s="203"/>
      <c r="AE62" s="197"/>
      <c r="AF62" s="197"/>
      <c r="AG62" s="197"/>
      <c r="AH62" s="197"/>
      <c r="AI62" s="197"/>
      <c r="AJ62" s="203"/>
      <c r="AK62" s="197"/>
      <c r="AL62" s="197"/>
    </row>
    <row r="63" spans="1:38" s="198" customFormat="1" ht="15.6" customHeight="1">
      <c r="A63" s="286">
        <v>5</v>
      </c>
      <c r="B63" s="304">
        <v>45048</v>
      </c>
      <c r="C63" s="284"/>
      <c r="D63" s="302" t="s">
        <v>905</v>
      </c>
      <c r="E63" s="274" t="s">
        <v>877</v>
      </c>
      <c r="F63" s="274">
        <v>66</v>
      </c>
      <c r="G63" s="274">
        <v>115</v>
      </c>
      <c r="H63" s="283">
        <v>42.5</v>
      </c>
      <c r="I63" s="291" t="s">
        <v>906</v>
      </c>
      <c r="J63" s="272" t="s">
        <v>916</v>
      </c>
      <c r="K63" s="280">
        <f>F63-H63</f>
        <v>23.5</v>
      </c>
      <c r="L63" s="281">
        <v>100</v>
      </c>
      <c r="M63" s="282">
        <f t="shared" si="55"/>
        <v>1075</v>
      </c>
      <c r="N63" s="280">
        <v>50</v>
      </c>
      <c r="O63" s="272" t="s">
        <v>534</v>
      </c>
      <c r="P63" s="273">
        <v>45049</v>
      </c>
      <c r="Q63" s="197"/>
      <c r="R63" s="203" t="s">
        <v>535</v>
      </c>
      <c r="S63" s="197"/>
      <c r="T63" s="197"/>
      <c r="U63" s="197"/>
      <c r="V63" s="197"/>
      <c r="W63" s="197"/>
      <c r="X63" s="203"/>
      <c r="Y63" s="197"/>
      <c r="Z63" s="197"/>
      <c r="AA63" s="197"/>
      <c r="AB63" s="197"/>
      <c r="AC63" s="197"/>
      <c r="AD63" s="203"/>
      <c r="AE63" s="197"/>
      <c r="AF63" s="197"/>
      <c r="AG63" s="197"/>
      <c r="AH63" s="197"/>
      <c r="AI63" s="197"/>
      <c r="AJ63" s="203"/>
      <c r="AK63" s="197"/>
      <c r="AL63" s="197"/>
    </row>
    <row r="64" spans="1:38" s="198" customFormat="1" ht="15.6" customHeight="1">
      <c r="A64" s="286">
        <v>6</v>
      </c>
      <c r="B64" s="304">
        <v>45048</v>
      </c>
      <c r="C64" s="284"/>
      <c r="D64" s="302" t="s">
        <v>910</v>
      </c>
      <c r="E64" s="274" t="s">
        <v>536</v>
      </c>
      <c r="F64" s="274">
        <v>42</v>
      </c>
      <c r="G64" s="274"/>
      <c r="H64" s="283">
        <v>64</v>
      </c>
      <c r="I64" s="291" t="s">
        <v>911</v>
      </c>
      <c r="J64" s="272" t="s">
        <v>917</v>
      </c>
      <c r="K64" s="280">
        <f t="shared" ref="K64:K65" si="56">H64-F64</f>
        <v>22</v>
      </c>
      <c r="L64" s="281">
        <v>100</v>
      </c>
      <c r="M64" s="282">
        <f t="shared" si="55"/>
        <v>1000</v>
      </c>
      <c r="N64" s="280">
        <v>50</v>
      </c>
      <c r="O64" s="272" t="s">
        <v>534</v>
      </c>
      <c r="P64" s="273">
        <v>45049</v>
      </c>
      <c r="Q64" s="197"/>
      <c r="R64" s="203" t="s">
        <v>535</v>
      </c>
      <c r="S64" s="197"/>
      <c r="T64" s="197"/>
      <c r="U64" s="197"/>
      <c r="V64" s="197"/>
      <c r="W64" s="197"/>
      <c r="X64" s="203"/>
      <c r="Y64" s="197"/>
      <c r="Z64" s="197"/>
      <c r="AA64" s="197"/>
      <c r="AB64" s="197"/>
      <c r="AC64" s="197"/>
      <c r="AD64" s="203"/>
      <c r="AE64" s="197"/>
      <c r="AF64" s="197"/>
      <c r="AG64" s="197"/>
      <c r="AH64" s="197"/>
      <c r="AI64" s="197"/>
      <c r="AJ64" s="203"/>
      <c r="AK64" s="197"/>
      <c r="AL64" s="197"/>
    </row>
    <row r="65" spans="1:38" s="198" customFormat="1" ht="15.6" customHeight="1">
      <c r="A65" s="286">
        <v>7</v>
      </c>
      <c r="B65" s="304">
        <v>45048</v>
      </c>
      <c r="C65" s="284"/>
      <c r="D65" s="302" t="s">
        <v>907</v>
      </c>
      <c r="E65" s="274" t="s">
        <v>536</v>
      </c>
      <c r="F65" s="274">
        <v>110</v>
      </c>
      <c r="G65" s="274"/>
      <c r="H65" s="283">
        <v>180</v>
      </c>
      <c r="I65" s="291" t="s">
        <v>908</v>
      </c>
      <c r="J65" s="272" t="s">
        <v>716</v>
      </c>
      <c r="K65" s="280">
        <f t="shared" si="56"/>
        <v>70</v>
      </c>
      <c r="L65" s="281">
        <v>100</v>
      </c>
      <c r="M65" s="282">
        <f t="shared" si="55"/>
        <v>1650</v>
      </c>
      <c r="N65" s="280">
        <v>25</v>
      </c>
      <c r="O65" s="272" t="s">
        <v>534</v>
      </c>
      <c r="P65" s="273">
        <v>45049</v>
      </c>
      <c r="Q65" s="197"/>
      <c r="R65" s="203" t="s">
        <v>535</v>
      </c>
      <c r="S65" s="197"/>
      <c r="T65" s="197"/>
      <c r="U65" s="197"/>
      <c r="V65" s="197"/>
      <c r="W65" s="197"/>
      <c r="X65" s="203"/>
      <c r="Y65" s="197"/>
      <c r="Z65" s="197"/>
      <c r="AA65" s="197"/>
      <c r="AB65" s="197"/>
      <c r="AC65" s="197"/>
      <c r="AD65" s="203"/>
      <c r="AE65" s="197"/>
      <c r="AF65" s="197"/>
      <c r="AG65" s="197"/>
      <c r="AH65" s="197"/>
      <c r="AI65" s="197"/>
      <c r="AJ65" s="203"/>
      <c r="AK65" s="197"/>
      <c r="AL65" s="197"/>
    </row>
    <row r="66" spans="1:38" s="198" customFormat="1" ht="15.6" customHeight="1">
      <c r="A66" s="286">
        <v>8</v>
      </c>
      <c r="B66" s="304">
        <v>45048</v>
      </c>
      <c r="C66" s="284"/>
      <c r="D66" s="302" t="s">
        <v>901</v>
      </c>
      <c r="E66" s="274" t="s">
        <v>536</v>
      </c>
      <c r="F66" s="274">
        <v>36</v>
      </c>
      <c r="G66" s="274">
        <v>22</v>
      </c>
      <c r="H66" s="283">
        <v>42</v>
      </c>
      <c r="I66" s="291" t="s">
        <v>902</v>
      </c>
      <c r="J66" s="272" t="s">
        <v>933</v>
      </c>
      <c r="K66" s="280">
        <f t="shared" ref="K66" si="57">H66-F66</f>
        <v>6</v>
      </c>
      <c r="L66" s="281">
        <v>100</v>
      </c>
      <c r="M66" s="282">
        <f t="shared" ref="M66" si="58">(K66*N66)-100</f>
        <v>2342</v>
      </c>
      <c r="N66" s="280">
        <v>407</v>
      </c>
      <c r="O66" s="272" t="s">
        <v>534</v>
      </c>
      <c r="P66" s="273">
        <v>45051</v>
      </c>
      <c r="Q66" s="197"/>
      <c r="R66" s="203" t="s">
        <v>798</v>
      </c>
      <c r="S66" s="197"/>
      <c r="T66" s="197"/>
      <c r="U66" s="197"/>
      <c r="V66" s="197"/>
      <c r="W66" s="197"/>
      <c r="X66" s="203"/>
      <c r="Y66" s="197"/>
      <c r="Z66" s="197"/>
      <c r="AA66" s="197"/>
      <c r="AB66" s="197"/>
      <c r="AC66" s="197"/>
      <c r="AD66" s="203"/>
      <c r="AE66" s="197"/>
      <c r="AF66" s="197"/>
      <c r="AG66" s="197"/>
      <c r="AH66" s="197"/>
      <c r="AI66" s="197"/>
      <c r="AJ66" s="203"/>
      <c r="AK66" s="197"/>
      <c r="AL66" s="197"/>
    </row>
    <row r="67" spans="1:38" s="198" customFormat="1" ht="15.6" customHeight="1">
      <c r="A67" s="286">
        <v>9</v>
      </c>
      <c r="B67" s="304">
        <v>45049</v>
      </c>
      <c r="C67" s="324"/>
      <c r="D67" s="302" t="s">
        <v>910</v>
      </c>
      <c r="E67" s="274" t="s">
        <v>536</v>
      </c>
      <c r="F67" s="274">
        <v>47.5</v>
      </c>
      <c r="G67" s="274"/>
      <c r="H67" s="283">
        <v>64</v>
      </c>
      <c r="I67" s="291" t="s">
        <v>920</v>
      </c>
      <c r="J67" s="272" t="s">
        <v>921</v>
      </c>
      <c r="K67" s="280">
        <f t="shared" ref="K67" si="59">H67-F67</f>
        <v>16.5</v>
      </c>
      <c r="L67" s="281">
        <v>100</v>
      </c>
      <c r="M67" s="282">
        <f t="shared" ref="M67:M68" si="60">(K67*N67)-100</f>
        <v>725</v>
      </c>
      <c r="N67" s="280">
        <v>50</v>
      </c>
      <c r="O67" s="272" t="s">
        <v>534</v>
      </c>
      <c r="P67" s="273">
        <v>45049</v>
      </c>
      <c r="Q67" s="197"/>
      <c r="R67" s="203" t="s">
        <v>535</v>
      </c>
      <c r="S67" s="197"/>
      <c r="T67" s="197"/>
      <c r="U67" s="197"/>
      <c r="V67" s="197"/>
      <c r="W67" s="197"/>
      <c r="X67" s="203"/>
      <c r="Y67" s="197"/>
      <c r="Z67" s="197"/>
      <c r="AA67" s="197"/>
      <c r="AB67" s="197"/>
      <c r="AC67" s="197"/>
      <c r="AD67" s="203"/>
      <c r="AE67" s="197"/>
      <c r="AF67" s="197"/>
      <c r="AG67" s="197"/>
      <c r="AH67" s="197"/>
      <c r="AI67" s="197"/>
      <c r="AJ67" s="203"/>
      <c r="AK67" s="197"/>
      <c r="AL67" s="197"/>
    </row>
    <row r="68" spans="1:38" s="198" customFormat="1" ht="15.6" customHeight="1">
      <c r="A68" s="286">
        <v>10</v>
      </c>
      <c r="B68" s="332">
        <v>45050</v>
      </c>
      <c r="C68" s="284"/>
      <c r="D68" s="302" t="s">
        <v>905</v>
      </c>
      <c r="E68" s="274" t="s">
        <v>877</v>
      </c>
      <c r="F68" s="274">
        <v>68</v>
      </c>
      <c r="G68" s="274">
        <v>105</v>
      </c>
      <c r="H68" s="283">
        <v>42</v>
      </c>
      <c r="I68" s="291" t="s">
        <v>906</v>
      </c>
      <c r="J68" s="272" t="s">
        <v>934</v>
      </c>
      <c r="K68" s="280">
        <f>F68-H68</f>
        <v>26</v>
      </c>
      <c r="L68" s="281">
        <v>100</v>
      </c>
      <c r="M68" s="282">
        <f t="shared" si="60"/>
        <v>1200</v>
      </c>
      <c r="N68" s="280">
        <v>50</v>
      </c>
      <c r="O68" s="272" t="s">
        <v>534</v>
      </c>
      <c r="P68" s="273">
        <v>45051</v>
      </c>
      <c r="Q68" s="197"/>
      <c r="R68" s="203" t="s">
        <v>535</v>
      </c>
      <c r="S68" s="197"/>
      <c r="T68" s="197"/>
      <c r="U68" s="197"/>
      <c r="V68" s="197"/>
      <c r="W68" s="197"/>
      <c r="X68" s="203"/>
      <c r="Y68" s="197"/>
      <c r="Z68" s="197"/>
      <c r="AA68" s="197"/>
      <c r="AB68" s="197"/>
      <c r="AC68" s="197"/>
      <c r="AD68" s="203"/>
      <c r="AE68" s="197"/>
      <c r="AF68" s="197"/>
      <c r="AG68" s="197"/>
      <c r="AH68" s="197"/>
      <c r="AI68" s="197"/>
      <c r="AJ68" s="203"/>
      <c r="AK68" s="197"/>
      <c r="AL68" s="197"/>
    </row>
    <row r="69" spans="1:38" s="198" customFormat="1" ht="15.6" customHeight="1">
      <c r="A69" s="308">
        <v>11</v>
      </c>
      <c r="B69" s="343">
        <v>45050</v>
      </c>
      <c r="C69" s="310"/>
      <c r="D69" s="311" t="s">
        <v>925</v>
      </c>
      <c r="E69" s="289" t="s">
        <v>536</v>
      </c>
      <c r="F69" s="289">
        <v>75</v>
      </c>
      <c r="G69" s="289"/>
      <c r="H69" s="312">
        <v>30</v>
      </c>
      <c r="I69" s="313" t="s">
        <v>926</v>
      </c>
      <c r="J69" s="290" t="s">
        <v>927</v>
      </c>
      <c r="K69" s="314">
        <f t="shared" ref="K69:K70" si="61">H69-F69</f>
        <v>-45</v>
      </c>
      <c r="L69" s="315">
        <v>100</v>
      </c>
      <c r="M69" s="316">
        <f t="shared" ref="M69:M70" si="62">(K69*N69)-100</f>
        <v>-1225</v>
      </c>
      <c r="N69" s="314">
        <v>25</v>
      </c>
      <c r="O69" s="290" t="s">
        <v>546</v>
      </c>
      <c r="P69" s="309">
        <v>45050</v>
      </c>
      <c r="Q69" s="197"/>
      <c r="R69" s="203" t="s">
        <v>535</v>
      </c>
      <c r="S69" s="197"/>
      <c r="T69" s="197"/>
      <c r="U69" s="197"/>
      <c r="V69" s="197"/>
      <c r="W69" s="197"/>
      <c r="X69" s="203"/>
      <c r="Y69" s="197"/>
      <c r="Z69" s="197"/>
      <c r="AA69" s="197"/>
      <c r="AB69" s="197"/>
      <c r="AC69" s="197"/>
      <c r="AD69" s="203"/>
      <c r="AE69" s="197"/>
      <c r="AF69" s="197"/>
      <c r="AG69" s="197"/>
      <c r="AH69" s="197"/>
      <c r="AI69" s="197"/>
      <c r="AJ69" s="203"/>
      <c r="AK69" s="197"/>
      <c r="AL69" s="197"/>
    </row>
    <row r="70" spans="1:38" s="198" customFormat="1" ht="15.6" customHeight="1">
      <c r="A70" s="286">
        <v>12</v>
      </c>
      <c r="B70" s="332">
        <v>45050</v>
      </c>
      <c r="C70" s="284"/>
      <c r="D70" s="302" t="s">
        <v>929</v>
      </c>
      <c r="E70" s="274" t="s">
        <v>536</v>
      </c>
      <c r="F70" s="274">
        <v>45</v>
      </c>
      <c r="G70" s="274">
        <v>30</v>
      </c>
      <c r="H70" s="283">
        <v>53.5</v>
      </c>
      <c r="I70" s="291" t="s">
        <v>930</v>
      </c>
      <c r="J70" s="272" t="s">
        <v>936</v>
      </c>
      <c r="K70" s="280">
        <f t="shared" si="61"/>
        <v>8.5</v>
      </c>
      <c r="L70" s="281">
        <v>100</v>
      </c>
      <c r="M70" s="282">
        <f t="shared" si="62"/>
        <v>2025</v>
      </c>
      <c r="N70" s="280">
        <v>250</v>
      </c>
      <c r="O70" s="272" t="s">
        <v>534</v>
      </c>
      <c r="P70" s="273">
        <v>45049</v>
      </c>
      <c r="Q70" s="197"/>
      <c r="R70" s="203" t="s">
        <v>535</v>
      </c>
      <c r="S70" s="197"/>
      <c r="T70" s="197"/>
      <c r="U70" s="197"/>
      <c r="V70" s="197"/>
      <c r="W70" s="197"/>
      <c r="X70" s="203"/>
      <c r="Y70" s="197"/>
      <c r="Z70" s="197"/>
      <c r="AA70" s="197"/>
      <c r="AB70" s="197"/>
      <c r="AC70" s="197"/>
      <c r="AD70" s="203"/>
      <c r="AE70" s="197"/>
      <c r="AF70" s="197"/>
      <c r="AG70" s="197"/>
      <c r="AH70" s="197"/>
      <c r="AI70" s="197"/>
      <c r="AJ70" s="203"/>
      <c r="AK70" s="197"/>
      <c r="AL70" s="197"/>
    </row>
    <row r="71" spans="1:38" s="198" customFormat="1" ht="15.6" customHeight="1">
      <c r="A71" s="308">
        <v>13</v>
      </c>
      <c r="B71" s="343">
        <v>45050</v>
      </c>
      <c r="C71" s="310"/>
      <c r="D71" s="311" t="s">
        <v>931</v>
      </c>
      <c r="E71" s="289" t="s">
        <v>536</v>
      </c>
      <c r="F71" s="289">
        <v>22.5</v>
      </c>
      <c r="G71" s="289">
        <v>14</v>
      </c>
      <c r="H71" s="312">
        <v>5.5</v>
      </c>
      <c r="I71" s="313" t="s">
        <v>932</v>
      </c>
      <c r="J71" s="290" t="s">
        <v>935</v>
      </c>
      <c r="K71" s="314">
        <f t="shared" ref="K71:K72" si="63">H71-F71</f>
        <v>-17</v>
      </c>
      <c r="L71" s="315">
        <v>100</v>
      </c>
      <c r="M71" s="316">
        <f t="shared" ref="M71:M72" si="64">(K71*N71)-100</f>
        <v>-9450</v>
      </c>
      <c r="N71" s="314">
        <v>550</v>
      </c>
      <c r="O71" s="290" t="s">
        <v>546</v>
      </c>
      <c r="P71" s="309">
        <v>45051</v>
      </c>
      <c r="Q71" s="197"/>
      <c r="R71" s="203" t="s">
        <v>535</v>
      </c>
      <c r="S71" s="197"/>
      <c r="T71" s="197"/>
      <c r="U71" s="197"/>
      <c r="V71" s="197"/>
      <c r="W71" s="197"/>
      <c r="X71" s="203"/>
      <c r="Y71" s="197"/>
      <c r="Z71" s="197"/>
      <c r="AA71" s="197"/>
      <c r="AB71" s="197"/>
      <c r="AC71" s="197"/>
      <c r="AD71" s="203"/>
      <c r="AE71" s="197"/>
      <c r="AF71" s="197"/>
      <c r="AG71" s="197"/>
      <c r="AH71" s="197"/>
      <c r="AI71" s="197"/>
      <c r="AJ71" s="203"/>
      <c r="AK71" s="197"/>
      <c r="AL71" s="197"/>
    </row>
    <row r="72" spans="1:38" s="198" customFormat="1" ht="15.6" customHeight="1">
      <c r="A72" s="286">
        <v>14</v>
      </c>
      <c r="B72" s="332">
        <v>45051</v>
      </c>
      <c r="C72" s="284"/>
      <c r="D72" s="302" t="s">
        <v>937</v>
      </c>
      <c r="E72" s="274" t="s">
        <v>536</v>
      </c>
      <c r="F72" s="274">
        <v>6.5</v>
      </c>
      <c r="G72" s="274">
        <v>1.8</v>
      </c>
      <c r="H72" s="283">
        <v>9</v>
      </c>
      <c r="I72" s="291" t="s">
        <v>938</v>
      </c>
      <c r="J72" s="272" t="s">
        <v>942</v>
      </c>
      <c r="K72" s="280">
        <f t="shared" si="63"/>
        <v>2.5</v>
      </c>
      <c r="L72" s="281">
        <v>100</v>
      </c>
      <c r="M72" s="282">
        <f t="shared" si="64"/>
        <v>2275</v>
      </c>
      <c r="N72" s="280">
        <v>950</v>
      </c>
      <c r="O72" s="272" t="s">
        <v>534</v>
      </c>
      <c r="P72" s="273">
        <v>45054</v>
      </c>
      <c r="Q72" s="197"/>
      <c r="R72" s="203" t="s">
        <v>535</v>
      </c>
      <c r="S72" s="197"/>
      <c r="T72" s="197"/>
      <c r="U72" s="197"/>
      <c r="V72" s="197"/>
      <c r="W72" s="197"/>
      <c r="X72" s="203"/>
      <c r="Y72" s="197"/>
      <c r="Z72" s="197"/>
      <c r="AA72" s="197"/>
      <c r="AB72" s="197"/>
      <c r="AC72" s="197"/>
      <c r="AD72" s="203"/>
      <c r="AE72" s="197"/>
      <c r="AF72" s="197"/>
      <c r="AG72" s="197"/>
      <c r="AH72" s="197"/>
      <c r="AI72" s="197"/>
      <c r="AJ72" s="203"/>
      <c r="AK72" s="197"/>
      <c r="AL72" s="197"/>
    </row>
    <row r="73" spans="1:38" s="198" customFormat="1" ht="15.6" customHeight="1">
      <c r="A73" s="286">
        <v>15</v>
      </c>
      <c r="B73" s="332">
        <v>45051</v>
      </c>
      <c r="C73" s="284"/>
      <c r="D73" s="302" t="s">
        <v>939</v>
      </c>
      <c r="E73" s="274" t="s">
        <v>536</v>
      </c>
      <c r="F73" s="274">
        <v>122.5</v>
      </c>
      <c r="G73" s="274">
        <v>75</v>
      </c>
      <c r="H73" s="283">
        <v>142.5</v>
      </c>
      <c r="I73" s="291" t="s">
        <v>868</v>
      </c>
      <c r="J73" s="272" t="s">
        <v>883</v>
      </c>
      <c r="K73" s="280">
        <f t="shared" ref="K73" si="65">H73-F73</f>
        <v>20</v>
      </c>
      <c r="L73" s="281">
        <v>100</v>
      </c>
      <c r="M73" s="282">
        <f t="shared" ref="M73" si="66">(K73*N73)-100</f>
        <v>1900</v>
      </c>
      <c r="N73" s="280">
        <v>100</v>
      </c>
      <c r="O73" s="272" t="s">
        <v>534</v>
      </c>
      <c r="P73" s="273">
        <v>45054</v>
      </c>
      <c r="Q73" s="197"/>
      <c r="R73" s="203" t="s">
        <v>535</v>
      </c>
      <c r="S73" s="197"/>
      <c r="T73" s="197"/>
      <c r="U73" s="197"/>
      <c r="V73" s="197"/>
      <c r="W73" s="197"/>
      <c r="X73" s="203"/>
      <c r="Y73" s="197"/>
      <c r="Z73" s="197"/>
      <c r="AA73" s="197"/>
      <c r="AB73" s="197"/>
      <c r="AC73" s="197"/>
      <c r="AD73" s="203"/>
      <c r="AE73" s="197"/>
      <c r="AF73" s="197"/>
      <c r="AG73" s="197"/>
      <c r="AH73" s="197"/>
      <c r="AI73" s="197"/>
      <c r="AJ73" s="203"/>
      <c r="AK73" s="197"/>
      <c r="AL73" s="197"/>
    </row>
    <row r="74" spans="1:38" s="198" customFormat="1" ht="15.6" customHeight="1">
      <c r="A74" s="286">
        <v>16</v>
      </c>
      <c r="B74" s="332">
        <v>45051</v>
      </c>
      <c r="C74" s="284"/>
      <c r="D74" s="302" t="s">
        <v>929</v>
      </c>
      <c r="E74" s="274" t="s">
        <v>536</v>
      </c>
      <c r="F74" s="274">
        <v>43.5</v>
      </c>
      <c r="G74" s="274">
        <v>29</v>
      </c>
      <c r="H74" s="283">
        <v>51.5</v>
      </c>
      <c r="I74" s="291" t="s">
        <v>930</v>
      </c>
      <c r="J74" s="272" t="s">
        <v>874</v>
      </c>
      <c r="K74" s="280">
        <f t="shared" ref="K74" si="67">H74-F74</f>
        <v>8</v>
      </c>
      <c r="L74" s="281">
        <v>100</v>
      </c>
      <c r="M74" s="282">
        <f t="shared" ref="M74:M75" si="68">(K74*N74)-100</f>
        <v>1900</v>
      </c>
      <c r="N74" s="280">
        <v>250</v>
      </c>
      <c r="O74" s="272" t="s">
        <v>534</v>
      </c>
      <c r="P74" s="273">
        <v>45054</v>
      </c>
      <c r="Q74" s="197"/>
      <c r="R74" s="203" t="s">
        <v>535</v>
      </c>
      <c r="S74" s="197"/>
      <c r="T74" s="197"/>
      <c r="U74" s="197"/>
      <c r="V74" s="197"/>
      <c r="W74" s="197"/>
      <c r="X74" s="203"/>
      <c r="Y74" s="197"/>
      <c r="Z74" s="197"/>
      <c r="AA74" s="197"/>
      <c r="AB74" s="197"/>
      <c r="AC74" s="197"/>
      <c r="AD74" s="203"/>
      <c r="AE74" s="197"/>
      <c r="AF74" s="197"/>
      <c r="AG74" s="197"/>
      <c r="AH74" s="197"/>
      <c r="AI74" s="197"/>
      <c r="AJ74" s="203"/>
      <c r="AK74" s="197"/>
      <c r="AL74" s="197"/>
    </row>
    <row r="75" spans="1:38" s="198" customFormat="1" ht="15.6" customHeight="1">
      <c r="A75" s="286">
        <v>17</v>
      </c>
      <c r="B75" s="332">
        <v>45054</v>
      </c>
      <c r="C75" s="284"/>
      <c r="D75" s="302" t="s">
        <v>905</v>
      </c>
      <c r="E75" s="274" t="s">
        <v>877</v>
      </c>
      <c r="F75" s="274">
        <v>72.5</v>
      </c>
      <c r="G75" s="274">
        <v>110</v>
      </c>
      <c r="H75" s="283">
        <v>48.5</v>
      </c>
      <c r="I75" s="291" t="s">
        <v>906</v>
      </c>
      <c r="J75" s="272" t="s">
        <v>972</v>
      </c>
      <c r="K75" s="280">
        <f>F75-H75</f>
        <v>24</v>
      </c>
      <c r="L75" s="281">
        <v>100</v>
      </c>
      <c r="M75" s="282">
        <f t="shared" si="68"/>
        <v>1100</v>
      </c>
      <c r="N75" s="280">
        <v>50</v>
      </c>
      <c r="O75" s="272" t="s">
        <v>534</v>
      </c>
      <c r="P75" s="273">
        <v>45058</v>
      </c>
      <c r="Q75" s="197"/>
      <c r="R75" s="203" t="s">
        <v>535</v>
      </c>
      <c r="S75" s="197"/>
      <c r="T75" s="197"/>
      <c r="U75" s="197"/>
      <c r="V75" s="197"/>
      <c r="W75" s="197"/>
      <c r="X75" s="203"/>
      <c r="Y75" s="197"/>
      <c r="Z75" s="197"/>
      <c r="AA75" s="197"/>
      <c r="AB75" s="197"/>
      <c r="AC75" s="197"/>
      <c r="AD75" s="203"/>
      <c r="AE75" s="197"/>
      <c r="AF75" s="197"/>
      <c r="AG75" s="197"/>
      <c r="AH75" s="197"/>
      <c r="AI75" s="197"/>
      <c r="AJ75" s="203"/>
      <c r="AK75" s="197"/>
      <c r="AL75" s="197"/>
    </row>
    <row r="76" spans="1:38" s="198" customFormat="1" ht="15.6" customHeight="1">
      <c r="A76" s="286">
        <v>18</v>
      </c>
      <c r="B76" s="332">
        <v>45054</v>
      </c>
      <c r="C76" s="284"/>
      <c r="D76" s="302" t="s">
        <v>901</v>
      </c>
      <c r="E76" s="274" t="s">
        <v>536</v>
      </c>
      <c r="F76" s="274">
        <v>40</v>
      </c>
      <c r="G76" s="274">
        <v>26</v>
      </c>
      <c r="H76" s="283">
        <v>46</v>
      </c>
      <c r="I76" s="291" t="s">
        <v>902</v>
      </c>
      <c r="J76" s="272" t="s">
        <v>933</v>
      </c>
      <c r="K76" s="280">
        <f t="shared" ref="K76:K77" si="69">H76-F76</f>
        <v>6</v>
      </c>
      <c r="L76" s="281">
        <v>100</v>
      </c>
      <c r="M76" s="282">
        <f t="shared" ref="M76:M77" si="70">(K76*N76)-100</f>
        <v>2342</v>
      </c>
      <c r="N76" s="280">
        <v>407</v>
      </c>
      <c r="O76" s="272" t="s">
        <v>534</v>
      </c>
      <c r="P76" s="273">
        <v>45054</v>
      </c>
      <c r="Q76" s="197"/>
      <c r="R76" s="203" t="s">
        <v>798</v>
      </c>
      <c r="S76" s="197"/>
      <c r="T76" s="197"/>
      <c r="U76" s="197"/>
      <c r="V76" s="197"/>
      <c r="W76" s="197"/>
      <c r="X76" s="203"/>
      <c r="Y76" s="197"/>
      <c r="Z76" s="197"/>
      <c r="AA76" s="197"/>
      <c r="AB76" s="197"/>
      <c r="AC76" s="197"/>
      <c r="AD76" s="203"/>
      <c r="AE76" s="197"/>
      <c r="AF76" s="197"/>
      <c r="AG76" s="197"/>
      <c r="AH76" s="197"/>
      <c r="AI76" s="197"/>
      <c r="AJ76" s="203"/>
      <c r="AK76" s="197"/>
      <c r="AL76" s="197"/>
    </row>
    <row r="77" spans="1:38" s="198" customFormat="1" ht="15.6" customHeight="1">
      <c r="A77" s="308">
        <v>19</v>
      </c>
      <c r="B77" s="343">
        <v>45054</v>
      </c>
      <c r="C77" s="310"/>
      <c r="D77" s="311" t="s">
        <v>941</v>
      </c>
      <c r="E77" s="289" t="s">
        <v>536</v>
      </c>
      <c r="F77" s="289">
        <v>34.5</v>
      </c>
      <c r="G77" s="289"/>
      <c r="H77" s="312">
        <v>0</v>
      </c>
      <c r="I77" s="313" t="s">
        <v>940</v>
      </c>
      <c r="J77" s="290" t="s">
        <v>955</v>
      </c>
      <c r="K77" s="314">
        <f t="shared" si="69"/>
        <v>-34.5</v>
      </c>
      <c r="L77" s="315">
        <v>100</v>
      </c>
      <c r="M77" s="316">
        <f t="shared" si="70"/>
        <v>-1480</v>
      </c>
      <c r="N77" s="314">
        <v>40</v>
      </c>
      <c r="O77" s="290" t="s">
        <v>546</v>
      </c>
      <c r="P77" s="309">
        <v>45055</v>
      </c>
      <c r="Q77" s="197"/>
      <c r="R77" s="203" t="s">
        <v>798</v>
      </c>
      <c r="S77" s="197"/>
      <c r="T77" s="197"/>
      <c r="U77" s="197"/>
      <c r="V77" s="197"/>
      <c r="W77" s="197"/>
      <c r="X77" s="203"/>
      <c r="Y77" s="197"/>
      <c r="Z77" s="197"/>
      <c r="AA77" s="197"/>
      <c r="AB77" s="197"/>
      <c r="AC77" s="197"/>
      <c r="AD77" s="203"/>
      <c r="AE77" s="197"/>
      <c r="AF77" s="197"/>
      <c r="AG77" s="197"/>
      <c r="AH77" s="197"/>
      <c r="AI77" s="197"/>
      <c r="AJ77" s="203"/>
      <c r="AK77" s="197"/>
      <c r="AL77" s="197"/>
    </row>
    <row r="78" spans="1:38" s="198" customFormat="1" ht="15.6" customHeight="1">
      <c r="A78" s="286">
        <v>20</v>
      </c>
      <c r="B78" s="332">
        <v>45055</v>
      </c>
      <c r="C78" s="284"/>
      <c r="D78" s="302" t="s">
        <v>949</v>
      </c>
      <c r="E78" s="274" t="s">
        <v>536</v>
      </c>
      <c r="F78" s="274">
        <v>38.5</v>
      </c>
      <c r="G78" s="274"/>
      <c r="H78" s="283">
        <v>62</v>
      </c>
      <c r="I78" s="291" t="s">
        <v>911</v>
      </c>
      <c r="J78" s="272" t="s">
        <v>916</v>
      </c>
      <c r="K78" s="280">
        <f t="shared" ref="K78:K79" si="71">H78-F78</f>
        <v>23.5</v>
      </c>
      <c r="L78" s="281">
        <v>100</v>
      </c>
      <c r="M78" s="282">
        <f t="shared" ref="M78:M79" si="72">(K78*N78)-100</f>
        <v>1075</v>
      </c>
      <c r="N78" s="280">
        <v>50</v>
      </c>
      <c r="O78" s="272" t="s">
        <v>534</v>
      </c>
      <c r="P78" s="273">
        <v>45055</v>
      </c>
      <c r="Q78" s="197"/>
      <c r="R78" s="203" t="s">
        <v>535</v>
      </c>
      <c r="S78" s="197"/>
      <c r="T78" s="197"/>
      <c r="U78" s="197"/>
      <c r="V78" s="197"/>
      <c r="W78" s="197"/>
      <c r="X78" s="203"/>
      <c r="Y78" s="197"/>
      <c r="Z78" s="197"/>
      <c r="AA78" s="197"/>
      <c r="AB78" s="197"/>
      <c r="AC78" s="197"/>
      <c r="AD78" s="203"/>
      <c r="AE78" s="197"/>
      <c r="AF78" s="197"/>
      <c r="AG78" s="197"/>
      <c r="AH78" s="197"/>
      <c r="AI78" s="197"/>
      <c r="AJ78" s="203"/>
      <c r="AK78" s="197"/>
      <c r="AL78" s="197"/>
    </row>
    <row r="79" spans="1:38" s="198" customFormat="1" ht="15.6" customHeight="1">
      <c r="A79" s="286">
        <v>21</v>
      </c>
      <c r="B79" s="332">
        <v>45055</v>
      </c>
      <c r="C79" s="284"/>
      <c r="D79" s="302" t="s">
        <v>901</v>
      </c>
      <c r="E79" s="274" t="s">
        <v>536</v>
      </c>
      <c r="F79" s="274">
        <v>39</v>
      </c>
      <c r="G79" s="274">
        <v>25</v>
      </c>
      <c r="H79" s="283">
        <v>45.5</v>
      </c>
      <c r="I79" s="291" t="s">
        <v>902</v>
      </c>
      <c r="J79" s="272" t="s">
        <v>899</v>
      </c>
      <c r="K79" s="280">
        <f t="shared" si="71"/>
        <v>6.5</v>
      </c>
      <c r="L79" s="281">
        <v>100</v>
      </c>
      <c r="M79" s="282">
        <f t="shared" si="72"/>
        <v>2545.5</v>
      </c>
      <c r="N79" s="280">
        <v>407</v>
      </c>
      <c r="O79" s="272" t="s">
        <v>534</v>
      </c>
      <c r="P79" s="273">
        <v>45055</v>
      </c>
      <c r="Q79" s="197"/>
      <c r="R79" s="203" t="s">
        <v>798</v>
      </c>
      <c r="S79" s="197"/>
      <c r="T79" s="197"/>
      <c r="U79" s="197"/>
      <c r="V79" s="197"/>
      <c r="W79" s="197"/>
      <c r="X79" s="203"/>
      <c r="Y79" s="197"/>
      <c r="Z79" s="197"/>
      <c r="AA79" s="197"/>
      <c r="AB79" s="197"/>
      <c r="AC79" s="197"/>
      <c r="AD79" s="203"/>
      <c r="AE79" s="197"/>
      <c r="AF79" s="197"/>
      <c r="AG79" s="197"/>
      <c r="AH79" s="197"/>
      <c r="AI79" s="197"/>
      <c r="AJ79" s="203"/>
      <c r="AK79" s="197"/>
      <c r="AL79" s="197"/>
    </row>
    <row r="80" spans="1:38" s="198" customFormat="1" ht="15.6" customHeight="1">
      <c r="A80" s="322">
        <v>22</v>
      </c>
      <c r="B80" s="242">
        <v>45055</v>
      </c>
      <c r="C80" s="324"/>
      <c r="D80" s="325" t="s">
        <v>951</v>
      </c>
      <c r="E80" s="201" t="s">
        <v>536</v>
      </c>
      <c r="F80" s="201" t="s">
        <v>952</v>
      </c>
      <c r="G80" s="201">
        <v>2</v>
      </c>
      <c r="H80" s="202"/>
      <c r="I80" s="217" t="s">
        <v>953</v>
      </c>
      <c r="J80" s="225" t="s">
        <v>537</v>
      </c>
      <c r="K80" s="254"/>
      <c r="L80" s="326"/>
      <c r="M80" s="327"/>
      <c r="N80" s="254"/>
      <c r="O80" s="225"/>
      <c r="P80" s="199"/>
      <c r="Q80" s="197"/>
      <c r="R80" s="203" t="s">
        <v>535</v>
      </c>
      <c r="S80" s="197"/>
      <c r="T80" s="197"/>
      <c r="U80" s="197"/>
      <c r="V80" s="197"/>
      <c r="W80" s="197"/>
      <c r="X80" s="203"/>
      <c r="Y80" s="197"/>
      <c r="Z80" s="197"/>
      <c r="AA80" s="197"/>
      <c r="AB80" s="197"/>
      <c r="AC80" s="197"/>
      <c r="AD80" s="203"/>
      <c r="AE80" s="197"/>
      <c r="AF80" s="197"/>
      <c r="AG80" s="197"/>
      <c r="AH80" s="197"/>
      <c r="AI80" s="197"/>
      <c r="AJ80" s="203"/>
      <c r="AK80" s="197"/>
      <c r="AL80" s="197"/>
    </row>
    <row r="81" spans="1:38" s="198" customFormat="1" ht="15.6" customHeight="1">
      <c r="A81" s="286">
        <v>23</v>
      </c>
      <c r="B81" s="332">
        <v>45055</v>
      </c>
      <c r="C81" s="284"/>
      <c r="D81" s="302" t="s">
        <v>949</v>
      </c>
      <c r="E81" s="274" t="s">
        <v>536</v>
      </c>
      <c r="F81" s="274">
        <v>46.5</v>
      </c>
      <c r="G81" s="274">
        <v>9</v>
      </c>
      <c r="H81" s="283">
        <v>65</v>
      </c>
      <c r="I81" s="291" t="s">
        <v>954</v>
      </c>
      <c r="J81" s="272" t="s">
        <v>959</v>
      </c>
      <c r="K81" s="280">
        <f t="shared" ref="K81" si="73">H81-F81</f>
        <v>18.5</v>
      </c>
      <c r="L81" s="281">
        <v>100</v>
      </c>
      <c r="M81" s="282">
        <f t="shared" ref="M81" si="74">(K81*N81)-100</f>
        <v>825</v>
      </c>
      <c r="N81" s="280">
        <v>50</v>
      </c>
      <c r="O81" s="272" t="s">
        <v>534</v>
      </c>
      <c r="P81" s="273">
        <v>45056</v>
      </c>
      <c r="Q81" s="197"/>
      <c r="R81" s="203" t="s">
        <v>535</v>
      </c>
      <c r="S81" s="197"/>
      <c r="T81" s="197"/>
      <c r="U81" s="197"/>
      <c r="V81" s="197"/>
      <c r="W81" s="197"/>
      <c r="X81" s="203"/>
      <c r="Y81" s="197"/>
      <c r="Z81" s="197"/>
      <c r="AA81" s="197"/>
      <c r="AB81" s="197"/>
      <c r="AC81" s="197"/>
      <c r="AD81" s="203"/>
      <c r="AE81" s="197"/>
      <c r="AF81" s="197"/>
      <c r="AG81" s="197"/>
      <c r="AH81" s="197"/>
      <c r="AI81" s="197"/>
      <c r="AJ81" s="203"/>
      <c r="AK81" s="197"/>
      <c r="AL81" s="197"/>
    </row>
    <row r="82" spans="1:38" s="198" customFormat="1" ht="15.6" customHeight="1">
      <c r="A82" s="286">
        <v>24</v>
      </c>
      <c r="B82" s="332">
        <v>45056</v>
      </c>
      <c r="C82" s="284"/>
      <c r="D82" s="302" t="s">
        <v>939</v>
      </c>
      <c r="E82" s="274" t="s">
        <v>536</v>
      </c>
      <c r="F82" s="274">
        <v>182.5</v>
      </c>
      <c r="G82" s="274">
        <v>135</v>
      </c>
      <c r="H82" s="283">
        <v>200</v>
      </c>
      <c r="I82" s="291" t="s">
        <v>960</v>
      </c>
      <c r="J82" s="272" t="s">
        <v>921</v>
      </c>
      <c r="K82" s="280">
        <f t="shared" ref="K82:K84" si="75">H82-F82</f>
        <v>17.5</v>
      </c>
      <c r="L82" s="281">
        <v>100</v>
      </c>
      <c r="M82" s="282">
        <f t="shared" ref="M82:M84" si="76">(K82*N82)-100</f>
        <v>1650</v>
      </c>
      <c r="N82" s="280">
        <v>100</v>
      </c>
      <c r="O82" s="272" t="s">
        <v>534</v>
      </c>
      <c r="P82" s="273">
        <v>45056</v>
      </c>
      <c r="Q82" s="197"/>
      <c r="R82" s="203" t="s">
        <v>798</v>
      </c>
      <c r="S82" s="197"/>
      <c r="T82" s="197"/>
      <c r="U82" s="197"/>
      <c r="V82" s="197"/>
      <c r="W82" s="197"/>
      <c r="X82" s="203"/>
      <c r="Y82" s="197"/>
      <c r="Z82" s="197"/>
      <c r="AA82" s="197"/>
      <c r="AB82" s="197"/>
      <c r="AC82" s="197"/>
      <c r="AD82" s="203"/>
      <c r="AE82" s="197"/>
      <c r="AF82" s="197"/>
      <c r="AG82" s="197"/>
      <c r="AH82" s="197"/>
      <c r="AI82" s="197"/>
      <c r="AJ82" s="203"/>
      <c r="AK82" s="197"/>
      <c r="AL82" s="197"/>
    </row>
    <row r="83" spans="1:38" s="198" customFormat="1" ht="15.6" customHeight="1">
      <c r="A83" s="308">
        <v>25</v>
      </c>
      <c r="B83" s="343">
        <v>45056</v>
      </c>
      <c r="C83" s="310"/>
      <c r="D83" s="311" t="s">
        <v>949</v>
      </c>
      <c r="E83" s="289" t="s">
        <v>536</v>
      </c>
      <c r="F83" s="289">
        <v>38</v>
      </c>
      <c r="G83" s="289"/>
      <c r="H83" s="312">
        <v>0</v>
      </c>
      <c r="I83" s="313" t="s">
        <v>954</v>
      </c>
      <c r="J83" s="290" t="s">
        <v>961</v>
      </c>
      <c r="K83" s="314">
        <f t="shared" si="75"/>
        <v>-38</v>
      </c>
      <c r="L83" s="315">
        <v>100</v>
      </c>
      <c r="M83" s="316">
        <f t="shared" si="76"/>
        <v>-2000</v>
      </c>
      <c r="N83" s="314">
        <v>50</v>
      </c>
      <c r="O83" s="290" t="s">
        <v>546</v>
      </c>
      <c r="P83" s="309">
        <v>45057</v>
      </c>
      <c r="Q83" s="197"/>
      <c r="R83" s="203" t="s">
        <v>798</v>
      </c>
      <c r="S83" s="197"/>
      <c r="T83" s="197"/>
      <c r="U83" s="197"/>
      <c r="V83" s="197"/>
      <c r="W83" s="197"/>
      <c r="X83" s="203"/>
      <c r="Y83" s="197"/>
      <c r="Z83" s="197"/>
      <c r="AA83" s="197"/>
      <c r="AB83" s="197"/>
      <c r="AC83" s="197"/>
      <c r="AD83" s="203"/>
      <c r="AE83" s="197"/>
      <c r="AF83" s="197"/>
      <c r="AG83" s="197"/>
      <c r="AH83" s="197"/>
      <c r="AI83" s="197"/>
      <c r="AJ83" s="203"/>
      <c r="AK83" s="197"/>
      <c r="AL83" s="197"/>
    </row>
    <row r="84" spans="1:38" s="198" customFormat="1" ht="15.6" customHeight="1">
      <c r="A84" s="286">
        <v>26</v>
      </c>
      <c r="B84" s="304">
        <v>45057</v>
      </c>
      <c r="C84" s="284"/>
      <c r="D84" s="302" t="s">
        <v>962</v>
      </c>
      <c r="E84" s="274" t="s">
        <v>536</v>
      </c>
      <c r="F84" s="274">
        <v>6.5</v>
      </c>
      <c r="G84" s="274">
        <v>1.8</v>
      </c>
      <c r="H84" s="283">
        <v>9</v>
      </c>
      <c r="I84" s="291" t="s">
        <v>963</v>
      </c>
      <c r="J84" s="272" t="s">
        <v>942</v>
      </c>
      <c r="K84" s="280">
        <f t="shared" si="75"/>
        <v>2.5</v>
      </c>
      <c r="L84" s="281">
        <v>100</v>
      </c>
      <c r="M84" s="282">
        <f t="shared" si="76"/>
        <v>2275</v>
      </c>
      <c r="N84" s="280">
        <v>950</v>
      </c>
      <c r="O84" s="272" t="s">
        <v>534</v>
      </c>
      <c r="P84" s="273">
        <v>45061</v>
      </c>
      <c r="Q84" s="197"/>
      <c r="R84" s="203" t="s">
        <v>798</v>
      </c>
      <c r="S84" s="197"/>
      <c r="T84" s="197"/>
      <c r="U84" s="197"/>
      <c r="V84" s="197"/>
      <c r="W84" s="197"/>
      <c r="X84" s="203"/>
      <c r="Y84" s="197"/>
      <c r="Z84" s="197"/>
      <c r="AA84" s="197"/>
      <c r="AB84" s="197"/>
      <c r="AC84" s="197"/>
      <c r="AD84" s="203"/>
      <c r="AE84" s="197"/>
      <c r="AF84" s="197"/>
      <c r="AG84" s="197"/>
      <c r="AH84" s="197"/>
      <c r="AI84" s="197"/>
      <c r="AJ84" s="203"/>
      <c r="AK84" s="197"/>
      <c r="AL84" s="197"/>
    </row>
    <row r="85" spans="1:38" s="198" customFormat="1" ht="15.6" customHeight="1">
      <c r="A85" s="286">
        <v>27</v>
      </c>
      <c r="B85" s="304">
        <v>45057</v>
      </c>
      <c r="C85" s="284"/>
      <c r="D85" s="302" t="s">
        <v>965</v>
      </c>
      <c r="E85" s="274" t="s">
        <v>536</v>
      </c>
      <c r="F85" s="274">
        <v>37</v>
      </c>
      <c r="G85" s="274">
        <v>23</v>
      </c>
      <c r="H85" s="283">
        <v>43</v>
      </c>
      <c r="I85" s="291" t="s">
        <v>896</v>
      </c>
      <c r="J85" s="272" t="s">
        <v>933</v>
      </c>
      <c r="K85" s="280">
        <f t="shared" ref="K85:K86" si="77">H85-F85</f>
        <v>6</v>
      </c>
      <c r="L85" s="281">
        <v>100</v>
      </c>
      <c r="M85" s="282">
        <f t="shared" ref="M85:M86" si="78">(K85*N85)-100</f>
        <v>2342</v>
      </c>
      <c r="N85" s="280">
        <v>407</v>
      </c>
      <c r="O85" s="272" t="s">
        <v>534</v>
      </c>
      <c r="P85" s="273">
        <v>45058</v>
      </c>
      <c r="Q85" s="197"/>
      <c r="R85" s="203" t="s">
        <v>798</v>
      </c>
      <c r="S85" s="197"/>
      <c r="T85" s="197"/>
      <c r="U85" s="197"/>
      <c r="V85" s="197"/>
      <c r="W85" s="197"/>
      <c r="X85" s="203"/>
      <c r="Y85" s="197"/>
      <c r="Z85" s="197"/>
      <c r="AA85" s="197"/>
      <c r="AB85" s="197"/>
      <c r="AC85" s="197"/>
      <c r="AD85" s="203"/>
      <c r="AE85" s="197"/>
      <c r="AF85" s="197"/>
      <c r="AG85" s="197"/>
      <c r="AH85" s="197"/>
      <c r="AI85" s="197"/>
      <c r="AJ85" s="203"/>
      <c r="AK85" s="197"/>
      <c r="AL85" s="197"/>
    </row>
    <row r="86" spans="1:38" s="198" customFormat="1" ht="15.6" customHeight="1">
      <c r="A86" s="308">
        <v>28</v>
      </c>
      <c r="B86" s="320">
        <v>45057</v>
      </c>
      <c r="C86" s="310"/>
      <c r="D86" s="311" t="s">
        <v>966</v>
      </c>
      <c r="E86" s="289" t="s">
        <v>536</v>
      </c>
      <c r="F86" s="289">
        <v>37</v>
      </c>
      <c r="G86" s="289">
        <v>15</v>
      </c>
      <c r="H86" s="312">
        <v>15</v>
      </c>
      <c r="I86" s="313" t="s">
        <v>967</v>
      </c>
      <c r="J86" s="290" t="s">
        <v>1026</v>
      </c>
      <c r="K86" s="314">
        <f t="shared" si="77"/>
        <v>-22</v>
      </c>
      <c r="L86" s="315">
        <v>100</v>
      </c>
      <c r="M86" s="316">
        <f t="shared" si="78"/>
        <v>-3400</v>
      </c>
      <c r="N86" s="314">
        <v>150</v>
      </c>
      <c r="O86" s="290" t="s">
        <v>546</v>
      </c>
      <c r="P86" s="309">
        <v>45063</v>
      </c>
      <c r="Q86" s="197"/>
      <c r="R86" s="203" t="s">
        <v>535</v>
      </c>
      <c r="S86" s="197"/>
      <c r="T86" s="197"/>
      <c r="U86" s="197"/>
      <c r="V86" s="197"/>
      <c r="W86" s="197"/>
      <c r="X86" s="203"/>
      <c r="Y86" s="197"/>
      <c r="Z86" s="197"/>
      <c r="AA86" s="197"/>
      <c r="AB86" s="197"/>
      <c r="AC86" s="197"/>
      <c r="AD86" s="203"/>
      <c r="AE86" s="197"/>
      <c r="AF86" s="197"/>
      <c r="AG86" s="197"/>
      <c r="AH86" s="197"/>
      <c r="AI86" s="197"/>
      <c r="AJ86" s="203"/>
      <c r="AK86" s="197"/>
      <c r="AL86" s="197"/>
    </row>
    <row r="87" spans="1:38" s="198" customFormat="1" ht="15.6" customHeight="1">
      <c r="A87" s="308">
        <v>29</v>
      </c>
      <c r="B87" s="320">
        <v>45058</v>
      </c>
      <c r="C87" s="310"/>
      <c r="D87" s="311" t="s">
        <v>973</v>
      </c>
      <c r="E87" s="289" t="s">
        <v>536</v>
      </c>
      <c r="F87" s="289">
        <v>125</v>
      </c>
      <c r="G87" s="289">
        <v>76</v>
      </c>
      <c r="H87" s="312">
        <v>76</v>
      </c>
      <c r="I87" s="313" t="s">
        <v>974</v>
      </c>
      <c r="J87" s="290" t="s">
        <v>1010</v>
      </c>
      <c r="K87" s="314">
        <f t="shared" ref="K87" si="79">H87-F87</f>
        <v>-49</v>
      </c>
      <c r="L87" s="315">
        <v>100</v>
      </c>
      <c r="M87" s="316">
        <f t="shared" ref="M87" si="80">(K87*N87)-100</f>
        <v>-5000</v>
      </c>
      <c r="N87" s="314">
        <v>100</v>
      </c>
      <c r="O87" s="290" t="s">
        <v>546</v>
      </c>
      <c r="P87" s="309">
        <v>45062</v>
      </c>
      <c r="Q87" s="197"/>
      <c r="R87" s="203"/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397">
        <v>30</v>
      </c>
      <c r="B88" s="399">
        <v>45058</v>
      </c>
      <c r="C88" s="324"/>
      <c r="D88" s="325" t="s">
        <v>975</v>
      </c>
      <c r="E88" s="201" t="s">
        <v>536</v>
      </c>
      <c r="F88" s="201" t="s">
        <v>977</v>
      </c>
      <c r="G88" s="201"/>
      <c r="H88" s="202"/>
      <c r="I88" s="217"/>
      <c r="J88" s="401" t="s">
        <v>537</v>
      </c>
      <c r="K88" s="254"/>
      <c r="L88" s="326"/>
      <c r="M88" s="327"/>
      <c r="N88" s="254"/>
      <c r="O88" s="225"/>
      <c r="P88" s="199"/>
      <c r="Q88" s="197"/>
      <c r="R88" s="203"/>
      <c r="S88" s="197"/>
      <c r="T88" s="197"/>
      <c r="U88" s="197"/>
      <c r="V88" s="197"/>
      <c r="W88" s="197"/>
      <c r="X88" s="203"/>
      <c r="Y88" s="197"/>
      <c r="Z88" s="197"/>
      <c r="AA88" s="197"/>
      <c r="AB88" s="197"/>
      <c r="AC88" s="197"/>
      <c r="AD88" s="203"/>
      <c r="AE88" s="197"/>
      <c r="AF88" s="197"/>
      <c r="AG88" s="197"/>
      <c r="AH88" s="197"/>
      <c r="AI88" s="197"/>
      <c r="AJ88" s="203"/>
      <c r="AK88" s="197"/>
      <c r="AL88" s="197"/>
    </row>
    <row r="89" spans="1:38" s="198" customFormat="1" ht="15.6" customHeight="1">
      <c r="A89" s="398"/>
      <c r="B89" s="400"/>
      <c r="C89" s="324"/>
      <c r="D89" s="325" t="s">
        <v>976</v>
      </c>
      <c r="E89" s="201" t="s">
        <v>877</v>
      </c>
      <c r="F89" s="201" t="s">
        <v>978</v>
      </c>
      <c r="G89" s="201"/>
      <c r="H89" s="202"/>
      <c r="I89" s="217"/>
      <c r="J89" s="402"/>
      <c r="K89" s="254"/>
      <c r="L89" s="326"/>
      <c r="M89" s="327"/>
      <c r="N89" s="254"/>
      <c r="O89" s="225"/>
      <c r="P89" s="199"/>
      <c r="Q89" s="197"/>
      <c r="R89" s="203"/>
      <c r="S89" s="197"/>
      <c r="T89" s="197"/>
      <c r="U89" s="197"/>
      <c r="V89" s="197"/>
      <c r="W89" s="197"/>
      <c r="X89" s="203"/>
      <c r="Y89" s="197"/>
      <c r="Z89" s="197"/>
      <c r="AA89" s="197"/>
      <c r="AB89" s="197"/>
      <c r="AC89" s="197"/>
      <c r="AD89" s="203"/>
      <c r="AE89" s="197"/>
      <c r="AF89" s="197"/>
      <c r="AG89" s="197"/>
      <c r="AH89" s="197"/>
      <c r="AI89" s="197"/>
      <c r="AJ89" s="203"/>
      <c r="AK89" s="197"/>
      <c r="AL89" s="197"/>
    </row>
    <row r="90" spans="1:38" s="198" customFormat="1" ht="15.6" customHeight="1">
      <c r="A90" s="286">
        <v>31</v>
      </c>
      <c r="B90" s="304">
        <v>45058</v>
      </c>
      <c r="C90" s="284"/>
      <c r="D90" s="302" t="s">
        <v>905</v>
      </c>
      <c r="E90" s="274" t="s">
        <v>877</v>
      </c>
      <c r="F90" s="274">
        <v>68</v>
      </c>
      <c r="G90" s="274">
        <v>110</v>
      </c>
      <c r="H90" s="283">
        <v>55</v>
      </c>
      <c r="I90" s="291" t="s">
        <v>979</v>
      </c>
      <c r="J90" s="272" t="s">
        <v>1008</v>
      </c>
      <c r="K90" s="280">
        <f>F90-H90</f>
        <v>13</v>
      </c>
      <c r="L90" s="281">
        <v>100</v>
      </c>
      <c r="M90" s="282">
        <f t="shared" ref="M90" si="81">(K90*N90)-100</f>
        <v>550</v>
      </c>
      <c r="N90" s="280">
        <v>50</v>
      </c>
      <c r="O90" s="272" t="s">
        <v>534</v>
      </c>
      <c r="P90" s="273">
        <v>45062</v>
      </c>
      <c r="Q90" s="197"/>
      <c r="R90" s="203"/>
      <c r="S90" s="197"/>
      <c r="T90" s="197"/>
      <c r="U90" s="197"/>
      <c r="V90" s="197"/>
      <c r="W90" s="197"/>
      <c r="X90" s="203"/>
      <c r="Y90" s="197"/>
      <c r="Z90" s="197"/>
      <c r="AA90" s="197"/>
      <c r="AB90" s="197"/>
      <c r="AC90" s="197"/>
      <c r="AD90" s="203"/>
      <c r="AE90" s="197"/>
      <c r="AF90" s="197"/>
      <c r="AG90" s="197"/>
      <c r="AH90" s="197"/>
      <c r="AI90" s="197"/>
      <c r="AJ90" s="203"/>
      <c r="AK90" s="197"/>
      <c r="AL90" s="197"/>
    </row>
    <row r="91" spans="1:38" s="198" customFormat="1" ht="15.6" customHeight="1">
      <c r="A91" s="308">
        <v>32</v>
      </c>
      <c r="B91" s="320">
        <v>45058</v>
      </c>
      <c r="C91" s="310"/>
      <c r="D91" s="311" t="s">
        <v>980</v>
      </c>
      <c r="E91" s="289" t="s">
        <v>877</v>
      </c>
      <c r="F91" s="289">
        <v>130</v>
      </c>
      <c r="G91" s="289">
        <v>210</v>
      </c>
      <c r="H91" s="312">
        <v>195</v>
      </c>
      <c r="I91" s="313" t="s">
        <v>979</v>
      </c>
      <c r="J91" s="290" t="s">
        <v>988</v>
      </c>
      <c r="K91" s="314">
        <f>F91-H91</f>
        <v>-65</v>
      </c>
      <c r="L91" s="315">
        <v>100</v>
      </c>
      <c r="M91" s="316">
        <f t="shared" ref="M91:M93" si="82">(K91*N91)-100</f>
        <v>-1725</v>
      </c>
      <c r="N91" s="314">
        <v>25</v>
      </c>
      <c r="O91" s="290" t="s">
        <v>546</v>
      </c>
      <c r="P91" s="309">
        <v>45058</v>
      </c>
      <c r="Q91" s="197"/>
      <c r="R91" s="203"/>
      <c r="S91" s="197"/>
      <c r="T91" s="197"/>
      <c r="U91" s="197"/>
      <c r="V91" s="197"/>
      <c r="W91" s="197"/>
      <c r="X91" s="203"/>
      <c r="Y91" s="197"/>
      <c r="Z91" s="197"/>
      <c r="AA91" s="197"/>
      <c r="AB91" s="197"/>
      <c r="AC91" s="197"/>
      <c r="AD91" s="203"/>
      <c r="AE91" s="197"/>
      <c r="AF91" s="197"/>
      <c r="AG91" s="197"/>
      <c r="AH91" s="197"/>
      <c r="AI91" s="197"/>
      <c r="AJ91" s="203"/>
      <c r="AK91" s="197"/>
      <c r="AL91" s="197"/>
    </row>
    <row r="92" spans="1:38" s="198" customFormat="1" ht="15.6" customHeight="1">
      <c r="A92" s="286">
        <v>33</v>
      </c>
      <c r="B92" s="304">
        <v>45061</v>
      </c>
      <c r="C92" s="284"/>
      <c r="D92" s="302" t="s">
        <v>996</v>
      </c>
      <c r="E92" s="274" t="s">
        <v>536</v>
      </c>
      <c r="F92" s="274">
        <v>29</v>
      </c>
      <c r="G92" s="274">
        <v>12</v>
      </c>
      <c r="H92" s="283">
        <v>35</v>
      </c>
      <c r="I92" s="291" t="s">
        <v>997</v>
      </c>
      <c r="J92" s="272" t="s">
        <v>933</v>
      </c>
      <c r="K92" s="280">
        <f t="shared" ref="K92" si="83">H92-F92</f>
        <v>6</v>
      </c>
      <c r="L92" s="281">
        <v>100</v>
      </c>
      <c r="M92" s="282">
        <f t="shared" si="82"/>
        <v>1700</v>
      </c>
      <c r="N92" s="280">
        <v>300</v>
      </c>
      <c r="O92" s="272" t="s">
        <v>534</v>
      </c>
      <c r="P92" s="273">
        <v>45061</v>
      </c>
      <c r="Q92" s="197"/>
      <c r="R92" s="203"/>
      <c r="S92" s="197"/>
      <c r="T92" s="197"/>
      <c r="U92" s="197"/>
      <c r="V92" s="197"/>
      <c r="W92" s="197"/>
      <c r="X92" s="203"/>
      <c r="Y92" s="197"/>
      <c r="Z92" s="197"/>
      <c r="AA92" s="197"/>
      <c r="AB92" s="197"/>
      <c r="AC92" s="197"/>
      <c r="AD92" s="203"/>
      <c r="AE92" s="197"/>
      <c r="AF92" s="197"/>
      <c r="AG92" s="197"/>
      <c r="AH92" s="197"/>
      <c r="AI92" s="197"/>
      <c r="AJ92" s="203"/>
      <c r="AK92" s="197"/>
      <c r="AL92" s="197"/>
    </row>
    <row r="93" spans="1:38" s="198" customFormat="1" ht="15.6" customHeight="1">
      <c r="A93" s="365">
        <v>34</v>
      </c>
      <c r="B93" s="366">
        <v>45061</v>
      </c>
      <c r="C93" s="367"/>
      <c r="D93" s="368" t="s">
        <v>998</v>
      </c>
      <c r="E93" s="369" t="s">
        <v>536</v>
      </c>
      <c r="F93" s="369">
        <v>38</v>
      </c>
      <c r="G93" s="369"/>
      <c r="H93" s="370">
        <v>38</v>
      </c>
      <c r="I93" s="371" t="s">
        <v>999</v>
      </c>
      <c r="J93" s="372" t="s">
        <v>1009</v>
      </c>
      <c r="K93" s="373">
        <f>F93-H93</f>
        <v>0</v>
      </c>
      <c r="L93" s="374">
        <v>100</v>
      </c>
      <c r="M93" s="375">
        <f t="shared" si="82"/>
        <v>-100</v>
      </c>
      <c r="N93" s="373">
        <v>50</v>
      </c>
      <c r="O93" s="372" t="s">
        <v>655</v>
      </c>
      <c r="P93" s="376">
        <v>45062</v>
      </c>
      <c r="Q93" s="197"/>
      <c r="R93" s="203"/>
      <c r="S93" s="197"/>
      <c r="T93" s="197"/>
      <c r="U93" s="197"/>
      <c r="V93" s="197"/>
      <c r="W93" s="197"/>
      <c r="X93" s="203"/>
      <c r="Y93" s="197"/>
      <c r="Z93" s="197"/>
      <c r="AA93" s="197"/>
      <c r="AB93" s="197"/>
      <c r="AC93" s="197"/>
      <c r="AD93" s="203"/>
      <c r="AE93" s="197"/>
      <c r="AF93" s="197"/>
      <c r="AG93" s="197"/>
      <c r="AH93" s="197"/>
      <c r="AI93" s="197"/>
      <c r="AJ93" s="203"/>
      <c r="AK93" s="197"/>
      <c r="AL93" s="197"/>
    </row>
    <row r="94" spans="1:38" s="198" customFormat="1" ht="15.6" customHeight="1">
      <c r="A94" s="405">
        <v>35</v>
      </c>
      <c r="B94" s="403">
        <v>45061</v>
      </c>
      <c r="C94" s="284"/>
      <c r="D94" s="302" t="s">
        <v>1000</v>
      </c>
      <c r="E94" s="274" t="s">
        <v>536</v>
      </c>
      <c r="F94" s="274">
        <v>84</v>
      </c>
      <c r="G94" s="274"/>
      <c r="H94" s="283">
        <v>147</v>
      </c>
      <c r="I94" s="291"/>
      <c r="J94" s="393" t="s">
        <v>1027</v>
      </c>
      <c r="K94" s="280">
        <f>H94-F94</f>
        <v>63</v>
      </c>
      <c r="L94" s="281">
        <v>100</v>
      </c>
      <c r="M94" s="391">
        <f>(32*50)-200</f>
        <v>1400</v>
      </c>
      <c r="N94" s="280">
        <v>50</v>
      </c>
      <c r="O94" s="393" t="s">
        <v>534</v>
      </c>
      <c r="P94" s="395">
        <v>45063</v>
      </c>
      <c r="Q94" s="197"/>
      <c r="R94" s="203"/>
      <c r="S94" s="197"/>
      <c r="T94" s="197"/>
      <c r="U94" s="197"/>
      <c r="V94" s="197"/>
      <c r="W94" s="197"/>
      <c r="X94" s="203"/>
      <c r="Y94" s="197"/>
      <c r="Z94" s="197"/>
      <c r="AA94" s="197"/>
      <c r="AB94" s="197"/>
      <c r="AC94" s="197"/>
      <c r="AD94" s="203"/>
      <c r="AE94" s="197"/>
      <c r="AF94" s="197"/>
      <c r="AG94" s="197"/>
      <c r="AH94" s="197"/>
      <c r="AI94" s="197"/>
      <c r="AJ94" s="203"/>
      <c r="AK94" s="197"/>
      <c r="AL94" s="197"/>
    </row>
    <row r="95" spans="1:38" s="198" customFormat="1" ht="15.6" customHeight="1">
      <c r="A95" s="406"/>
      <c r="B95" s="404"/>
      <c r="C95" s="284"/>
      <c r="D95" s="302" t="s">
        <v>1001</v>
      </c>
      <c r="E95" s="274" t="s">
        <v>877</v>
      </c>
      <c r="F95" s="274">
        <v>49</v>
      </c>
      <c r="G95" s="274"/>
      <c r="H95" s="283">
        <v>80</v>
      </c>
      <c r="I95" s="291"/>
      <c r="J95" s="394"/>
      <c r="K95" s="280">
        <f>49-80</f>
        <v>-31</v>
      </c>
      <c r="L95" s="281">
        <v>100</v>
      </c>
      <c r="M95" s="392"/>
      <c r="N95" s="280">
        <v>50</v>
      </c>
      <c r="O95" s="394"/>
      <c r="P95" s="396"/>
      <c r="Q95" s="197"/>
      <c r="R95" s="203"/>
      <c r="S95" s="197"/>
      <c r="T95" s="197"/>
      <c r="U95" s="197"/>
      <c r="V95" s="197"/>
      <c r="W95" s="197"/>
      <c r="X95" s="203"/>
      <c r="Y95" s="197"/>
      <c r="Z95" s="197"/>
      <c r="AA95" s="197"/>
      <c r="AB95" s="197"/>
      <c r="AC95" s="197"/>
      <c r="AD95" s="203"/>
      <c r="AE95" s="197"/>
      <c r="AF95" s="197"/>
      <c r="AG95" s="197"/>
      <c r="AH95" s="197"/>
      <c r="AI95" s="197"/>
      <c r="AJ95" s="203"/>
      <c r="AK95" s="197"/>
      <c r="AL95" s="197"/>
    </row>
    <row r="96" spans="1:38" s="198" customFormat="1" ht="15.6" customHeight="1">
      <c r="A96" s="308">
        <v>36</v>
      </c>
      <c r="B96" s="320">
        <v>45062</v>
      </c>
      <c r="C96" s="310"/>
      <c r="D96" s="311" t="s">
        <v>1011</v>
      </c>
      <c r="E96" s="289" t="s">
        <v>536</v>
      </c>
      <c r="F96" s="289">
        <v>33</v>
      </c>
      <c r="G96" s="289">
        <v>16</v>
      </c>
      <c r="H96" s="312">
        <v>16</v>
      </c>
      <c r="I96" s="313" t="s">
        <v>1012</v>
      </c>
      <c r="J96" s="290" t="s">
        <v>935</v>
      </c>
      <c r="K96" s="314">
        <f t="shared" ref="K96:K97" si="84">H96-F96</f>
        <v>-17</v>
      </c>
      <c r="L96" s="315">
        <v>100</v>
      </c>
      <c r="M96" s="316">
        <f t="shared" ref="M96:M97" si="85">(K96*N96)-100</f>
        <v>-6050</v>
      </c>
      <c r="N96" s="314">
        <v>350</v>
      </c>
      <c r="O96" s="290" t="s">
        <v>546</v>
      </c>
      <c r="P96" s="309">
        <v>45063</v>
      </c>
      <c r="Q96" s="197"/>
      <c r="R96" s="203"/>
      <c r="S96" s="197"/>
      <c r="T96" s="197"/>
      <c r="U96" s="197"/>
      <c r="V96" s="197"/>
      <c r="W96" s="197"/>
      <c r="X96" s="203"/>
      <c r="Y96" s="197"/>
      <c r="Z96" s="197"/>
      <c r="AA96" s="197"/>
      <c r="AB96" s="197"/>
      <c r="AC96" s="197"/>
      <c r="AD96" s="203"/>
      <c r="AE96" s="197"/>
      <c r="AF96" s="197"/>
      <c r="AG96" s="197"/>
      <c r="AH96" s="197"/>
      <c r="AI96" s="197"/>
      <c r="AJ96" s="203"/>
      <c r="AK96" s="197"/>
      <c r="AL96" s="197"/>
    </row>
    <row r="97" spans="1:38" s="198" customFormat="1" ht="15.6" customHeight="1">
      <c r="A97" s="286">
        <v>37</v>
      </c>
      <c r="B97" s="304">
        <v>45062</v>
      </c>
      <c r="C97" s="284"/>
      <c r="D97" s="302" t="s">
        <v>1028</v>
      </c>
      <c r="E97" s="274" t="s">
        <v>536</v>
      </c>
      <c r="F97" s="274">
        <v>32</v>
      </c>
      <c r="G97" s="274">
        <v>19</v>
      </c>
      <c r="H97" s="283">
        <v>37</v>
      </c>
      <c r="I97" s="291" t="s">
        <v>1029</v>
      </c>
      <c r="J97" s="272" t="s">
        <v>1030</v>
      </c>
      <c r="K97" s="280">
        <f t="shared" si="84"/>
        <v>5</v>
      </c>
      <c r="L97" s="281">
        <v>100</v>
      </c>
      <c r="M97" s="282">
        <f t="shared" si="85"/>
        <v>1935</v>
      </c>
      <c r="N97" s="280">
        <v>407</v>
      </c>
      <c r="O97" s="272" t="s">
        <v>534</v>
      </c>
      <c r="P97" s="273">
        <v>45063</v>
      </c>
      <c r="Q97" s="197"/>
      <c r="R97" s="203"/>
      <c r="S97" s="197"/>
      <c r="T97" s="197"/>
      <c r="U97" s="197"/>
      <c r="V97" s="197"/>
      <c r="W97" s="197"/>
      <c r="X97" s="203"/>
      <c r="Y97" s="197"/>
      <c r="Z97" s="197"/>
      <c r="AA97" s="197"/>
      <c r="AB97" s="197"/>
      <c r="AC97" s="197"/>
      <c r="AD97" s="203"/>
      <c r="AE97" s="197"/>
      <c r="AF97" s="197"/>
      <c r="AG97" s="197"/>
      <c r="AH97" s="197"/>
      <c r="AI97" s="197"/>
      <c r="AJ97" s="203"/>
      <c r="AK97" s="197"/>
      <c r="AL97" s="197"/>
    </row>
    <row r="98" spans="1:38" s="198" customFormat="1" ht="15.6" customHeight="1">
      <c r="A98" s="322">
        <v>38</v>
      </c>
      <c r="B98" s="323">
        <v>45063</v>
      </c>
      <c r="C98" s="324"/>
      <c r="D98" s="325" t="s">
        <v>1031</v>
      </c>
      <c r="E98" s="201" t="s">
        <v>536</v>
      </c>
      <c r="F98" s="377" t="s">
        <v>1032</v>
      </c>
      <c r="G98" s="201">
        <v>3.4</v>
      </c>
      <c r="H98" s="202"/>
      <c r="I98" s="217" t="s">
        <v>1033</v>
      </c>
      <c r="J98" s="225" t="s">
        <v>537</v>
      </c>
      <c r="K98" s="254"/>
      <c r="L98" s="326"/>
      <c r="M98" s="327"/>
      <c r="N98" s="254"/>
      <c r="O98" s="225"/>
      <c r="P98" s="199"/>
      <c r="Q98" s="197"/>
      <c r="R98" s="203"/>
      <c r="S98" s="197"/>
      <c r="T98" s="197"/>
      <c r="U98" s="197"/>
      <c r="V98" s="197"/>
      <c r="W98" s="197"/>
      <c r="X98" s="203"/>
      <c r="Y98" s="197"/>
      <c r="Z98" s="197"/>
      <c r="AA98" s="197"/>
      <c r="AB98" s="197"/>
      <c r="AC98" s="197"/>
      <c r="AD98" s="203"/>
      <c r="AE98" s="197"/>
      <c r="AF98" s="197"/>
      <c r="AG98" s="197"/>
      <c r="AH98" s="197"/>
      <c r="AI98" s="197"/>
      <c r="AJ98" s="203"/>
      <c r="AK98" s="197"/>
      <c r="AL98" s="197"/>
    </row>
    <row r="99" spans="1:38" s="198" customFormat="1" ht="15.6" customHeight="1">
      <c r="A99" s="322">
        <v>39</v>
      </c>
      <c r="B99" s="323">
        <v>45063</v>
      </c>
      <c r="C99" s="324"/>
      <c r="D99" s="325" t="s">
        <v>937</v>
      </c>
      <c r="E99" s="201" t="s">
        <v>536</v>
      </c>
      <c r="F99" s="201" t="s">
        <v>1034</v>
      </c>
      <c r="G99" s="201">
        <v>2.8</v>
      </c>
      <c r="H99" s="202"/>
      <c r="I99" s="217" t="s">
        <v>1035</v>
      </c>
      <c r="J99" s="225" t="s">
        <v>537</v>
      </c>
      <c r="K99" s="254"/>
      <c r="L99" s="326"/>
      <c r="M99" s="327"/>
      <c r="N99" s="254"/>
      <c r="O99" s="225"/>
      <c r="P99" s="199"/>
      <c r="Q99" s="197"/>
      <c r="R99" s="203"/>
      <c r="S99" s="197"/>
      <c r="T99" s="197"/>
      <c r="U99" s="197"/>
      <c r="V99" s="197"/>
      <c r="W99" s="197"/>
      <c r="X99" s="203"/>
      <c r="Y99" s="197"/>
      <c r="Z99" s="197"/>
      <c r="AA99" s="197"/>
      <c r="AB99" s="197"/>
      <c r="AC99" s="197"/>
      <c r="AD99" s="203"/>
      <c r="AE99" s="197"/>
      <c r="AF99" s="197"/>
      <c r="AG99" s="197"/>
      <c r="AH99" s="197"/>
      <c r="AI99" s="197"/>
      <c r="AJ99" s="203"/>
      <c r="AK99" s="197"/>
      <c r="AL99" s="197"/>
    </row>
    <row r="100" spans="1:38" s="198" customFormat="1" ht="15.6" customHeight="1">
      <c r="A100" s="286">
        <v>40</v>
      </c>
      <c r="B100" s="304">
        <v>45063</v>
      </c>
      <c r="C100" s="284"/>
      <c r="D100" s="302" t="s">
        <v>1036</v>
      </c>
      <c r="E100" s="274" t="s">
        <v>536</v>
      </c>
      <c r="F100" s="274">
        <v>48</v>
      </c>
      <c r="G100" s="274">
        <v>14</v>
      </c>
      <c r="H100" s="283">
        <v>69</v>
      </c>
      <c r="I100" s="291" t="s">
        <v>1037</v>
      </c>
      <c r="J100" s="272" t="s">
        <v>547</v>
      </c>
      <c r="K100" s="280">
        <f t="shared" ref="K100" si="86">H100-F100</f>
        <v>21</v>
      </c>
      <c r="L100" s="281">
        <v>100</v>
      </c>
      <c r="M100" s="282">
        <f t="shared" ref="M100" si="87">(K100*N100)-100</f>
        <v>950</v>
      </c>
      <c r="N100" s="280">
        <v>50</v>
      </c>
      <c r="O100" s="272" t="s">
        <v>534</v>
      </c>
      <c r="P100" s="273">
        <v>45063</v>
      </c>
      <c r="Q100" s="197"/>
      <c r="R100" s="203"/>
      <c r="S100" s="197"/>
      <c r="T100" s="197"/>
      <c r="U100" s="197"/>
      <c r="V100" s="197"/>
      <c r="W100" s="197"/>
      <c r="X100" s="203"/>
      <c r="Y100" s="197"/>
      <c r="Z100" s="197"/>
      <c r="AA100" s="197"/>
      <c r="AB100" s="197"/>
      <c r="AC100" s="197"/>
      <c r="AD100" s="203"/>
      <c r="AE100" s="197"/>
      <c r="AF100" s="197"/>
      <c r="AG100" s="197"/>
      <c r="AH100" s="197"/>
      <c r="AI100" s="197"/>
      <c r="AJ100" s="203"/>
      <c r="AK100" s="197"/>
      <c r="AL100" s="197"/>
    </row>
    <row r="101" spans="1:38" s="198" customFormat="1" ht="15.6" customHeight="1">
      <c r="A101" s="322"/>
      <c r="B101" s="323"/>
      <c r="C101" s="324"/>
      <c r="D101" s="325"/>
      <c r="E101" s="201"/>
      <c r="F101" s="201"/>
      <c r="G101" s="201"/>
      <c r="H101" s="202"/>
      <c r="I101" s="217"/>
      <c r="J101" s="225"/>
      <c r="K101" s="254"/>
      <c r="L101" s="326"/>
      <c r="M101" s="327"/>
      <c r="N101" s="254"/>
      <c r="O101" s="225"/>
      <c r="P101" s="199"/>
      <c r="Q101" s="197"/>
      <c r="R101" s="203"/>
      <c r="S101" s="197"/>
      <c r="T101" s="197"/>
      <c r="U101" s="197"/>
      <c r="V101" s="197"/>
      <c r="W101" s="197"/>
      <c r="X101" s="203"/>
      <c r="Y101" s="197"/>
      <c r="Z101" s="197"/>
      <c r="AA101" s="197"/>
      <c r="AB101" s="197"/>
      <c r="AC101" s="197"/>
      <c r="AD101" s="203"/>
      <c r="AE101" s="197"/>
      <c r="AF101" s="197"/>
      <c r="AG101" s="197"/>
      <c r="AH101" s="197"/>
      <c r="AI101" s="197"/>
      <c r="AJ101" s="203"/>
      <c r="AK101" s="197"/>
      <c r="AL101" s="197"/>
    </row>
    <row r="102" spans="1:38" s="198" customFormat="1" ht="15.6" customHeight="1">
      <c r="A102" s="303"/>
      <c r="B102" s="303"/>
      <c r="C102" s="303"/>
      <c r="D102" s="303"/>
      <c r="E102" s="303"/>
      <c r="F102" s="303"/>
      <c r="G102" s="303"/>
      <c r="H102" s="303"/>
      <c r="I102" s="303"/>
      <c r="J102" s="225"/>
      <c r="K102" s="202"/>
      <c r="L102" s="217"/>
      <c r="M102" s="218"/>
      <c r="N102" s="202"/>
      <c r="O102" s="225"/>
      <c r="P102" s="199"/>
      <c r="Q102" s="1"/>
      <c r="R102" s="6"/>
      <c r="S102" s="1"/>
      <c r="T102" s="1"/>
      <c r="U102" s="1"/>
      <c r="V102" s="1"/>
      <c r="W102" s="1"/>
      <c r="X102" s="6"/>
      <c r="Y102" s="1"/>
      <c r="Z102" s="1"/>
      <c r="AA102" s="1"/>
      <c r="AB102" s="1"/>
      <c r="AC102" s="1"/>
      <c r="AD102" s="6"/>
      <c r="AE102" s="1"/>
      <c r="AF102" s="1"/>
      <c r="AG102" s="1"/>
      <c r="AH102" s="197"/>
      <c r="AI102" s="197"/>
      <c r="AJ102" s="203"/>
      <c r="AK102" s="197"/>
      <c r="AL102" s="197"/>
    </row>
    <row r="103" spans="1:38" ht="38.25" customHeight="1">
      <c r="A103" s="92" t="s">
        <v>558</v>
      </c>
      <c r="B103" s="139"/>
      <c r="C103" s="139"/>
      <c r="D103" s="140"/>
      <c r="E103" s="124"/>
      <c r="F103" s="6"/>
      <c r="G103" s="6"/>
      <c r="H103" s="125"/>
      <c r="I103" s="141"/>
      <c r="J103" s="1"/>
      <c r="K103" s="6"/>
      <c r="L103" s="6"/>
      <c r="M103" s="6"/>
      <c r="N103" s="1"/>
      <c r="O103" s="1"/>
      <c r="Q103" s="1"/>
      <c r="R103" s="6"/>
      <c r="S103" s="1"/>
      <c r="T103" s="1"/>
      <c r="U103" s="1"/>
      <c r="V103" s="1"/>
      <c r="W103" s="1"/>
      <c r="X103" s="6"/>
      <c r="Y103" s="1"/>
      <c r="Z103" s="1"/>
      <c r="AA103" s="1"/>
      <c r="AB103" s="1"/>
      <c r="AC103" s="1"/>
      <c r="AD103" s="6"/>
      <c r="AE103" s="1"/>
      <c r="AF103" s="1"/>
      <c r="AG103" s="1"/>
      <c r="AH103" s="1"/>
      <c r="AI103" s="1"/>
      <c r="AJ103" s="6"/>
      <c r="AK103" s="1"/>
    </row>
    <row r="104" spans="1:38" s="198" customFormat="1" ht="38.25">
      <c r="A104" s="93" t="s">
        <v>16</v>
      </c>
      <c r="B104" s="94" t="s">
        <v>511</v>
      </c>
      <c r="C104" s="94"/>
      <c r="D104" s="95" t="s">
        <v>522</v>
      </c>
      <c r="E104" s="94" t="s">
        <v>523</v>
      </c>
      <c r="F104" s="94" t="s">
        <v>524</v>
      </c>
      <c r="G104" s="94" t="s">
        <v>525</v>
      </c>
      <c r="H104" s="94" t="s">
        <v>526</v>
      </c>
      <c r="I104" s="94" t="s">
        <v>527</v>
      </c>
      <c r="J104" s="93" t="s">
        <v>528</v>
      </c>
      <c r="K104" s="128" t="s">
        <v>545</v>
      </c>
      <c r="L104" s="129" t="s">
        <v>530</v>
      </c>
      <c r="M104" s="96" t="s">
        <v>531</v>
      </c>
      <c r="N104" s="94" t="s">
        <v>532</v>
      </c>
      <c r="O104" s="95" t="s">
        <v>533</v>
      </c>
      <c r="P104" s="94" t="s">
        <v>762</v>
      </c>
      <c r="Q104" s="197"/>
      <c r="R104" s="6"/>
      <c r="S104" s="197"/>
      <c r="T104" s="197"/>
      <c r="U104" s="197"/>
      <c r="V104" s="197"/>
      <c r="W104" s="197"/>
      <c r="X104" s="197"/>
      <c r="Y104" s="197"/>
      <c r="Z104" s="197"/>
      <c r="AA104" s="197"/>
      <c r="AB104" s="197"/>
      <c r="AC104" s="197"/>
      <c r="AD104" s="197"/>
      <c r="AE104" s="197"/>
      <c r="AF104" s="197"/>
      <c r="AG104" s="197"/>
      <c r="AH104" s="197"/>
      <c r="AI104" s="197"/>
      <c r="AJ104" s="197"/>
      <c r="AK104" s="197"/>
      <c r="AL104" s="197"/>
    </row>
    <row r="105" spans="1:38" ht="14.25" customHeight="1">
      <c r="A105" s="255">
        <v>1</v>
      </c>
      <c r="B105" s="256">
        <v>44840</v>
      </c>
      <c r="C105" s="253"/>
      <c r="D105" s="253" t="s">
        <v>834</v>
      </c>
      <c r="E105" s="254" t="s">
        <v>536</v>
      </c>
      <c r="F105" s="254" t="s">
        <v>835</v>
      </c>
      <c r="G105" s="254">
        <v>1220</v>
      </c>
      <c r="H105" s="254"/>
      <c r="I105" s="254" t="s">
        <v>836</v>
      </c>
      <c r="J105" s="225" t="s">
        <v>537</v>
      </c>
      <c r="K105" s="202"/>
      <c r="L105" s="217"/>
      <c r="M105" s="218"/>
      <c r="N105" s="202"/>
      <c r="O105" s="225"/>
      <c r="P105" s="277" t="e">
        <f>VLOOKUP(D105,'MidCap Intra'!B98:C598,2,0)</f>
        <v>#N/A</v>
      </c>
      <c r="Q105" s="197"/>
      <c r="R105" s="197" t="s">
        <v>535</v>
      </c>
      <c r="S105" s="41"/>
      <c r="T105" s="1"/>
      <c r="U105" s="1"/>
      <c r="V105" s="1"/>
      <c r="W105" s="1"/>
      <c r="X105" s="1"/>
      <c r="Y105" s="1"/>
      <c r="Z105" s="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</row>
    <row r="106" spans="1:38" ht="14.25" customHeight="1">
      <c r="A106" s="286">
        <v>2</v>
      </c>
      <c r="B106" s="329">
        <v>45019</v>
      </c>
      <c r="C106" s="330"/>
      <c r="D106" s="330" t="s">
        <v>71</v>
      </c>
      <c r="E106" s="280" t="s">
        <v>536</v>
      </c>
      <c r="F106" s="280">
        <v>96.5</v>
      </c>
      <c r="G106" s="280">
        <v>88</v>
      </c>
      <c r="H106" s="280">
        <v>104.5</v>
      </c>
      <c r="I106" s="280" t="s">
        <v>876</v>
      </c>
      <c r="J106" s="272" t="s">
        <v>874</v>
      </c>
      <c r="K106" s="272">
        <f t="shared" ref="K106" si="88">H106-F106</f>
        <v>8</v>
      </c>
      <c r="L106" s="287">
        <f t="shared" ref="L106" si="89">(F106*-0.7)/100</f>
        <v>-0.67549999999999999</v>
      </c>
      <c r="M106" s="288">
        <f t="shared" ref="M106" si="90">(K106+L106)/F106</f>
        <v>7.5901554404145088E-2</v>
      </c>
      <c r="N106" s="328" t="s">
        <v>534</v>
      </c>
      <c r="O106" s="305">
        <v>45048</v>
      </c>
      <c r="P106" s="273"/>
      <c r="Q106" s="197"/>
      <c r="R106" s="197" t="s">
        <v>535</v>
      </c>
      <c r="S106" s="41"/>
      <c r="T106" s="1"/>
      <c r="U106" s="1"/>
      <c r="V106" s="1"/>
      <c r="W106" s="1"/>
      <c r="X106" s="1"/>
      <c r="Y106" s="1"/>
      <c r="Z106" s="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</row>
    <row r="107" spans="1:38" s="198" customFormat="1" ht="14.25" customHeight="1">
      <c r="A107" s="322">
        <v>3</v>
      </c>
      <c r="B107" s="342">
        <v>45050</v>
      </c>
      <c r="C107" s="253"/>
      <c r="D107" s="253" t="s">
        <v>135</v>
      </c>
      <c r="E107" s="254" t="s">
        <v>536</v>
      </c>
      <c r="F107" s="254" t="s">
        <v>924</v>
      </c>
      <c r="G107" s="254">
        <v>74.900000000000006</v>
      </c>
      <c r="H107" s="254"/>
      <c r="I107" s="254" t="s">
        <v>572</v>
      </c>
      <c r="J107" s="225" t="s">
        <v>537</v>
      </c>
      <c r="K107" s="225"/>
      <c r="L107" s="277"/>
      <c r="M107" s="278"/>
      <c r="N107" s="244"/>
      <c r="O107" s="247"/>
      <c r="P107" s="277">
        <f>VLOOKUP(D107,'MidCap Intra'!B100:C600,2,0)</f>
        <v>87.55</v>
      </c>
      <c r="Q107" s="197"/>
      <c r="R107" s="197" t="s">
        <v>535</v>
      </c>
      <c r="S107" s="265"/>
      <c r="T107" s="197"/>
      <c r="U107" s="197"/>
      <c r="V107" s="197"/>
      <c r="W107" s="197"/>
      <c r="X107" s="197"/>
      <c r="Y107" s="197"/>
      <c r="Z107" s="197"/>
      <c r="AA107" s="265"/>
      <c r="AB107" s="265"/>
      <c r="AC107" s="265"/>
      <c r="AD107" s="265"/>
      <c r="AE107" s="265"/>
      <c r="AF107" s="265"/>
      <c r="AG107" s="265"/>
      <c r="AH107" s="265"/>
      <c r="AI107" s="265"/>
      <c r="AJ107" s="265"/>
      <c r="AK107" s="265"/>
      <c r="AL107" s="265"/>
    </row>
    <row r="108" spans="1:38" ht="12.75" customHeight="1">
      <c r="A108" s="254"/>
      <c r="B108" s="252"/>
      <c r="C108" s="253"/>
      <c r="D108" s="253"/>
      <c r="E108" s="254"/>
      <c r="F108" s="254"/>
      <c r="G108" s="254"/>
      <c r="H108" s="254"/>
      <c r="I108" s="254"/>
      <c r="J108" s="225"/>
      <c r="K108" s="202"/>
      <c r="L108" s="217"/>
      <c r="M108" s="218"/>
      <c r="N108" s="202"/>
      <c r="O108" s="225"/>
      <c r="P108" s="199"/>
      <c r="R108" s="6"/>
      <c r="S108" s="1"/>
      <c r="T108" s="1"/>
      <c r="U108" s="1"/>
      <c r="V108" s="1"/>
      <c r="W108" s="1"/>
      <c r="X108" s="1"/>
      <c r="Y108" s="1"/>
    </row>
    <row r="109" spans="1:38" ht="12.75" customHeight="1">
      <c r="A109" s="109" t="s">
        <v>538</v>
      </c>
      <c r="B109" s="109"/>
      <c r="C109" s="109"/>
      <c r="D109" s="109"/>
      <c r="E109" s="41"/>
      <c r="F109" s="116" t="s">
        <v>540</v>
      </c>
      <c r="G109" s="54"/>
      <c r="H109" s="54"/>
      <c r="I109" s="54"/>
      <c r="J109" s="6"/>
      <c r="K109" s="132"/>
      <c r="L109" s="133"/>
      <c r="M109" s="6"/>
      <c r="N109" s="99"/>
      <c r="O109" s="142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115" t="s">
        <v>539</v>
      </c>
      <c r="B110" s="109"/>
      <c r="C110" s="109"/>
      <c r="D110" s="109"/>
      <c r="E110" s="6"/>
      <c r="F110" s="116" t="s">
        <v>542</v>
      </c>
      <c r="G110" s="6"/>
      <c r="H110" s="6" t="s">
        <v>758</v>
      </c>
      <c r="I110" s="6"/>
      <c r="J110" s="1"/>
      <c r="K110" s="6"/>
      <c r="L110" s="6"/>
      <c r="M110" s="6"/>
      <c r="N110" s="1"/>
      <c r="O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15"/>
      <c r="B111" s="109"/>
      <c r="C111" s="109"/>
      <c r="D111" s="109"/>
      <c r="E111" s="6"/>
      <c r="F111" s="116"/>
      <c r="G111" s="6"/>
      <c r="H111" s="6"/>
      <c r="I111" s="6"/>
      <c r="J111" s="1"/>
      <c r="K111" s="6"/>
      <c r="L111" s="6"/>
      <c r="M111" s="6"/>
      <c r="N111" s="1"/>
      <c r="O111" s="1"/>
      <c r="Q111" s="1"/>
      <c r="R111" s="54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15"/>
      <c r="B112" s="109"/>
      <c r="C112" s="109"/>
      <c r="D112" s="109"/>
      <c r="E112" s="6"/>
      <c r="F112" s="116"/>
      <c r="G112" s="54"/>
      <c r="H112" s="41"/>
      <c r="I112" s="54"/>
      <c r="J112" s="6"/>
      <c r="K112" s="132"/>
      <c r="L112" s="133"/>
      <c r="M112" s="6"/>
      <c r="N112" s="99"/>
      <c r="O112" s="134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54"/>
      <c r="B113" s="98"/>
      <c r="C113" s="98"/>
      <c r="D113" s="41"/>
      <c r="E113" s="54"/>
      <c r="F113" s="54"/>
      <c r="G113" s="54"/>
      <c r="H113" s="41"/>
      <c r="I113" s="54"/>
      <c r="J113" s="6"/>
      <c r="K113" s="132"/>
      <c r="L113" s="133"/>
      <c r="M113" s="6"/>
      <c r="N113" s="99"/>
      <c r="O113" s="134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38.25" customHeight="1">
      <c r="A114" s="41"/>
      <c r="B114" s="143" t="s">
        <v>559</v>
      </c>
      <c r="C114" s="143"/>
      <c r="D114" s="143"/>
      <c r="E114" s="143"/>
      <c r="F114" s="6"/>
      <c r="G114" s="6"/>
      <c r="H114" s="126"/>
      <c r="I114" s="6"/>
      <c r="J114" s="126"/>
      <c r="K114" s="127"/>
      <c r="L114" s="6"/>
      <c r="M114" s="6"/>
      <c r="N114" s="1"/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93" t="s">
        <v>16</v>
      </c>
      <c r="B115" s="94" t="s">
        <v>511</v>
      </c>
      <c r="C115" s="94"/>
      <c r="D115" s="95" t="s">
        <v>522</v>
      </c>
      <c r="E115" s="94" t="s">
        <v>523</v>
      </c>
      <c r="F115" s="94" t="s">
        <v>524</v>
      </c>
      <c r="G115" s="94" t="s">
        <v>560</v>
      </c>
      <c r="H115" s="94" t="s">
        <v>561</v>
      </c>
      <c r="I115" s="94" t="s">
        <v>527</v>
      </c>
      <c r="J115" s="144" t="s">
        <v>528</v>
      </c>
      <c r="K115" s="94" t="s">
        <v>529</v>
      </c>
      <c r="L115" s="94" t="s">
        <v>562</v>
      </c>
      <c r="M115" s="94" t="s">
        <v>532</v>
      </c>
      <c r="N115" s="95" t="s">
        <v>533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1</v>
      </c>
      <c r="B116" s="146">
        <v>41579</v>
      </c>
      <c r="C116" s="146"/>
      <c r="D116" s="147" t="s">
        <v>563</v>
      </c>
      <c r="E116" s="148" t="s">
        <v>564</v>
      </c>
      <c r="F116" s="149">
        <v>82</v>
      </c>
      <c r="G116" s="148" t="s">
        <v>565</v>
      </c>
      <c r="H116" s="148">
        <v>100</v>
      </c>
      <c r="I116" s="150">
        <v>100</v>
      </c>
      <c r="J116" s="151" t="s">
        <v>566</v>
      </c>
      <c r="K116" s="152">
        <f t="shared" ref="K116:K147" si="91">H116-F116</f>
        <v>18</v>
      </c>
      <c r="L116" s="153">
        <f t="shared" ref="L116:L147" si="92">K116/F116</f>
        <v>0.21951219512195122</v>
      </c>
      <c r="M116" s="148" t="s">
        <v>534</v>
      </c>
      <c r="N116" s="154">
        <v>42657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2</v>
      </c>
      <c r="B117" s="146">
        <v>41794</v>
      </c>
      <c r="C117" s="146"/>
      <c r="D117" s="147" t="s">
        <v>567</v>
      </c>
      <c r="E117" s="148" t="s">
        <v>536</v>
      </c>
      <c r="F117" s="149">
        <v>257</v>
      </c>
      <c r="G117" s="148" t="s">
        <v>565</v>
      </c>
      <c r="H117" s="148">
        <v>300</v>
      </c>
      <c r="I117" s="150">
        <v>300</v>
      </c>
      <c r="J117" s="151" t="s">
        <v>566</v>
      </c>
      <c r="K117" s="152">
        <f t="shared" si="91"/>
        <v>43</v>
      </c>
      <c r="L117" s="153">
        <f t="shared" si="92"/>
        <v>0.16731517509727625</v>
      </c>
      <c r="M117" s="148" t="s">
        <v>534</v>
      </c>
      <c r="N117" s="154">
        <v>41822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3</v>
      </c>
      <c r="B118" s="146">
        <v>41828</v>
      </c>
      <c r="C118" s="146"/>
      <c r="D118" s="147" t="s">
        <v>568</v>
      </c>
      <c r="E118" s="148" t="s">
        <v>536</v>
      </c>
      <c r="F118" s="149">
        <v>393</v>
      </c>
      <c r="G118" s="148" t="s">
        <v>565</v>
      </c>
      <c r="H118" s="148">
        <v>468</v>
      </c>
      <c r="I118" s="150">
        <v>468</v>
      </c>
      <c r="J118" s="151" t="s">
        <v>566</v>
      </c>
      <c r="K118" s="152">
        <f t="shared" si="91"/>
        <v>75</v>
      </c>
      <c r="L118" s="153">
        <f t="shared" si="92"/>
        <v>0.19083969465648856</v>
      </c>
      <c r="M118" s="148" t="s">
        <v>534</v>
      </c>
      <c r="N118" s="154">
        <v>41863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4</v>
      </c>
      <c r="B119" s="146">
        <v>41857</v>
      </c>
      <c r="C119" s="146"/>
      <c r="D119" s="147" t="s">
        <v>569</v>
      </c>
      <c r="E119" s="148" t="s">
        <v>536</v>
      </c>
      <c r="F119" s="149">
        <v>205</v>
      </c>
      <c r="G119" s="148" t="s">
        <v>565</v>
      </c>
      <c r="H119" s="148">
        <v>275</v>
      </c>
      <c r="I119" s="150">
        <v>250</v>
      </c>
      <c r="J119" s="151" t="s">
        <v>566</v>
      </c>
      <c r="K119" s="152">
        <f t="shared" si="91"/>
        <v>70</v>
      </c>
      <c r="L119" s="153">
        <f t="shared" si="92"/>
        <v>0.34146341463414637</v>
      </c>
      <c r="M119" s="148" t="s">
        <v>534</v>
      </c>
      <c r="N119" s="154">
        <v>41962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5</v>
      </c>
      <c r="B120" s="146">
        <v>41886</v>
      </c>
      <c r="C120" s="146"/>
      <c r="D120" s="147" t="s">
        <v>570</v>
      </c>
      <c r="E120" s="148" t="s">
        <v>536</v>
      </c>
      <c r="F120" s="149">
        <v>162</v>
      </c>
      <c r="G120" s="148" t="s">
        <v>565</v>
      </c>
      <c r="H120" s="148">
        <v>190</v>
      </c>
      <c r="I120" s="150">
        <v>190</v>
      </c>
      <c r="J120" s="151" t="s">
        <v>566</v>
      </c>
      <c r="K120" s="152">
        <f t="shared" si="91"/>
        <v>28</v>
      </c>
      <c r="L120" s="153">
        <f t="shared" si="92"/>
        <v>0.1728395061728395</v>
      </c>
      <c r="M120" s="148" t="s">
        <v>534</v>
      </c>
      <c r="N120" s="154">
        <v>42006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6</v>
      </c>
      <c r="B121" s="146">
        <v>41886</v>
      </c>
      <c r="C121" s="146"/>
      <c r="D121" s="147" t="s">
        <v>571</v>
      </c>
      <c r="E121" s="148" t="s">
        <v>536</v>
      </c>
      <c r="F121" s="149">
        <v>75</v>
      </c>
      <c r="G121" s="148" t="s">
        <v>565</v>
      </c>
      <c r="H121" s="148">
        <v>91.5</v>
      </c>
      <c r="I121" s="150" t="s">
        <v>572</v>
      </c>
      <c r="J121" s="151" t="s">
        <v>573</v>
      </c>
      <c r="K121" s="152">
        <f t="shared" si="91"/>
        <v>16.5</v>
      </c>
      <c r="L121" s="153">
        <f t="shared" si="92"/>
        <v>0.22</v>
      </c>
      <c r="M121" s="148" t="s">
        <v>534</v>
      </c>
      <c r="N121" s="154">
        <v>41954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7</v>
      </c>
      <c r="B122" s="146">
        <v>41913</v>
      </c>
      <c r="C122" s="146"/>
      <c r="D122" s="147" t="s">
        <v>574</v>
      </c>
      <c r="E122" s="148" t="s">
        <v>536</v>
      </c>
      <c r="F122" s="149">
        <v>850</v>
      </c>
      <c r="G122" s="148" t="s">
        <v>565</v>
      </c>
      <c r="H122" s="148">
        <v>982.5</v>
      </c>
      <c r="I122" s="150">
        <v>1050</v>
      </c>
      <c r="J122" s="151" t="s">
        <v>575</v>
      </c>
      <c r="K122" s="152">
        <f t="shared" si="91"/>
        <v>132.5</v>
      </c>
      <c r="L122" s="153">
        <f t="shared" si="92"/>
        <v>0.15588235294117647</v>
      </c>
      <c r="M122" s="148" t="s">
        <v>534</v>
      </c>
      <c r="N122" s="154">
        <v>42039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8</v>
      </c>
      <c r="B123" s="146">
        <v>41913</v>
      </c>
      <c r="C123" s="146"/>
      <c r="D123" s="147" t="s">
        <v>576</v>
      </c>
      <c r="E123" s="148" t="s">
        <v>536</v>
      </c>
      <c r="F123" s="149">
        <v>475</v>
      </c>
      <c r="G123" s="148" t="s">
        <v>565</v>
      </c>
      <c r="H123" s="148">
        <v>515</v>
      </c>
      <c r="I123" s="150">
        <v>600</v>
      </c>
      <c r="J123" s="151" t="s">
        <v>577</v>
      </c>
      <c r="K123" s="152">
        <f t="shared" si="91"/>
        <v>40</v>
      </c>
      <c r="L123" s="153">
        <f t="shared" si="92"/>
        <v>8.4210526315789472E-2</v>
      </c>
      <c r="M123" s="148" t="s">
        <v>534</v>
      </c>
      <c r="N123" s="154">
        <v>41939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9</v>
      </c>
      <c r="B124" s="146">
        <v>41913</v>
      </c>
      <c r="C124" s="146"/>
      <c r="D124" s="147" t="s">
        <v>578</v>
      </c>
      <c r="E124" s="148" t="s">
        <v>536</v>
      </c>
      <c r="F124" s="149">
        <v>86</v>
      </c>
      <c r="G124" s="148" t="s">
        <v>565</v>
      </c>
      <c r="H124" s="148">
        <v>99</v>
      </c>
      <c r="I124" s="150">
        <v>140</v>
      </c>
      <c r="J124" s="151" t="s">
        <v>579</v>
      </c>
      <c r="K124" s="152">
        <f t="shared" si="91"/>
        <v>13</v>
      </c>
      <c r="L124" s="153">
        <f t="shared" si="92"/>
        <v>0.15116279069767441</v>
      </c>
      <c r="M124" s="148" t="s">
        <v>534</v>
      </c>
      <c r="N124" s="154">
        <v>41939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10</v>
      </c>
      <c r="B125" s="146">
        <v>41926</v>
      </c>
      <c r="C125" s="146"/>
      <c r="D125" s="147" t="s">
        <v>580</v>
      </c>
      <c r="E125" s="148" t="s">
        <v>536</v>
      </c>
      <c r="F125" s="149">
        <v>496.6</v>
      </c>
      <c r="G125" s="148" t="s">
        <v>565</v>
      </c>
      <c r="H125" s="148">
        <v>621</v>
      </c>
      <c r="I125" s="150">
        <v>580</v>
      </c>
      <c r="J125" s="151" t="s">
        <v>566</v>
      </c>
      <c r="K125" s="152">
        <f t="shared" si="91"/>
        <v>124.39999999999998</v>
      </c>
      <c r="L125" s="153">
        <f t="shared" si="92"/>
        <v>0.25050342327829234</v>
      </c>
      <c r="M125" s="148" t="s">
        <v>534</v>
      </c>
      <c r="N125" s="154">
        <v>42605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11</v>
      </c>
      <c r="B126" s="146">
        <v>41926</v>
      </c>
      <c r="C126" s="146"/>
      <c r="D126" s="147" t="s">
        <v>581</v>
      </c>
      <c r="E126" s="148" t="s">
        <v>536</v>
      </c>
      <c r="F126" s="149">
        <v>2481.9</v>
      </c>
      <c r="G126" s="148" t="s">
        <v>565</v>
      </c>
      <c r="H126" s="148">
        <v>2840</v>
      </c>
      <c r="I126" s="150">
        <v>2870</v>
      </c>
      <c r="J126" s="151" t="s">
        <v>582</v>
      </c>
      <c r="K126" s="152">
        <f t="shared" si="91"/>
        <v>358.09999999999991</v>
      </c>
      <c r="L126" s="153">
        <f t="shared" si="92"/>
        <v>0.14428462065353154</v>
      </c>
      <c r="M126" s="148" t="s">
        <v>534</v>
      </c>
      <c r="N126" s="154">
        <v>42017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12</v>
      </c>
      <c r="B127" s="146">
        <v>41928</v>
      </c>
      <c r="C127" s="146"/>
      <c r="D127" s="147" t="s">
        <v>583</v>
      </c>
      <c r="E127" s="148" t="s">
        <v>536</v>
      </c>
      <c r="F127" s="149">
        <v>84.5</v>
      </c>
      <c r="G127" s="148" t="s">
        <v>565</v>
      </c>
      <c r="H127" s="148">
        <v>93</v>
      </c>
      <c r="I127" s="150">
        <v>110</v>
      </c>
      <c r="J127" s="151" t="s">
        <v>584</v>
      </c>
      <c r="K127" s="152">
        <f t="shared" si="91"/>
        <v>8.5</v>
      </c>
      <c r="L127" s="153">
        <f t="shared" si="92"/>
        <v>0.10059171597633136</v>
      </c>
      <c r="M127" s="148" t="s">
        <v>534</v>
      </c>
      <c r="N127" s="154">
        <v>41939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13</v>
      </c>
      <c r="B128" s="146">
        <v>41928</v>
      </c>
      <c r="C128" s="146"/>
      <c r="D128" s="147" t="s">
        <v>585</v>
      </c>
      <c r="E128" s="148" t="s">
        <v>536</v>
      </c>
      <c r="F128" s="149">
        <v>401</v>
      </c>
      <c r="G128" s="148" t="s">
        <v>565</v>
      </c>
      <c r="H128" s="148">
        <v>428</v>
      </c>
      <c r="I128" s="150">
        <v>450</v>
      </c>
      <c r="J128" s="151" t="s">
        <v>586</v>
      </c>
      <c r="K128" s="152">
        <f t="shared" si="91"/>
        <v>27</v>
      </c>
      <c r="L128" s="153">
        <f t="shared" si="92"/>
        <v>6.7331670822942641E-2</v>
      </c>
      <c r="M128" s="148" t="s">
        <v>534</v>
      </c>
      <c r="N128" s="154">
        <v>42020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14</v>
      </c>
      <c r="B129" s="146">
        <v>41928</v>
      </c>
      <c r="C129" s="146"/>
      <c r="D129" s="147" t="s">
        <v>587</v>
      </c>
      <c r="E129" s="148" t="s">
        <v>536</v>
      </c>
      <c r="F129" s="149">
        <v>101</v>
      </c>
      <c r="G129" s="148" t="s">
        <v>565</v>
      </c>
      <c r="H129" s="148">
        <v>112</v>
      </c>
      <c r="I129" s="150">
        <v>120</v>
      </c>
      <c r="J129" s="151" t="s">
        <v>588</v>
      </c>
      <c r="K129" s="152">
        <f t="shared" si="91"/>
        <v>11</v>
      </c>
      <c r="L129" s="153">
        <f t="shared" si="92"/>
        <v>0.10891089108910891</v>
      </c>
      <c r="M129" s="148" t="s">
        <v>534</v>
      </c>
      <c r="N129" s="154">
        <v>41939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15</v>
      </c>
      <c r="B130" s="146">
        <v>41954</v>
      </c>
      <c r="C130" s="146"/>
      <c r="D130" s="147" t="s">
        <v>589</v>
      </c>
      <c r="E130" s="148" t="s">
        <v>536</v>
      </c>
      <c r="F130" s="149">
        <v>59</v>
      </c>
      <c r="G130" s="148" t="s">
        <v>565</v>
      </c>
      <c r="H130" s="148">
        <v>76</v>
      </c>
      <c r="I130" s="150">
        <v>76</v>
      </c>
      <c r="J130" s="151" t="s">
        <v>566</v>
      </c>
      <c r="K130" s="152">
        <f t="shared" si="91"/>
        <v>17</v>
      </c>
      <c r="L130" s="153">
        <f t="shared" si="92"/>
        <v>0.28813559322033899</v>
      </c>
      <c r="M130" s="148" t="s">
        <v>534</v>
      </c>
      <c r="N130" s="154">
        <v>43032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16</v>
      </c>
      <c r="B131" s="146">
        <v>41954</v>
      </c>
      <c r="C131" s="146"/>
      <c r="D131" s="147" t="s">
        <v>578</v>
      </c>
      <c r="E131" s="148" t="s">
        <v>536</v>
      </c>
      <c r="F131" s="149">
        <v>99</v>
      </c>
      <c r="G131" s="148" t="s">
        <v>565</v>
      </c>
      <c r="H131" s="148">
        <v>120</v>
      </c>
      <c r="I131" s="150">
        <v>120</v>
      </c>
      <c r="J131" s="151" t="s">
        <v>547</v>
      </c>
      <c r="K131" s="152">
        <f t="shared" si="91"/>
        <v>21</v>
      </c>
      <c r="L131" s="153">
        <f t="shared" si="92"/>
        <v>0.21212121212121213</v>
      </c>
      <c r="M131" s="148" t="s">
        <v>534</v>
      </c>
      <c r="N131" s="154">
        <v>41960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17</v>
      </c>
      <c r="B132" s="146">
        <v>41956</v>
      </c>
      <c r="C132" s="146"/>
      <c r="D132" s="147" t="s">
        <v>590</v>
      </c>
      <c r="E132" s="148" t="s">
        <v>536</v>
      </c>
      <c r="F132" s="149">
        <v>22</v>
      </c>
      <c r="G132" s="148" t="s">
        <v>565</v>
      </c>
      <c r="H132" s="148">
        <v>33.549999999999997</v>
      </c>
      <c r="I132" s="150">
        <v>32</v>
      </c>
      <c r="J132" s="151" t="s">
        <v>591</v>
      </c>
      <c r="K132" s="152">
        <f t="shared" si="91"/>
        <v>11.549999999999997</v>
      </c>
      <c r="L132" s="153">
        <f t="shared" si="92"/>
        <v>0.52499999999999991</v>
      </c>
      <c r="M132" s="148" t="s">
        <v>534</v>
      </c>
      <c r="N132" s="154">
        <v>42188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18</v>
      </c>
      <c r="B133" s="146">
        <v>41976</v>
      </c>
      <c r="C133" s="146"/>
      <c r="D133" s="147" t="s">
        <v>592</v>
      </c>
      <c r="E133" s="148" t="s">
        <v>536</v>
      </c>
      <c r="F133" s="149">
        <v>440</v>
      </c>
      <c r="G133" s="148" t="s">
        <v>565</v>
      </c>
      <c r="H133" s="148">
        <v>520</v>
      </c>
      <c r="I133" s="150">
        <v>520</v>
      </c>
      <c r="J133" s="151" t="s">
        <v>593</v>
      </c>
      <c r="K133" s="152">
        <f t="shared" si="91"/>
        <v>80</v>
      </c>
      <c r="L133" s="153">
        <f t="shared" si="92"/>
        <v>0.18181818181818182</v>
      </c>
      <c r="M133" s="148" t="s">
        <v>534</v>
      </c>
      <c r="N133" s="154">
        <v>42208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19</v>
      </c>
      <c r="B134" s="146">
        <v>41976</v>
      </c>
      <c r="C134" s="146"/>
      <c r="D134" s="147" t="s">
        <v>594</v>
      </c>
      <c r="E134" s="148" t="s">
        <v>536</v>
      </c>
      <c r="F134" s="149">
        <v>360</v>
      </c>
      <c r="G134" s="148" t="s">
        <v>565</v>
      </c>
      <c r="H134" s="148">
        <v>427</v>
      </c>
      <c r="I134" s="150">
        <v>425</v>
      </c>
      <c r="J134" s="151" t="s">
        <v>595</v>
      </c>
      <c r="K134" s="152">
        <f t="shared" si="91"/>
        <v>67</v>
      </c>
      <c r="L134" s="153">
        <f t="shared" si="92"/>
        <v>0.18611111111111112</v>
      </c>
      <c r="M134" s="148" t="s">
        <v>534</v>
      </c>
      <c r="N134" s="154">
        <v>42058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20</v>
      </c>
      <c r="B135" s="146">
        <v>42012</v>
      </c>
      <c r="C135" s="146"/>
      <c r="D135" s="147" t="s">
        <v>596</v>
      </c>
      <c r="E135" s="148" t="s">
        <v>536</v>
      </c>
      <c r="F135" s="149">
        <v>360</v>
      </c>
      <c r="G135" s="148" t="s">
        <v>565</v>
      </c>
      <c r="H135" s="148">
        <v>455</v>
      </c>
      <c r="I135" s="150">
        <v>420</v>
      </c>
      <c r="J135" s="151" t="s">
        <v>597</v>
      </c>
      <c r="K135" s="152">
        <f t="shared" si="91"/>
        <v>95</v>
      </c>
      <c r="L135" s="153">
        <f t="shared" si="92"/>
        <v>0.2638888888888889</v>
      </c>
      <c r="M135" s="148" t="s">
        <v>534</v>
      </c>
      <c r="N135" s="154">
        <v>42024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21</v>
      </c>
      <c r="B136" s="146">
        <v>42012</v>
      </c>
      <c r="C136" s="146"/>
      <c r="D136" s="147" t="s">
        <v>598</v>
      </c>
      <c r="E136" s="148" t="s">
        <v>536</v>
      </c>
      <c r="F136" s="149">
        <v>130</v>
      </c>
      <c r="G136" s="148"/>
      <c r="H136" s="148">
        <v>175.5</v>
      </c>
      <c r="I136" s="150">
        <v>165</v>
      </c>
      <c r="J136" s="151" t="s">
        <v>599</v>
      </c>
      <c r="K136" s="152">
        <f t="shared" si="91"/>
        <v>45.5</v>
      </c>
      <c r="L136" s="153">
        <f t="shared" si="92"/>
        <v>0.35</v>
      </c>
      <c r="M136" s="148" t="s">
        <v>534</v>
      </c>
      <c r="N136" s="154">
        <v>43088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22</v>
      </c>
      <c r="B137" s="146">
        <v>42040</v>
      </c>
      <c r="C137" s="146"/>
      <c r="D137" s="147" t="s">
        <v>364</v>
      </c>
      <c r="E137" s="148" t="s">
        <v>564</v>
      </c>
      <c r="F137" s="149">
        <v>98</v>
      </c>
      <c r="G137" s="148"/>
      <c r="H137" s="148">
        <v>120</v>
      </c>
      <c r="I137" s="150">
        <v>120</v>
      </c>
      <c r="J137" s="151" t="s">
        <v>566</v>
      </c>
      <c r="K137" s="152">
        <f t="shared" si="91"/>
        <v>22</v>
      </c>
      <c r="L137" s="153">
        <f t="shared" si="92"/>
        <v>0.22448979591836735</v>
      </c>
      <c r="M137" s="148" t="s">
        <v>534</v>
      </c>
      <c r="N137" s="154">
        <v>42753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23</v>
      </c>
      <c r="B138" s="146">
        <v>42040</v>
      </c>
      <c r="C138" s="146"/>
      <c r="D138" s="147" t="s">
        <v>600</v>
      </c>
      <c r="E138" s="148" t="s">
        <v>564</v>
      </c>
      <c r="F138" s="149">
        <v>196</v>
      </c>
      <c r="G138" s="148"/>
      <c r="H138" s="148">
        <v>262</v>
      </c>
      <c r="I138" s="150">
        <v>255</v>
      </c>
      <c r="J138" s="151" t="s">
        <v>566</v>
      </c>
      <c r="K138" s="152">
        <f t="shared" si="91"/>
        <v>66</v>
      </c>
      <c r="L138" s="153">
        <f t="shared" si="92"/>
        <v>0.33673469387755101</v>
      </c>
      <c r="M138" s="148" t="s">
        <v>534</v>
      </c>
      <c r="N138" s="154">
        <v>42599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5">
        <v>24</v>
      </c>
      <c r="B139" s="156">
        <v>42067</v>
      </c>
      <c r="C139" s="156"/>
      <c r="D139" s="157" t="s">
        <v>363</v>
      </c>
      <c r="E139" s="158" t="s">
        <v>564</v>
      </c>
      <c r="F139" s="159">
        <v>235</v>
      </c>
      <c r="G139" s="159"/>
      <c r="H139" s="160">
        <v>77</v>
      </c>
      <c r="I139" s="160" t="s">
        <v>601</v>
      </c>
      <c r="J139" s="161" t="s">
        <v>602</v>
      </c>
      <c r="K139" s="162">
        <f t="shared" si="91"/>
        <v>-158</v>
      </c>
      <c r="L139" s="163">
        <f t="shared" si="92"/>
        <v>-0.67234042553191486</v>
      </c>
      <c r="M139" s="159" t="s">
        <v>546</v>
      </c>
      <c r="N139" s="156">
        <v>43522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25</v>
      </c>
      <c r="B140" s="146">
        <v>42067</v>
      </c>
      <c r="C140" s="146"/>
      <c r="D140" s="147" t="s">
        <v>603</v>
      </c>
      <c r="E140" s="148" t="s">
        <v>564</v>
      </c>
      <c r="F140" s="149">
        <v>185</v>
      </c>
      <c r="G140" s="148"/>
      <c r="H140" s="148">
        <v>224</v>
      </c>
      <c r="I140" s="150" t="s">
        <v>604</v>
      </c>
      <c r="J140" s="151" t="s">
        <v>566</v>
      </c>
      <c r="K140" s="152">
        <f t="shared" si="91"/>
        <v>39</v>
      </c>
      <c r="L140" s="153">
        <f t="shared" si="92"/>
        <v>0.21081081081081082</v>
      </c>
      <c r="M140" s="148" t="s">
        <v>534</v>
      </c>
      <c r="N140" s="154">
        <v>42647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5">
        <v>26</v>
      </c>
      <c r="B141" s="156">
        <v>42090</v>
      </c>
      <c r="C141" s="156"/>
      <c r="D141" s="164" t="s">
        <v>605</v>
      </c>
      <c r="E141" s="159" t="s">
        <v>564</v>
      </c>
      <c r="F141" s="159">
        <v>49.5</v>
      </c>
      <c r="G141" s="160"/>
      <c r="H141" s="160">
        <v>15.85</v>
      </c>
      <c r="I141" s="160">
        <v>67</v>
      </c>
      <c r="J141" s="161" t="s">
        <v>606</v>
      </c>
      <c r="K141" s="160">
        <f t="shared" si="91"/>
        <v>-33.65</v>
      </c>
      <c r="L141" s="165">
        <f t="shared" si="92"/>
        <v>-0.67979797979797973</v>
      </c>
      <c r="M141" s="159" t="s">
        <v>546</v>
      </c>
      <c r="N141" s="166">
        <v>43627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27</v>
      </c>
      <c r="B142" s="146">
        <v>42093</v>
      </c>
      <c r="C142" s="146"/>
      <c r="D142" s="147" t="s">
        <v>607</v>
      </c>
      <c r="E142" s="148" t="s">
        <v>564</v>
      </c>
      <c r="F142" s="149">
        <v>183.5</v>
      </c>
      <c r="G142" s="148"/>
      <c r="H142" s="148">
        <v>219</v>
      </c>
      <c r="I142" s="150">
        <v>218</v>
      </c>
      <c r="J142" s="151" t="s">
        <v>608</v>
      </c>
      <c r="K142" s="152">
        <f t="shared" si="91"/>
        <v>35.5</v>
      </c>
      <c r="L142" s="153">
        <f t="shared" si="92"/>
        <v>0.19346049046321526</v>
      </c>
      <c r="M142" s="148" t="s">
        <v>534</v>
      </c>
      <c r="N142" s="154">
        <v>42103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28</v>
      </c>
      <c r="B143" s="146">
        <v>42114</v>
      </c>
      <c r="C143" s="146"/>
      <c r="D143" s="147" t="s">
        <v>609</v>
      </c>
      <c r="E143" s="148" t="s">
        <v>564</v>
      </c>
      <c r="F143" s="149">
        <f>(227+237)/2</f>
        <v>232</v>
      </c>
      <c r="G143" s="148"/>
      <c r="H143" s="148">
        <v>298</v>
      </c>
      <c r="I143" s="150">
        <v>298</v>
      </c>
      <c r="J143" s="151" t="s">
        <v>566</v>
      </c>
      <c r="K143" s="152">
        <f t="shared" si="91"/>
        <v>66</v>
      </c>
      <c r="L143" s="153">
        <f t="shared" si="92"/>
        <v>0.28448275862068967</v>
      </c>
      <c r="M143" s="148" t="s">
        <v>534</v>
      </c>
      <c r="N143" s="154">
        <v>42823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29</v>
      </c>
      <c r="B144" s="146">
        <v>42128</v>
      </c>
      <c r="C144" s="146"/>
      <c r="D144" s="147" t="s">
        <v>610</v>
      </c>
      <c r="E144" s="148" t="s">
        <v>536</v>
      </c>
      <c r="F144" s="149">
        <v>385</v>
      </c>
      <c r="G144" s="148"/>
      <c r="H144" s="148">
        <f>212.5+331</f>
        <v>543.5</v>
      </c>
      <c r="I144" s="150">
        <v>510</v>
      </c>
      <c r="J144" s="151" t="s">
        <v>611</v>
      </c>
      <c r="K144" s="152">
        <f t="shared" si="91"/>
        <v>158.5</v>
      </c>
      <c r="L144" s="153">
        <f t="shared" si="92"/>
        <v>0.41168831168831171</v>
      </c>
      <c r="M144" s="148" t="s">
        <v>534</v>
      </c>
      <c r="N144" s="154">
        <v>42235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30</v>
      </c>
      <c r="B145" s="146">
        <v>42128</v>
      </c>
      <c r="C145" s="146"/>
      <c r="D145" s="147" t="s">
        <v>612</v>
      </c>
      <c r="E145" s="148" t="s">
        <v>536</v>
      </c>
      <c r="F145" s="149">
        <v>115.5</v>
      </c>
      <c r="G145" s="148"/>
      <c r="H145" s="148">
        <v>146</v>
      </c>
      <c r="I145" s="150">
        <v>142</v>
      </c>
      <c r="J145" s="151" t="s">
        <v>613</v>
      </c>
      <c r="K145" s="152">
        <f t="shared" si="91"/>
        <v>30.5</v>
      </c>
      <c r="L145" s="153">
        <f t="shared" si="92"/>
        <v>0.26406926406926406</v>
      </c>
      <c r="M145" s="148" t="s">
        <v>534</v>
      </c>
      <c r="N145" s="154">
        <v>42202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31</v>
      </c>
      <c r="B146" s="146">
        <v>42151</v>
      </c>
      <c r="C146" s="146"/>
      <c r="D146" s="147" t="s">
        <v>614</v>
      </c>
      <c r="E146" s="148" t="s">
        <v>536</v>
      </c>
      <c r="F146" s="149">
        <v>237.5</v>
      </c>
      <c r="G146" s="148"/>
      <c r="H146" s="148">
        <v>279.5</v>
      </c>
      <c r="I146" s="150">
        <v>278</v>
      </c>
      <c r="J146" s="151" t="s">
        <v>566</v>
      </c>
      <c r="K146" s="152">
        <f t="shared" si="91"/>
        <v>42</v>
      </c>
      <c r="L146" s="153">
        <f t="shared" si="92"/>
        <v>0.17684210526315788</v>
      </c>
      <c r="M146" s="148" t="s">
        <v>534</v>
      </c>
      <c r="N146" s="154">
        <v>42222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32</v>
      </c>
      <c r="B147" s="146">
        <v>42174</v>
      </c>
      <c r="C147" s="146"/>
      <c r="D147" s="147" t="s">
        <v>585</v>
      </c>
      <c r="E147" s="148" t="s">
        <v>564</v>
      </c>
      <c r="F147" s="149">
        <v>340</v>
      </c>
      <c r="G147" s="148"/>
      <c r="H147" s="148">
        <v>448</v>
      </c>
      <c r="I147" s="150">
        <v>448</v>
      </c>
      <c r="J147" s="151" t="s">
        <v>566</v>
      </c>
      <c r="K147" s="152">
        <f t="shared" si="91"/>
        <v>108</v>
      </c>
      <c r="L147" s="153">
        <f t="shared" si="92"/>
        <v>0.31764705882352939</v>
      </c>
      <c r="M147" s="148" t="s">
        <v>534</v>
      </c>
      <c r="N147" s="154">
        <v>43018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33</v>
      </c>
      <c r="B148" s="146">
        <v>42191</v>
      </c>
      <c r="C148" s="146"/>
      <c r="D148" s="147" t="s">
        <v>615</v>
      </c>
      <c r="E148" s="148" t="s">
        <v>564</v>
      </c>
      <c r="F148" s="149">
        <v>390</v>
      </c>
      <c r="G148" s="148"/>
      <c r="H148" s="148">
        <v>460</v>
      </c>
      <c r="I148" s="150">
        <v>460</v>
      </c>
      <c r="J148" s="151" t="s">
        <v>566</v>
      </c>
      <c r="K148" s="152">
        <f t="shared" ref="K148:K168" si="93">H148-F148</f>
        <v>70</v>
      </c>
      <c r="L148" s="153">
        <f t="shared" ref="L148:L168" si="94">K148/F148</f>
        <v>0.17948717948717949</v>
      </c>
      <c r="M148" s="148" t="s">
        <v>534</v>
      </c>
      <c r="N148" s="154">
        <v>42478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5">
        <v>34</v>
      </c>
      <c r="B149" s="156">
        <v>42195</v>
      </c>
      <c r="C149" s="156"/>
      <c r="D149" s="157" t="s">
        <v>616</v>
      </c>
      <c r="E149" s="158" t="s">
        <v>564</v>
      </c>
      <c r="F149" s="159">
        <v>122.5</v>
      </c>
      <c r="G149" s="159"/>
      <c r="H149" s="160">
        <v>61</v>
      </c>
      <c r="I149" s="160">
        <v>172</v>
      </c>
      <c r="J149" s="161" t="s">
        <v>617</v>
      </c>
      <c r="K149" s="162">
        <f t="shared" si="93"/>
        <v>-61.5</v>
      </c>
      <c r="L149" s="163">
        <f t="shared" si="94"/>
        <v>-0.50204081632653064</v>
      </c>
      <c r="M149" s="159" t="s">
        <v>546</v>
      </c>
      <c r="N149" s="156">
        <v>43333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35</v>
      </c>
      <c r="B150" s="146">
        <v>42219</v>
      </c>
      <c r="C150" s="146"/>
      <c r="D150" s="147" t="s">
        <v>618</v>
      </c>
      <c r="E150" s="148" t="s">
        <v>564</v>
      </c>
      <c r="F150" s="149">
        <v>297.5</v>
      </c>
      <c r="G150" s="148"/>
      <c r="H150" s="148">
        <v>350</v>
      </c>
      <c r="I150" s="150">
        <v>360</v>
      </c>
      <c r="J150" s="151" t="s">
        <v>619</v>
      </c>
      <c r="K150" s="152">
        <f t="shared" si="93"/>
        <v>52.5</v>
      </c>
      <c r="L150" s="153">
        <f t="shared" si="94"/>
        <v>0.17647058823529413</v>
      </c>
      <c r="M150" s="148" t="s">
        <v>534</v>
      </c>
      <c r="N150" s="154">
        <v>42232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36</v>
      </c>
      <c r="B151" s="146">
        <v>42219</v>
      </c>
      <c r="C151" s="146"/>
      <c r="D151" s="147" t="s">
        <v>620</v>
      </c>
      <c r="E151" s="148" t="s">
        <v>564</v>
      </c>
      <c r="F151" s="149">
        <v>115.5</v>
      </c>
      <c r="G151" s="148"/>
      <c r="H151" s="148">
        <v>149</v>
      </c>
      <c r="I151" s="150">
        <v>140</v>
      </c>
      <c r="J151" s="151" t="s">
        <v>621</v>
      </c>
      <c r="K151" s="152">
        <f t="shared" si="93"/>
        <v>33.5</v>
      </c>
      <c r="L151" s="153">
        <f t="shared" si="94"/>
        <v>0.29004329004329005</v>
      </c>
      <c r="M151" s="148" t="s">
        <v>534</v>
      </c>
      <c r="N151" s="154">
        <v>42740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37</v>
      </c>
      <c r="B152" s="146">
        <v>42251</v>
      </c>
      <c r="C152" s="146"/>
      <c r="D152" s="147" t="s">
        <v>614</v>
      </c>
      <c r="E152" s="148" t="s">
        <v>564</v>
      </c>
      <c r="F152" s="149">
        <v>226</v>
      </c>
      <c r="G152" s="148"/>
      <c r="H152" s="148">
        <v>292</v>
      </c>
      <c r="I152" s="150">
        <v>292</v>
      </c>
      <c r="J152" s="151" t="s">
        <v>622</v>
      </c>
      <c r="K152" s="152">
        <f t="shared" si="93"/>
        <v>66</v>
      </c>
      <c r="L152" s="153">
        <f t="shared" si="94"/>
        <v>0.29203539823008851</v>
      </c>
      <c r="M152" s="148" t="s">
        <v>534</v>
      </c>
      <c r="N152" s="154">
        <v>42286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38</v>
      </c>
      <c r="B153" s="146">
        <v>42254</v>
      </c>
      <c r="C153" s="146"/>
      <c r="D153" s="147" t="s">
        <v>609</v>
      </c>
      <c r="E153" s="148" t="s">
        <v>564</v>
      </c>
      <c r="F153" s="149">
        <v>232.5</v>
      </c>
      <c r="G153" s="148"/>
      <c r="H153" s="148">
        <v>312.5</v>
      </c>
      <c r="I153" s="150">
        <v>310</v>
      </c>
      <c r="J153" s="151" t="s">
        <v>566</v>
      </c>
      <c r="K153" s="152">
        <f t="shared" si="93"/>
        <v>80</v>
      </c>
      <c r="L153" s="153">
        <f t="shared" si="94"/>
        <v>0.34408602150537637</v>
      </c>
      <c r="M153" s="148" t="s">
        <v>534</v>
      </c>
      <c r="N153" s="154">
        <v>42823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39</v>
      </c>
      <c r="B154" s="146">
        <v>42268</v>
      </c>
      <c r="C154" s="146"/>
      <c r="D154" s="147" t="s">
        <v>623</v>
      </c>
      <c r="E154" s="148" t="s">
        <v>564</v>
      </c>
      <c r="F154" s="149">
        <v>196.5</v>
      </c>
      <c r="G154" s="148"/>
      <c r="H154" s="148">
        <v>238</v>
      </c>
      <c r="I154" s="150">
        <v>238</v>
      </c>
      <c r="J154" s="151" t="s">
        <v>622</v>
      </c>
      <c r="K154" s="152">
        <f t="shared" si="93"/>
        <v>41.5</v>
      </c>
      <c r="L154" s="153">
        <f t="shared" si="94"/>
        <v>0.21119592875318066</v>
      </c>
      <c r="M154" s="148" t="s">
        <v>534</v>
      </c>
      <c r="N154" s="154">
        <v>42291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40</v>
      </c>
      <c r="B155" s="146">
        <v>42271</v>
      </c>
      <c r="C155" s="146"/>
      <c r="D155" s="147" t="s">
        <v>563</v>
      </c>
      <c r="E155" s="148" t="s">
        <v>564</v>
      </c>
      <c r="F155" s="149">
        <v>65</v>
      </c>
      <c r="G155" s="148"/>
      <c r="H155" s="148">
        <v>82</v>
      </c>
      <c r="I155" s="150">
        <v>82</v>
      </c>
      <c r="J155" s="151" t="s">
        <v>622</v>
      </c>
      <c r="K155" s="152">
        <f t="shared" si="93"/>
        <v>17</v>
      </c>
      <c r="L155" s="153">
        <f t="shared" si="94"/>
        <v>0.26153846153846155</v>
      </c>
      <c r="M155" s="148" t="s">
        <v>534</v>
      </c>
      <c r="N155" s="154">
        <v>42578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41</v>
      </c>
      <c r="B156" s="146">
        <v>42291</v>
      </c>
      <c r="C156" s="146"/>
      <c r="D156" s="147" t="s">
        <v>624</v>
      </c>
      <c r="E156" s="148" t="s">
        <v>564</v>
      </c>
      <c r="F156" s="149">
        <v>144</v>
      </c>
      <c r="G156" s="148"/>
      <c r="H156" s="148">
        <v>182.5</v>
      </c>
      <c r="I156" s="150">
        <v>181</v>
      </c>
      <c r="J156" s="151" t="s">
        <v>622</v>
      </c>
      <c r="K156" s="152">
        <f t="shared" si="93"/>
        <v>38.5</v>
      </c>
      <c r="L156" s="153">
        <f t="shared" si="94"/>
        <v>0.2673611111111111</v>
      </c>
      <c r="M156" s="148" t="s">
        <v>534</v>
      </c>
      <c r="N156" s="154">
        <v>42817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42</v>
      </c>
      <c r="B157" s="146">
        <v>42291</v>
      </c>
      <c r="C157" s="146"/>
      <c r="D157" s="147" t="s">
        <v>625</v>
      </c>
      <c r="E157" s="148" t="s">
        <v>564</v>
      </c>
      <c r="F157" s="149">
        <v>264</v>
      </c>
      <c r="G157" s="148"/>
      <c r="H157" s="148">
        <v>311</v>
      </c>
      <c r="I157" s="150">
        <v>311</v>
      </c>
      <c r="J157" s="151" t="s">
        <v>622</v>
      </c>
      <c r="K157" s="152">
        <f t="shared" si="93"/>
        <v>47</v>
      </c>
      <c r="L157" s="153">
        <f t="shared" si="94"/>
        <v>0.17803030303030304</v>
      </c>
      <c r="M157" s="148" t="s">
        <v>534</v>
      </c>
      <c r="N157" s="154">
        <v>42604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43</v>
      </c>
      <c r="B158" s="146">
        <v>42318</v>
      </c>
      <c r="C158" s="146"/>
      <c r="D158" s="147" t="s">
        <v>626</v>
      </c>
      <c r="E158" s="148" t="s">
        <v>536</v>
      </c>
      <c r="F158" s="149">
        <v>549.5</v>
      </c>
      <c r="G158" s="148"/>
      <c r="H158" s="148">
        <v>630</v>
      </c>
      <c r="I158" s="150">
        <v>630</v>
      </c>
      <c r="J158" s="151" t="s">
        <v>622</v>
      </c>
      <c r="K158" s="152">
        <f t="shared" si="93"/>
        <v>80.5</v>
      </c>
      <c r="L158" s="153">
        <f t="shared" si="94"/>
        <v>0.1464968152866242</v>
      </c>
      <c r="M158" s="148" t="s">
        <v>534</v>
      </c>
      <c r="N158" s="154">
        <v>42419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44</v>
      </c>
      <c r="B159" s="146">
        <v>42342</v>
      </c>
      <c r="C159" s="146"/>
      <c r="D159" s="147" t="s">
        <v>627</v>
      </c>
      <c r="E159" s="148" t="s">
        <v>564</v>
      </c>
      <c r="F159" s="149">
        <v>1027.5</v>
      </c>
      <c r="G159" s="148"/>
      <c r="H159" s="148">
        <v>1315</v>
      </c>
      <c r="I159" s="150">
        <v>1250</v>
      </c>
      <c r="J159" s="151" t="s">
        <v>622</v>
      </c>
      <c r="K159" s="152">
        <f t="shared" si="93"/>
        <v>287.5</v>
      </c>
      <c r="L159" s="153">
        <f t="shared" si="94"/>
        <v>0.27980535279805352</v>
      </c>
      <c r="M159" s="148" t="s">
        <v>534</v>
      </c>
      <c r="N159" s="154">
        <v>43244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45</v>
      </c>
      <c r="B160" s="146">
        <v>42367</v>
      </c>
      <c r="C160" s="146"/>
      <c r="D160" s="147" t="s">
        <v>628</v>
      </c>
      <c r="E160" s="148" t="s">
        <v>564</v>
      </c>
      <c r="F160" s="149">
        <v>465</v>
      </c>
      <c r="G160" s="148"/>
      <c r="H160" s="148">
        <v>540</v>
      </c>
      <c r="I160" s="150">
        <v>540</v>
      </c>
      <c r="J160" s="151" t="s">
        <v>622</v>
      </c>
      <c r="K160" s="152">
        <f t="shared" si="93"/>
        <v>75</v>
      </c>
      <c r="L160" s="153">
        <f t="shared" si="94"/>
        <v>0.16129032258064516</v>
      </c>
      <c r="M160" s="148" t="s">
        <v>534</v>
      </c>
      <c r="N160" s="154">
        <v>42530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46</v>
      </c>
      <c r="B161" s="146">
        <v>42380</v>
      </c>
      <c r="C161" s="146"/>
      <c r="D161" s="147" t="s">
        <v>364</v>
      </c>
      <c r="E161" s="148" t="s">
        <v>536</v>
      </c>
      <c r="F161" s="149">
        <v>81</v>
      </c>
      <c r="G161" s="148"/>
      <c r="H161" s="148">
        <v>110</v>
      </c>
      <c r="I161" s="150">
        <v>110</v>
      </c>
      <c r="J161" s="151" t="s">
        <v>622</v>
      </c>
      <c r="K161" s="152">
        <f t="shared" si="93"/>
        <v>29</v>
      </c>
      <c r="L161" s="153">
        <f t="shared" si="94"/>
        <v>0.35802469135802467</v>
      </c>
      <c r="M161" s="148" t="s">
        <v>534</v>
      </c>
      <c r="N161" s="154">
        <v>42745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47</v>
      </c>
      <c r="B162" s="146">
        <v>42382</v>
      </c>
      <c r="C162" s="146"/>
      <c r="D162" s="147" t="s">
        <v>629</v>
      </c>
      <c r="E162" s="148" t="s">
        <v>536</v>
      </c>
      <c r="F162" s="149">
        <v>417.5</v>
      </c>
      <c r="G162" s="148"/>
      <c r="H162" s="148">
        <v>547</v>
      </c>
      <c r="I162" s="150">
        <v>535</v>
      </c>
      <c r="J162" s="151" t="s">
        <v>622</v>
      </c>
      <c r="K162" s="152">
        <f t="shared" si="93"/>
        <v>129.5</v>
      </c>
      <c r="L162" s="153">
        <f t="shared" si="94"/>
        <v>0.31017964071856285</v>
      </c>
      <c r="M162" s="148" t="s">
        <v>534</v>
      </c>
      <c r="N162" s="154">
        <v>42578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48</v>
      </c>
      <c r="B163" s="146">
        <v>42408</v>
      </c>
      <c r="C163" s="146"/>
      <c r="D163" s="147" t="s">
        <v>630</v>
      </c>
      <c r="E163" s="148" t="s">
        <v>564</v>
      </c>
      <c r="F163" s="149">
        <v>650</v>
      </c>
      <c r="G163" s="148"/>
      <c r="H163" s="148">
        <v>800</v>
      </c>
      <c r="I163" s="150">
        <v>800</v>
      </c>
      <c r="J163" s="151" t="s">
        <v>622</v>
      </c>
      <c r="K163" s="152">
        <f t="shared" si="93"/>
        <v>150</v>
      </c>
      <c r="L163" s="153">
        <f t="shared" si="94"/>
        <v>0.23076923076923078</v>
      </c>
      <c r="M163" s="148" t="s">
        <v>534</v>
      </c>
      <c r="N163" s="154">
        <v>43154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49</v>
      </c>
      <c r="B164" s="146">
        <v>42433</v>
      </c>
      <c r="C164" s="146"/>
      <c r="D164" s="147" t="s">
        <v>205</v>
      </c>
      <c r="E164" s="148" t="s">
        <v>564</v>
      </c>
      <c r="F164" s="149">
        <v>437.5</v>
      </c>
      <c r="G164" s="148"/>
      <c r="H164" s="148">
        <v>504.5</v>
      </c>
      <c r="I164" s="150">
        <v>522</v>
      </c>
      <c r="J164" s="151" t="s">
        <v>631</v>
      </c>
      <c r="K164" s="152">
        <f t="shared" si="93"/>
        <v>67</v>
      </c>
      <c r="L164" s="153">
        <f t="shared" si="94"/>
        <v>0.15314285714285714</v>
      </c>
      <c r="M164" s="148" t="s">
        <v>534</v>
      </c>
      <c r="N164" s="154">
        <v>42480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50</v>
      </c>
      <c r="B165" s="146">
        <v>42438</v>
      </c>
      <c r="C165" s="146"/>
      <c r="D165" s="147" t="s">
        <v>632</v>
      </c>
      <c r="E165" s="148" t="s">
        <v>564</v>
      </c>
      <c r="F165" s="149">
        <v>189.5</v>
      </c>
      <c r="G165" s="148"/>
      <c r="H165" s="148">
        <v>218</v>
      </c>
      <c r="I165" s="150">
        <v>218</v>
      </c>
      <c r="J165" s="151" t="s">
        <v>622</v>
      </c>
      <c r="K165" s="152">
        <f t="shared" si="93"/>
        <v>28.5</v>
      </c>
      <c r="L165" s="153">
        <f t="shared" si="94"/>
        <v>0.15039577836411611</v>
      </c>
      <c r="M165" s="148" t="s">
        <v>534</v>
      </c>
      <c r="N165" s="154">
        <v>43034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5">
        <v>51</v>
      </c>
      <c r="B166" s="156">
        <v>42471</v>
      </c>
      <c r="C166" s="156"/>
      <c r="D166" s="164" t="s">
        <v>633</v>
      </c>
      <c r="E166" s="159" t="s">
        <v>564</v>
      </c>
      <c r="F166" s="159">
        <v>36.5</v>
      </c>
      <c r="G166" s="160"/>
      <c r="H166" s="160">
        <v>15.85</v>
      </c>
      <c r="I166" s="160">
        <v>60</v>
      </c>
      <c r="J166" s="161" t="s">
        <v>634</v>
      </c>
      <c r="K166" s="162">
        <f t="shared" si="93"/>
        <v>-20.65</v>
      </c>
      <c r="L166" s="163">
        <f t="shared" si="94"/>
        <v>-0.5657534246575342</v>
      </c>
      <c r="M166" s="159" t="s">
        <v>546</v>
      </c>
      <c r="N166" s="167">
        <v>43627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52</v>
      </c>
      <c r="B167" s="146">
        <v>42472</v>
      </c>
      <c r="C167" s="146"/>
      <c r="D167" s="147" t="s">
        <v>635</v>
      </c>
      <c r="E167" s="148" t="s">
        <v>564</v>
      </c>
      <c r="F167" s="149">
        <v>93</v>
      </c>
      <c r="G167" s="148"/>
      <c r="H167" s="148">
        <v>149</v>
      </c>
      <c r="I167" s="150">
        <v>140</v>
      </c>
      <c r="J167" s="151" t="s">
        <v>636</v>
      </c>
      <c r="K167" s="152">
        <f t="shared" si="93"/>
        <v>56</v>
      </c>
      <c r="L167" s="153">
        <f t="shared" si="94"/>
        <v>0.60215053763440862</v>
      </c>
      <c r="M167" s="148" t="s">
        <v>534</v>
      </c>
      <c r="N167" s="154">
        <v>42740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53</v>
      </c>
      <c r="B168" s="146">
        <v>42472</v>
      </c>
      <c r="C168" s="146"/>
      <c r="D168" s="147" t="s">
        <v>637</v>
      </c>
      <c r="E168" s="148" t="s">
        <v>564</v>
      </c>
      <c r="F168" s="149">
        <v>130</v>
      </c>
      <c r="G168" s="148"/>
      <c r="H168" s="148">
        <v>150</v>
      </c>
      <c r="I168" s="150" t="s">
        <v>638</v>
      </c>
      <c r="J168" s="151" t="s">
        <v>622</v>
      </c>
      <c r="K168" s="152">
        <f t="shared" si="93"/>
        <v>20</v>
      </c>
      <c r="L168" s="153">
        <f t="shared" si="94"/>
        <v>0.15384615384615385</v>
      </c>
      <c r="M168" s="148" t="s">
        <v>534</v>
      </c>
      <c r="N168" s="154">
        <v>42564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54</v>
      </c>
      <c r="B169" s="146">
        <v>42473</v>
      </c>
      <c r="C169" s="146"/>
      <c r="D169" s="147" t="s">
        <v>639</v>
      </c>
      <c r="E169" s="148" t="s">
        <v>564</v>
      </c>
      <c r="F169" s="149">
        <v>196</v>
      </c>
      <c r="G169" s="148"/>
      <c r="H169" s="148">
        <v>299</v>
      </c>
      <c r="I169" s="150">
        <v>299</v>
      </c>
      <c r="J169" s="151" t="s">
        <v>622</v>
      </c>
      <c r="K169" s="152">
        <v>103</v>
      </c>
      <c r="L169" s="153">
        <v>0.52551020408163296</v>
      </c>
      <c r="M169" s="148" t="s">
        <v>534</v>
      </c>
      <c r="N169" s="154">
        <v>42620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55</v>
      </c>
      <c r="B170" s="146">
        <v>42473</v>
      </c>
      <c r="C170" s="146"/>
      <c r="D170" s="147" t="s">
        <v>640</v>
      </c>
      <c r="E170" s="148" t="s">
        <v>564</v>
      </c>
      <c r="F170" s="149">
        <v>88</v>
      </c>
      <c r="G170" s="148"/>
      <c r="H170" s="148">
        <v>103</v>
      </c>
      <c r="I170" s="150">
        <v>103</v>
      </c>
      <c r="J170" s="151" t="s">
        <v>622</v>
      </c>
      <c r="K170" s="152">
        <v>15</v>
      </c>
      <c r="L170" s="153">
        <v>0.170454545454545</v>
      </c>
      <c r="M170" s="148" t="s">
        <v>534</v>
      </c>
      <c r="N170" s="154">
        <v>42530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56</v>
      </c>
      <c r="B171" s="146">
        <v>42492</v>
      </c>
      <c r="C171" s="146"/>
      <c r="D171" s="147" t="s">
        <v>641</v>
      </c>
      <c r="E171" s="148" t="s">
        <v>564</v>
      </c>
      <c r="F171" s="149">
        <v>127.5</v>
      </c>
      <c r="G171" s="148"/>
      <c r="H171" s="148">
        <v>148</v>
      </c>
      <c r="I171" s="150" t="s">
        <v>642</v>
      </c>
      <c r="J171" s="151" t="s">
        <v>622</v>
      </c>
      <c r="K171" s="152">
        <f>H171-F171</f>
        <v>20.5</v>
      </c>
      <c r="L171" s="153">
        <f>K171/F171</f>
        <v>0.16078431372549021</v>
      </c>
      <c r="M171" s="148" t="s">
        <v>534</v>
      </c>
      <c r="N171" s="154">
        <v>42564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57</v>
      </c>
      <c r="B172" s="146">
        <v>42493</v>
      </c>
      <c r="C172" s="146"/>
      <c r="D172" s="147" t="s">
        <v>643</v>
      </c>
      <c r="E172" s="148" t="s">
        <v>564</v>
      </c>
      <c r="F172" s="149">
        <v>675</v>
      </c>
      <c r="G172" s="148"/>
      <c r="H172" s="148">
        <v>815</v>
      </c>
      <c r="I172" s="150" t="s">
        <v>644</v>
      </c>
      <c r="J172" s="151" t="s">
        <v>622</v>
      </c>
      <c r="K172" s="152">
        <f>H172-F172</f>
        <v>140</v>
      </c>
      <c r="L172" s="153">
        <f>K172/F172</f>
        <v>0.2074074074074074</v>
      </c>
      <c r="M172" s="148" t="s">
        <v>534</v>
      </c>
      <c r="N172" s="154">
        <v>43154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5">
        <v>58</v>
      </c>
      <c r="B173" s="156">
        <v>42522</v>
      </c>
      <c r="C173" s="156"/>
      <c r="D173" s="157" t="s">
        <v>645</v>
      </c>
      <c r="E173" s="158" t="s">
        <v>564</v>
      </c>
      <c r="F173" s="159">
        <v>500</v>
      </c>
      <c r="G173" s="159"/>
      <c r="H173" s="160">
        <v>232.5</v>
      </c>
      <c r="I173" s="160" t="s">
        <v>646</v>
      </c>
      <c r="J173" s="161" t="s">
        <v>647</v>
      </c>
      <c r="K173" s="162">
        <f>H173-F173</f>
        <v>-267.5</v>
      </c>
      <c r="L173" s="163">
        <f>K173/F173</f>
        <v>-0.53500000000000003</v>
      </c>
      <c r="M173" s="159" t="s">
        <v>546</v>
      </c>
      <c r="N173" s="156">
        <v>43735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59</v>
      </c>
      <c r="B174" s="146">
        <v>42527</v>
      </c>
      <c r="C174" s="146"/>
      <c r="D174" s="147" t="s">
        <v>492</v>
      </c>
      <c r="E174" s="148" t="s">
        <v>564</v>
      </c>
      <c r="F174" s="149">
        <v>110</v>
      </c>
      <c r="G174" s="148"/>
      <c r="H174" s="148">
        <v>126.5</v>
      </c>
      <c r="I174" s="150">
        <v>125</v>
      </c>
      <c r="J174" s="151" t="s">
        <v>573</v>
      </c>
      <c r="K174" s="152">
        <f>H174-F174</f>
        <v>16.5</v>
      </c>
      <c r="L174" s="153">
        <f>K174/F174</f>
        <v>0.15</v>
      </c>
      <c r="M174" s="148" t="s">
        <v>534</v>
      </c>
      <c r="N174" s="154">
        <v>42552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60</v>
      </c>
      <c r="B175" s="146">
        <v>42538</v>
      </c>
      <c r="C175" s="146"/>
      <c r="D175" s="147" t="s">
        <v>648</v>
      </c>
      <c r="E175" s="148" t="s">
        <v>564</v>
      </c>
      <c r="F175" s="149">
        <v>44</v>
      </c>
      <c r="G175" s="148"/>
      <c r="H175" s="148">
        <v>69.5</v>
      </c>
      <c r="I175" s="150">
        <v>69.5</v>
      </c>
      <c r="J175" s="151" t="s">
        <v>649</v>
      </c>
      <c r="K175" s="152">
        <f>H175-F175</f>
        <v>25.5</v>
      </c>
      <c r="L175" s="153">
        <f>K175/F175</f>
        <v>0.57954545454545459</v>
      </c>
      <c r="M175" s="148" t="s">
        <v>534</v>
      </c>
      <c r="N175" s="154">
        <v>42977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61</v>
      </c>
      <c r="B176" s="146">
        <v>42549</v>
      </c>
      <c r="C176" s="146"/>
      <c r="D176" s="147" t="s">
        <v>650</v>
      </c>
      <c r="E176" s="148" t="s">
        <v>564</v>
      </c>
      <c r="F176" s="149">
        <v>262.5</v>
      </c>
      <c r="G176" s="148"/>
      <c r="H176" s="148">
        <v>340</v>
      </c>
      <c r="I176" s="150">
        <v>333</v>
      </c>
      <c r="J176" s="151" t="s">
        <v>651</v>
      </c>
      <c r="K176" s="152">
        <v>77.5</v>
      </c>
      <c r="L176" s="153">
        <v>0.29523809523809502</v>
      </c>
      <c r="M176" s="148" t="s">
        <v>534</v>
      </c>
      <c r="N176" s="154">
        <v>43017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62</v>
      </c>
      <c r="B177" s="146">
        <v>42549</v>
      </c>
      <c r="C177" s="146"/>
      <c r="D177" s="147" t="s">
        <v>652</v>
      </c>
      <c r="E177" s="148" t="s">
        <v>564</v>
      </c>
      <c r="F177" s="149">
        <v>840</v>
      </c>
      <c r="G177" s="148"/>
      <c r="H177" s="148">
        <v>1230</v>
      </c>
      <c r="I177" s="150">
        <v>1230</v>
      </c>
      <c r="J177" s="151" t="s">
        <v>622</v>
      </c>
      <c r="K177" s="152">
        <v>390</v>
      </c>
      <c r="L177" s="153">
        <v>0.46428571428571402</v>
      </c>
      <c r="M177" s="148" t="s">
        <v>534</v>
      </c>
      <c r="N177" s="154">
        <v>42649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68">
        <v>63</v>
      </c>
      <c r="B178" s="169">
        <v>42556</v>
      </c>
      <c r="C178" s="169"/>
      <c r="D178" s="170" t="s">
        <v>653</v>
      </c>
      <c r="E178" s="171" t="s">
        <v>564</v>
      </c>
      <c r="F178" s="171">
        <v>395</v>
      </c>
      <c r="G178" s="172"/>
      <c r="H178" s="172">
        <f>(468.5+342.5)/2</f>
        <v>405.5</v>
      </c>
      <c r="I178" s="172">
        <v>510</v>
      </c>
      <c r="J178" s="173" t="s">
        <v>654</v>
      </c>
      <c r="K178" s="174">
        <f t="shared" ref="K178:K184" si="95">H178-F178</f>
        <v>10.5</v>
      </c>
      <c r="L178" s="175">
        <f t="shared" ref="L178:L184" si="96">K178/F178</f>
        <v>2.6582278481012658E-2</v>
      </c>
      <c r="M178" s="171" t="s">
        <v>655</v>
      </c>
      <c r="N178" s="169">
        <v>43606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5">
        <v>64</v>
      </c>
      <c r="B179" s="156">
        <v>42584</v>
      </c>
      <c r="C179" s="156"/>
      <c r="D179" s="157" t="s">
        <v>656</v>
      </c>
      <c r="E179" s="158" t="s">
        <v>536</v>
      </c>
      <c r="F179" s="159">
        <f>169.5-12.8</f>
        <v>156.69999999999999</v>
      </c>
      <c r="G179" s="159"/>
      <c r="H179" s="160">
        <v>77</v>
      </c>
      <c r="I179" s="160" t="s">
        <v>657</v>
      </c>
      <c r="J179" s="161" t="s">
        <v>658</v>
      </c>
      <c r="K179" s="162">
        <f t="shared" si="95"/>
        <v>-79.699999999999989</v>
      </c>
      <c r="L179" s="163">
        <f t="shared" si="96"/>
        <v>-0.50861518825781749</v>
      </c>
      <c r="M179" s="159" t="s">
        <v>546</v>
      </c>
      <c r="N179" s="156">
        <v>43522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5">
        <v>65</v>
      </c>
      <c r="B180" s="156">
        <v>42586</v>
      </c>
      <c r="C180" s="156"/>
      <c r="D180" s="157" t="s">
        <v>659</v>
      </c>
      <c r="E180" s="158" t="s">
        <v>564</v>
      </c>
      <c r="F180" s="159">
        <v>400</v>
      </c>
      <c r="G180" s="159"/>
      <c r="H180" s="160">
        <v>305</v>
      </c>
      <c r="I180" s="160">
        <v>475</v>
      </c>
      <c r="J180" s="161" t="s">
        <v>660</v>
      </c>
      <c r="K180" s="162">
        <f t="shared" si="95"/>
        <v>-95</v>
      </c>
      <c r="L180" s="163">
        <f t="shared" si="96"/>
        <v>-0.23749999999999999</v>
      </c>
      <c r="M180" s="159" t="s">
        <v>546</v>
      </c>
      <c r="N180" s="156">
        <v>43606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66</v>
      </c>
      <c r="B181" s="146">
        <v>42593</v>
      </c>
      <c r="C181" s="146"/>
      <c r="D181" s="147" t="s">
        <v>661</v>
      </c>
      <c r="E181" s="148" t="s">
        <v>564</v>
      </c>
      <c r="F181" s="149">
        <v>86.5</v>
      </c>
      <c r="G181" s="148"/>
      <c r="H181" s="148">
        <v>130</v>
      </c>
      <c r="I181" s="150">
        <v>130</v>
      </c>
      <c r="J181" s="151" t="s">
        <v>662</v>
      </c>
      <c r="K181" s="152">
        <f t="shared" si="95"/>
        <v>43.5</v>
      </c>
      <c r="L181" s="153">
        <f t="shared" si="96"/>
        <v>0.50289017341040465</v>
      </c>
      <c r="M181" s="148" t="s">
        <v>534</v>
      </c>
      <c r="N181" s="154">
        <v>43091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5">
        <v>67</v>
      </c>
      <c r="B182" s="156">
        <v>42600</v>
      </c>
      <c r="C182" s="156"/>
      <c r="D182" s="157" t="s">
        <v>109</v>
      </c>
      <c r="E182" s="158" t="s">
        <v>564</v>
      </c>
      <c r="F182" s="159">
        <v>133.5</v>
      </c>
      <c r="G182" s="159"/>
      <c r="H182" s="160">
        <v>126.5</v>
      </c>
      <c r="I182" s="160">
        <v>178</v>
      </c>
      <c r="J182" s="161" t="s">
        <v>663</v>
      </c>
      <c r="K182" s="162">
        <f t="shared" si="95"/>
        <v>-7</v>
      </c>
      <c r="L182" s="163">
        <f t="shared" si="96"/>
        <v>-5.2434456928838954E-2</v>
      </c>
      <c r="M182" s="159" t="s">
        <v>546</v>
      </c>
      <c r="N182" s="156">
        <v>42615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68</v>
      </c>
      <c r="B183" s="146">
        <v>42613</v>
      </c>
      <c r="C183" s="146"/>
      <c r="D183" s="147" t="s">
        <v>664</v>
      </c>
      <c r="E183" s="148" t="s">
        <v>564</v>
      </c>
      <c r="F183" s="149">
        <v>560</v>
      </c>
      <c r="G183" s="148"/>
      <c r="H183" s="148">
        <v>725</v>
      </c>
      <c r="I183" s="150">
        <v>725</v>
      </c>
      <c r="J183" s="151" t="s">
        <v>566</v>
      </c>
      <c r="K183" s="152">
        <f t="shared" si="95"/>
        <v>165</v>
      </c>
      <c r="L183" s="153">
        <f t="shared" si="96"/>
        <v>0.29464285714285715</v>
      </c>
      <c r="M183" s="148" t="s">
        <v>534</v>
      </c>
      <c r="N183" s="154">
        <v>42456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69</v>
      </c>
      <c r="B184" s="146">
        <v>42614</v>
      </c>
      <c r="C184" s="146"/>
      <c r="D184" s="147" t="s">
        <v>665</v>
      </c>
      <c r="E184" s="148" t="s">
        <v>564</v>
      </c>
      <c r="F184" s="149">
        <v>160.5</v>
      </c>
      <c r="G184" s="148"/>
      <c r="H184" s="148">
        <v>210</v>
      </c>
      <c r="I184" s="150">
        <v>210</v>
      </c>
      <c r="J184" s="151" t="s">
        <v>566</v>
      </c>
      <c r="K184" s="152">
        <f t="shared" si="95"/>
        <v>49.5</v>
      </c>
      <c r="L184" s="153">
        <f t="shared" si="96"/>
        <v>0.30841121495327101</v>
      </c>
      <c r="M184" s="148" t="s">
        <v>534</v>
      </c>
      <c r="N184" s="154">
        <v>42871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70</v>
      </c>
      <c r="B185" s="146">
        <v>42646</v>
      </c>
      <c r="C185" s="146"/>
      <c r="D185" s="147" t="s">
        <v>377</v>
      </c>
      <c r="E185" s="148" t="s">
        <v>564</v>
      </c>
      <c r="F185" s="149">
        <v>430</v>
      </c>
      <c r="G185" s="148"/>
      <c r="H185" s="148">
        <v>596</v>
      </c>
      <c r="I185" s="150">
        <v>575</v>
      </c>
      <c r="J185" s="151" t="s">
        <v>666</v>
      </c>
      <c r="K185" s="152">
        <v>166</v>
      </c>
      <c r="L185" s="153">
        <v>0.38604651162790699</v>
      </c>
      <c r="M185" s="148" t="s">
        <v>534</v>
      </c>
      <c r="N185" s="154">
        <v>42769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71</v>
      </c>
      <c r="B186" s="146">
        <v>42657</v>
      </c>
      <c r="C186" s="146"/>
      <c r="D186" s="147" t="s">
        <v>667</v>
      </c>
      <c r="E186" s="148" t="s">
        <v>564</v>
      </c>
      <c r="F186" s="149">
        <v>280</v>
      </c>
      <c r="G186" s="148"/>
      <c r="H186" s="148">
        <v>345</v>
      </c>
      <c r="I186" s="150">
        <v>345</v>
      </c>
      <c r="J186" s="151" t="s">
        <v>566</v>
      </c>
      <c r="K186" s="152">
        <f t="shared" ref="K186:K191" si="97">H186-F186</f>
        <v>65</v>
      </c>
      <c r="L186" s="153">
        <f>K186/F186</f>
        <v>0.23214285714285715</v>
      </c>
      <c r="M186" s="148" t="s">
        <v>534</v>
      </c>
      <c r="N186" s="154">
        <v>42814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72</v>
      </c>
      <c r="B187" s="146">
        <v>42657</v>
      </c>
      <c r="C187" s="146"/>
      <c r="D187" s="147" t="s">
        <v>668</v>
      </c>
      <c r="E187" s="148" t="s">
        <v>564</v>
      </c>
      <c r="F187" s="149">
        <v>245</v>
      </c>
      <c r="G187" s="148"/>
      <c r="H187" s="148">
        <v>325.5</v>
      </c>
      <c r="I187" s="150">
        <v>330</v>
      </c>
      <c r="J187" s="151" t="s">
        <v>669</v>
      </c>
      <c r="K187" s="152">
        <f t="shared" si="97"/>
        <v>80.5</v>
      </c>
      <c r="L187" s="153">
        <f>K187/F187</f>
        <v>0.32857142857142857</v>
      </c>
      <c r="M187" s="148" t="s">
        <v>534</v>
      </c>
      <c r="N187" s="154">
        <v>42769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73</v>
      </c>
      <c r="B188" s="146">
        <v>42660</v>
      </c>
      <c r="C188" s="146"/>
      <c r="D188" s="147" t="s">
        <v>333</v>
      </c>
      <c r="E188" s="148" t="s">
        <v>564</v>
      </c>
      <c r="F188" s="149">
        <v>125</v>
      </c>
      <c r="G188" s="148"/>
      <c r="H188" s="148">
        <v>160</v>
      </c>
      <c r="I188" s="150">
        <v>160</v>
      </c>
      <c r="J188" s="151" t="s">
        <v>622</v>
      </c>
      <c r="K188" s="152">
        <f t="shared" si="97"/>
        <v>35</v>
      </c>
      <c r="L188" s="153">
        <v>0.28000000000000003</v>
      </c>
      <c r="M188" s="148" t="s">
        <v>534</v>
      </c>
      <c r="N188" s="154">
        <v>42803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74</v>
      </c>
      <c r="B189" s="146">
        <v>42660</v>
      </c>
      <c r="C189" s="146"/>
      <c r="D189" s="147" t="s">
        <v>432</v>
      </c>
      <c r="E189" s="148" t="s">
        <v>564</v>
      </c>
      <c r="F189" s="149">
        <v>114</v>
      </c>
      <c r="G189" s="148"/>
      <c r="H189" s="148">
        <v>145</v>
      </c>
      <c r="I189" s="150">
        <v>145</v>
      </c>
      <c r="J189" s="151" t="s">
        <v>622</v>
      </c>
      <c r="K189" s="152">
        <f t="shared" si="97"/>
        <v>31</v>
      </c>
      <c r="L189" s="153">
        <f>K189/F189</f>
        <v>0.27192982456140352</v>
      </c>
      <c r="M189" s="148" t="s">
        <v>534</v>
      </c>
      <c r="N189" s="154">
        <v>42859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75</v>
      </c>
      <c r="B190" s="146">
        <v>42660</v>
      </c>
      <c r="C190" s="146"/>
      <c r="D190" s="147" t="s">
        <v>670</v>
      </c>
      <c r="E190" s="148" t="s">
        <v>564</v>
      </c>
      <c r="F190" s="149">
        <v>212</v>
      </c>
      <c r="G190" s="148"/>
      <c r="H190" s="148">
        <v>280</v>
      </c>
      <c r="I190" s="150">
        <v>276</v>
      </c>
      <c r="J190" s="151" t="s">
        <v>671</v>
      </c>
      <c r="K190" s="152">
        <f t="shared" si="97"/>
        <v>68</v>
      </c>
      <c r="L190" s="153">
        <f>K190/F190</f>
        <v>0.32075471698113206</v>
      </c>
      <c r="M190" s="148" t="s">
        <v>534</v>
      </c>
      <c r="N190" s="154">
        <v>42858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76</v>
      </c>
      <c r="B191" s="146">
        <v>42678</v>
      </c>
      <c r="C191" s="146"/>
      <c r="D191" s="147" t="s">
        <v>423</v>
      </c>
      <c r="E191" s="148" t="s">
        <v>564</v>
      </c>
      <c r="F191" s="149">
        <v>155</v>
      </c>
      <c r="G191" s="148"/>
      <c r="H191" s="148">
        <v>210</v>
      </c>
      <c r="I191" s="150">
        <v>210</v>
      </c>
      <c r="J191" s="151" t="s">
        <v>672</v>
      </c>
      <c r="K191" s="152">
        <f t="shared" si="97"/>
        <v>55</v>
      </c>
      <c r="L191" s="153">
        <f>K191/F191</f>
        <v>0.35483870967741937</v>
      </c>
      <c r="M191" s="148" t="s">
        <v>534</v>
      </c>
      <c r="N191" s="154">
        <v>42944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5">
        <v>77</v>
      </c>
      <c r="B192" s="156">
        <v>42710</v>
      </c>
      <c r="C192" s="156"/>
      <c r="D192" s="157" t="s">
        <v>673</v>
      </c>
      <c r="E192" s="158" t="s">
        <v>564</v>
      </c>
      <c r="F192" s="159">
        <v>150.5</v>
      </c>
      <c r="G192" s="159"/>
      <c r="H192" s="160">
        <v>72.5</v>
      </c>
      <c r="I192" s="160">
        <v>174</v>
      </c>
      <c r="J192" s="161" t="s">
        <v>674</v>
      </c>
      <c r="K192" s="162">
        <v>-78</v>
      </c>
      <c r="L192" s="163">
        <v>-0.51827242524916906</v>
      </c>
      <c r="M192" s="159" t="s">
        <v>546</v>
      </c>
      <c r="N192" s="156">
        <v>43333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78</v>
      </c>
      <c r="B193" s="146">
        <v>42712</v>
      </c>
      <c r="C193" s="146"/>
      <c r="D193" s="147" t="s">
        <v>675</v>
      </c>
      <c r="E193" s="148" t="s">
        <v>564</v>
      </c>
      <c r="F193" s="149">
        <v>380</v>
      </c>
      <c r="G193" s="148"/>
      <c r="H193" s="148">
        <v>478</v>
      </c>
      <c r="I193" s="150">
        <v>468</v>
      </c>
      <c r="J193" s="151" t="s">
        <v>622</v>
      </c>
      <c r="K193" s="152">
        <f>H193-F193</f>
        <v>98</v>
      </c>
      <c r="L193" s="153">
        <f>K193/F193</f>
        <v>0.25789473684210529</v>
      </c>
      <c r="M193" s="148" t="s">
        <v>534</v>
      </c>
      <c r="N193" s="154">
        <v>43025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79</v>
      </c>
      <c r="B194" s="146">
        <v>42734</v>
      </c>
      <c r="C194" s="146"/>
      <c r="D194" s="147" t="s">
        <v>108</v>
      </c>
      <c r="E194" s="148" t="s">
        <v>564</v>
      </c>
      <c r="F194" s="149">
        <v>305</v>
      </c>
      <c r="G194" s="148"/>
      <c r="H194" s="148">
        <v>375</v>
      </c>
      <c r="I194" s="150">
        <v>375</v>
      </c>
      <c r="J194" s="151" t="s">
        <v>622</v>
      </c>
      <c r="K194" s="152">
        <f>H194-F194</f>
        <v>70</v>
      </c>
      <c r="L194" s="153">
        <f>K194/F194</f>
        <v>0.22950819672131148</v>
      </c>
      <c r="M194" s="148" t="s">
        <v>534</v>
      </c>
      <c r="N194" s="154">
        <v>42768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80</v>
      </c>
      <c r="B195" s="146">
        <v>42739</v>
      </c>
      <c r="C195" s="146"/>
      <c r="D195" s="147" t="s">
        <v>94</v>
      </c>
      <c r="E195" s="148" t="s">
        <v>564</v>
      </c>
      <c r="F195" s="149">
        <v>99.5</v>
      </c>
      <c r="G195" s="148"/>
      <c r="H195" s="148">
        <v>158</v>
      </c>
      <c r="I195" s="150">
        <v>158</v>
      </c>
      <c r="J195" s="151" t="s">
        <v>622</v>
      </c>
      <c r="K195" s="152">
        <f>H195-F195</f>
        <v>58.5</v>
      </c>
      <c r="L195" s="153">
        <f>K195/F195</f>
        <v>0.5879396984924623</v>
      </c>
      <c r="M195" s="148" t="s">
        <v>534</v>
      </c>
      <c r="N195" s="154">
        <v>42898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81</v>
      </c>
      <c r="B196" s="146">
        <v>42739</v>
      </c>
      <c r="C196" s="146"/>
      <c r="D196" s="147" t="s">
        <v>94</v>
      </c>
      <c r="E196" s="148" t="s">
        <v>564</v>
      </c>
      <c r="F196" s="149">
        <v>99.5</v>
      </c>
      <c r="G196" s="148"/>
      <c r="H196" s="148">
        <v>158</v>
      </c>
      <c r="I196" s="150">
        <v>158</v>
      </c>
      <c r="J196" s="151" t="s">
        <v>622</v>
      </c>
      <c r="K196" s="152">
        <v>58.5</v>
      </c>
      <c r="L196" s="153">
        <v>0.58793969849246197</v>
      </c>
      <c r="M196" s="148" t="s">
        <v>534</v>
      </c>
      <c r="N196" s="154">
        <v>42898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82</v>
      </c>
      <c r="B197" s="146">
        <v>42786</v>
      </c>
      <c r="C197" s="146"/>
      <c r="D197" s="147" t="s">
        <v>181</v>
      </c>
      <c r="E197" s="148" t="s">
        <v>564</v>
      </c>
      <c r="F197" s="149">
        <v>140.5</v>
      </c>
      <c r="G197" s="148"/>
      <c r="H197" s="148">
        <v>220</v>
      </c>
      <c r="I197" s="150">
        <v>220</v>
      </c>
      <c r="J197" s="151" t="s">
        <v>622</v>
      </c>
      <c r="K197" s="152">
        <f>H197-F197</f>
        <v>79.5</v>
      </c>
      <c r="L197" s="153">
        <f>K197/F197</f>
        <v>0.5658362989323843</v>
      </c>
      <c r="M197" s="148" t="s">
        <v>534</v>
      </c>
      <c r="N197" s="154">
        <v>42864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83</v>
      </c>
      <c r="B198" s="146">
        <v>42786</v>
      </c>
      <c r="C198" s="146"/>
      <c r="D198" s="147" t="s">
        <v>676</v>
      </c>
      <c r="E198" s="148" t="s">
        <v>564</v>
      </c>
      <c r="F198" s="149">
        <v>202.5</v>
      </c>
      <c r="G198" s="148"/>
      <c r="H198" s="148">
        <v>234</v>
      </c>
      <c r="I198" s="150">
        <v>234</v>
      </c>
      <c r="J198" s="151" t="s">
        <v>622</v>
      </c>
      <c r="K198" s="152">
        <v>31.5</v>
      </c>
      <c r="L198" s="153">
        <v>0.155555555555556</v>
      </c>
      <c r="M198" s="148" t="s">
        <v>534</v>
      </c>
      <c r="N198" s="154">
        <v>42836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84</v>
      </c>
      <c r="B199" s="146">
        <v>42818</v>
      </c>
      <c r="C199" s="146"/>
      <c r="D199" s="147" t="s">
        <v>677</v>
      </c>
      <c r="E199" s="148" t="s">
        <v>564</v>
      </c>
      <c r="F199" s="149">
        <v>300.5</v>
      </c>
      <c r="G199" s="148"/>
      <c r="H199" s="148">
        <v>417.5</v>
      </c>
      <c r="I199" s="150">
        <v>420</v>
      </c>
      <c r="J199" s="151" t="s">
        <v>678</v>
      </c>
      <c r="K199" s="152">
        <f>H199-F199</f>
        <v>117</v>
      </c>
      <c r="L199" s="153">
        <f>K199/F199</f>
        <v>0.38935108153078202</v>
      </c>
      <c r="M199" s="148" t="s">
        <v>534</v>
      </c>
      <c r="N199" s="154">
        <v>43070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85</v>
      </c>
      <c r="B200" s="146">
        <v>42818</v>
      </c>
      <c r="C200" s="146"/>
      <c r="D200" s="147" t="s">
        <v>652</v>
      </c>
      <c r="E200" s="148" t="s">
        <v>564</v>
      </c>
      <c r="F200" s="149">
        <v>850</v>
      </c>
      <c r="G200" s="148"/>
      <c r="H200" s="148">
        <v>1042.5</v>
      </c>
      <c r="I200" s="150">
        <v>1023</v>
      </c>
      <c r="J200" s="151" t="s">
        <v>679</v>
      </c>
      <c r="K200" s="152">
        <v>192.5</v>
      </c>
      <c r="L200" s="153">
        <v>0.22647058823529401</v>
      </c>
      <c r="M200" s="148" t="s">
        <v>534</v>
      </c>
      <c r="N200" s="154">
        <v>42830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86</v>
      </c>
      <c r="B201" s="146">
        <v>42830</v>
      </c>
      <c r="C201" s="146"/>
      <c r="D201" s="147" t="s">
        <v>451</v>
      </c>
      <c r="E201" s="148" t="s">
        <v>564</v>
      </c>
      <c r="F201" s="149">
        <v>785</v>
      </c>
      <c r="G201" s="148"/>
      <c r="H201" s="148">
        <v>930</v>
      </c>
      <c r="I201" s="150">
        <v>920</v>
      </c>
      <c r="J201" s="151" t="s">
        <v>680</v>
      </c>
      <c r="K201" s="152">
        <f>H201-F201</f>
        <v>145</v>
      </c>
      <c r="L201" s="153">
        <f>K201/F201</f>
        <v>0.18471337579617833</v>
      </c>
      <c r="M201" s="148" t="s">
        <v>534</v>
      </c>
      <c r="N201" s="154">
        <v>42976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5">
        <v>87</v>
      </c>
      <c r="B202" s="156">
        <v>42831</v>
      </c>
      <c r="C202" s="156"/>
      <c r="D202" s="157" t="s">
        <v>681</v>
      </c>
      <c r="E202" s="158" t="s">
        <v>564</v>
      </c>
      <c r="F202" s="159">
        <v>40</v>
      </c>
      <c r="G202" s="159"/>
      <c r="H202" s="160">
        <v>13.1</v>
      </c>
      <c r="I202" s="160">
        <v>60</v>
      </c>
      <c r="J202" s="161" t="s">
        <v>682</v>
      </c>
      <c r="K202" s="162">
        <v>-26.9</v>
      </c>
      <c r="L202" s="163">
        <v>-0.67249999999999999</v>
      </c>
      <c r="M202" s="159" t="s">
        <v>546</v>
      </c>
      <c r="N202" s="156">
        <v>43138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45">
        <v>88</v>
      </c>
      <c r="B203" s="146">
        <v>42837</v>
      </c>
      <c r="C203" s="146"/>
      <c r="D203" s="147" t="s">
        <v>93</v>
      </c>
      <c r="E203" s="148" t="s">
        <v>564</v>
      </c>
      <c r="F203" s="149">
        <v>289.5</v>
      </c>
      <c r="G203" s="148"/>
      <c r="H203" s="148">
        <v>354</v>
      </c>
      <c r="I203" s="150">
        <v>360</v>
      </c>
      <c r="J203" s="151" t="s">
        <v>683</v>
      </c>
      <c r="K203" s="152">
        <f t="shared" ref="K203:K211" si="98">H203-F203</f>
        <v>64.5</v>
      </c>
      <c r="L203" s="153">
        <f t="shared" ref="L203:L211" si="99">K203/F203</f>
        <v>0.22279792746113988</v>
      </c>
      <c r="M203" s="148" t="s">
        <v>534</v>
      </c>
      <c r="N203" s="154">
        <v>43040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45">
        <v>89</v>
      </c>
      <c r="B204" s="146">
        <v>42845</v>
      </c>
      <c r="C204" s="146"/>
      <c r="D204" s="147" t="s">
        <v>399</v>
      </c>
      <c r="E204" s="148" t="s">
        <v>564</v>
      </c>
      <c r="F204" s="149">
        <v>700</v>
      </c>
      <c r="G204" s="148"/>
      <c r="H204" s="148">
        <v>840</v>
      </c>
      <c r="I204" s="150">
        <v>840</v>
      </c>
      <c r="J204" s="151" t="s">
        <v>684</v>
      </c>
      <c r="K204" s="152">
        <f t="shared" si="98"/>
        <v>140</v>
      </c>
      <c r="L204" s="153">
        <f t="shared" si="99"/>
        <v>0.2</v>
      </c>
      <c r="M204" s="148" t="s">
        <v>534</v>
      </c>
      <c r="N204" s="154">
        <v>42893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90</v>
      </c>
      <c r="B205" s="146">
        <v>42887</v>
      </c>
      <c r="C205" s="146"/>
      <c r="D205" s="147" t="s">
        <v>685</v>
      </c>
      <c r="E205" s="148" t="s">
        <v>564</v>
      </c>
      <c r="F205" s="149">
        <v>130</v>
      </c>
      <c r="G205" s="148"/>
      <c r="H205" s="148">
        <v>144.25</v>
      </c>
      <c r="I205" s="150">
        <v>170</v>
      </c>
      <c r="J205" s="151" t="s">
        <v>686</v>
      </c>
      <c r="K205" s="152">
        <f t="shared" si="98"/>
        <v>14.25</v>
      </c>
      <c r="L205" s="153">
        <f t="shared" si="99"/>
        <v>0.10961538461538461</v>
      </c>
      <c r="M205" s="148" t="s">
        <v>534</v>
      </c>
      <c r="N205" s="154">
        <v>43675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45">
        <v>91</v>
      </c>
      <c r="B206" s="146">
        <v>42901</v>
      </c>
      <c r="C206" s="146"/>
      <c r="D206" s="147" t="s">
        <v>687</v>
      </c>
      <c r="E206" s="148" t="s">
        <v>564</v>
      </c>
      <c r="F206" s="149">
        <v>214.5</v>
      </c>
      <c r="G206" s="148"/>
      <c r="H206" s="148">
        <v>262</v>
      </c>
      <c r="I206" s="150">
        <v>262</v>
      </c>
      <c r="J206" s="151" t="s">
        <v>688</v>
      </c>
      <c r="K206" s="152">
        <f t="shared" si="98"/>
        <v>47.5</v>
      </c>
      <c r="L206" s="153">
        <f t="shared" si="99"/>
        <v>0.22144522144522144</v>
      </c>
      <c r="M206" s="148" t="s">
        <v>534</v>
      </c>
      <c r="N206" s="154">
        <v>42977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92</v>
      </c>
      <c r="B207" s="177">
        <v>42933</v>
      </c>
      <c r="C207" s="177"/>
      <c r="D207" s="178" t="s">
        <v>689</v>
      </c>
      <c r="E207" s="179" t="s">
        <v>564</v>
      </c>
      <c r="F207" s="180">
        <v>370</v>
      </c>
      <c r="G207" s="179"/>
      <c r="H207" s="179">
        <v>447.5</v>
      </c>
      <c r="I207" s="181">
        <v>450</v>
      </c>
      <c r="J207" s="182" t="s">
        <v>622</v>
      </c>
      <c r="K207" s="152">
        <f t="shared" si="98"/>
        <v>77.5</v>
      </c>
      <c r="L207" s="183">
        <f t="shared" si="99"/>
        <v>0.20945945945945946</v>
      </c>
      <c r="M207" s="179" t="s">
        <v>534</v>
      </c>
      <c r="N207" s="184">
        <v>43035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6">
        <v>93</v>
      </c>
      <c r="B208" s="177">
        <v>42943</v>
      </c>
      <c r="C208" s="177"/>
      <c r="D208" s="178" t="s">
        <v>179</v>
      </c>
      <c r="E208" s="179" t="s">
        <v>564</v>
      </c>
      <c r="F208" s="180">
        <v>657.5</v>
      </c>
      <c r="G208" s="179"/>
      <c r="H208" s="179">
        <v>825</v>
      </c>
      <c r="I208" s="181">
        <v>820</v>
      </c>
      <c r="J208" s="182" t="s">
        <v>622</v>
      </c>
      <c r="K208" s="152">
        <f t="shared" si="98"/>
        <v>167.5</v>
      </c>
      <c r="L208" s="183">
        <f t="shared" si="99"/>
        <v>0.25475285171102663</v>
      </c>
      <c r="M208" s="179" t="s">
        <v>534</v>
      </c>
      <c r="N208" s="184">
        <v>43090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45">
        <v>94</v>
      </c>
      <c r="B209" s="146">
        <v>42964</v>
      </c>
      <c r="C209" s="146"/>
      <c r="D209" s="147" t="s">
        <v>346</v>
      </c>
      <c r="E209" s="148" t="s">
        <v>564</v>
      </c>
      <c r="F209" s="149">
        <v>605</v>
      </c>
      <c r="G209" s="148"/>
      <c r="H209" s="148">
        <v>750</v>
      </c>
      <c r="I209" s="150">
        <v>750</v>
      </c>
      <c r="J209" s="151" t="s">
        <v>680</v>
      </c>
      <c r="K209" s="152">
        <f t="shared" si="98"/>
        <v>145</v>
      </c>
      <c r="L209" s="153">
        <f t="shared" si="99"/>
        <v>0.23966942148760331</v>
      </c>
      <c r="M209" s="148" t="s">
        <v>534</v>
      </c>
      <c r="N209" s="154">
        <v>43027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5">
        <v>95</v>
      </c>
      <c r="B210" s="156">
        <v>42979</v>
      </c>
      <c r="C210" s="156"/>
      <c r="D210" s="164" t="s">
        <v>690</v>
      </c>
      <c r="E210" s="159" t="s">
        <v>564</v>
      </c>
      <c r="F210" s="159">
        <v>255</v>
      </c>
      <c r="G210" s="160"/>
      <c r="H210" s="160">
        <v>217.25</v>
      </c>
      <c r="I210" s="160">
        <v>320</v>
      </c>
      <c r="J210" s="161" t="s">
        <v>691</v>
      </c>
      <c r="K210" s="162">
        <f t="shared" si="98"/>
        <v>-37.75</v>
      </c>
      <c r="L210" s="165">
        <f t="shared" si="99"/>
        <v>-0.14803921568627451</v>
      </c>
      <c r="M210" s="159" t="s">
        <v>546</v>
      </c>
      <c r="N210" s="156">
        <v>43661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45">
        <v>96</v>
      </c>
      <c r="B211" s="146">
        <v>42997</v>
      </c>
      <c r="C211" s="146"/>
      <c r="D211" s="147" t="s">
        <v>692</v>
      </c>
      <c r="E211" s="148" t="s">
        <v>564</v>
      </c>
      <c r="F211" s="149">
        <v>215</v>
      </c>
      <c r="G211" s="148"/>
      <c r="H211" s="148">
        <v>258</v>
      </c>
      <c r="I211" s="150">
        <v>258</v>
      </c>
      <c r="J211" s="151" t="s">
        <v>622</v>
      </c>
      <c r="K211" s="152">
        <f t="shared" si="98"/>
        <v>43</v>
      </c>
      <c r="L211" s="153">
        <f t="shared" si="99"/>
        <v>0.2</v>
      </c>
      <c r="M211" s="148" t="s">
        <v>534</v>
      </c>
      <c r="N211" s="154">
        <v>43040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45">
        <v>97</v>
      </c>
      <c r="B212" s="146">
        <v>42997</v>
      </c>
      <c r="C212" s="146"/>
      <c r="D212" s="147" t="s">
        <v>692</v>
      </c>
      <c r="E212" s="148" t="s">
        <v>564</v>
      </c>
      <c r="F212" s="149">
        <v>215</v>
      </c>
      <c r="G212" s="148"/>
      <c r="H212" s="148">
        <v>258</v>
      </c>
      <c r="I212" s="150">
        <v>258</v>
      </c>
      <c r="J212" s="182" t="s">
        <v>622</v>
      </c>
      <c r="K212" s="152">
        <v>43</v>
      </c>
      <c r="L212" s="153">
        <v>0.2</v>
      </c>
      <c r="M212" s="148" t="s">
        <v>534</v>
      </c>
      <c r="N212" s="154">
        <v>43040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98</v>
      </c>
      <c r="B213" s="177">
        <v>42998</v>
      </c>
      <c r="C213" s="177"/>
      <c r="D213" s="178" t="s">
        <v>693</v>
      </c>
      <c r="E213" s="179" t="s">
        <v>564</v>
      </c>
      <c r="F213" s="149">
        <v>75</v>
      </c>
      <c r="G213" s="179"/>
      <c r="H213" s="179">
        <v>90</v>
      </c>
      <c r="I213" s="181">
        <v>90</v>
      </c>
      <c r="J213" s="151" t="s">
        <v>694</v>
      </c>
      <c r="K213" s="152">
        <f t="shared" ref="K213:K218" si="100">H213-F213</f>
        <v>15</v>
      </c>
      <c r="L213" s="153">
        <f t="shared" ref="L213:L218" si="101">K213/F213</f>
        <v>0.2</v>
      </c>
      <c r="M213" s="148" t="s">
        <v>534</v>
      </c>
      <c r="N213" s="154">
        <v>43019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99</v>
      </c>
      <c r="B214" s="177">
        <v>43011</v>
      </c>
      <c r="C214" s="177"/>
      <c r="D214" s="178" t="s">
        <v>548</v>
      </c>
      <c r="E214" s="179" t="s">
        <v>564</v>
      </c>
      <c r="F214" s="180">
        <v>315</v>
      </c>
      <c r="G214" s="179"/>
      <c r="H214" s="179">
        <v>392</v>
      </c>
      <c r="I214" s="181">
        <v>384</v>
      </c>
      <c r="J214" s="182" t="s">
        <v>695</v>
      </c>
      <c r="K214" s="152">
        <f t="shared" si="100"/>
        <v>77</v>
      </c>
      <c r="L214" s="183">
        <f t="shared" si="101"/>
        <v>0.24444444444444444</v>
      </c>
      <c r="M214" s="179" t="s">
        <v>534</v>
      </c>
      <c r="N214" s="184">
        <v>43017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100</v>
      </c>
      <c r="B215" s="177">
        <v>43013</v>
      </c>
      <c r="C215" s="177"/>
      <c r="D215" s="178" t="s">
        <v>427</v>
      </c>
      <c r="E215" s="179" t="s">
        <v>564</v>
      </c>
      <c r="F215" s="180">
        <v>145</v>
      </c>
      <c r="G215" s="179"/>
      <c r="H215" s="179">
        <v>179</v>
      </c>
      <c r="I215" s="181">
        <v>180</v>
      </c>
      <c r="J215" s="182" t="s">
        <v>696</v>
      </c>
      <c r="K215" s="152">
        <f t="shared" si="100"/>
        <v>34</v>
      </c>
      <c r="L215" s="183">
        <f t="shared" si="101"/>
        <v>0.23448275862068965</v>
      </c>
      <c r="M215" s="179" t="s">
        <v>534</v>
      </c>
      <c r="N215" s="184">
        <v>43025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101</v>
      </c>
      <c r="B216" s="177">
        <v>43014</v>
      </c>
      <c r="C216" s="177"/>
      <c r="D216" s="178" t="s">
        <v>323</v>
      </c>
      <c r="E216" s="179" t="s">
        <v>564</v>
      </c>
      <c r="F216" s="180">
        <v>256</v>
      </c>
      <c r="G216" s="179"/>
      <c r="H216" s="179">
        <v>323</v>
      </c>
      <c r="I216" s="181">
        <v>320</v>
      </c>
      <c r="J216" s="182" t="s">
        <v>622</v>
      </c>
      <c r="K216" s="152">
        <f t="shared" si="100"/>
        <v>67</v>
      </c>
      <c r="L216" s="183">
        <f t="shared" si="101"/>
        <v>0.26171875</v>
      </c>
      <c r="M216" s="179" t="s">
        <v>534</v>
      </c>
      <c r="N216" s="184">
        <v>43067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102</v>
      </c>
      <c r="B217" s="177">
        <v>43017</v>
      </c>
      <c r="C217" s="177"/>
      <c r="D217" s="178" t="s">
        <v>338</v>
      </c>
      <c r="E217" s="179" t="s">
        <v>564</v>
      </c>
      <c r="F217" s="180">
        <v>137.5</v>
      </c>
      <c r="G217" s="179"/>
      <c r="H217" s="179">
        <v>184</v>
      </c>
      <c r="I217" s="181">
        <v>183</v>
      </c>
      <c r="J217" s="182" t="s">
        <v>697</v>
      </c>
      <c r="K217" s="152">
        <f t="shared" si="100"/>
        <v>46.5</v>
      </c>
      <c r="L217" s="183">
        <f t="shared" si="101"/>
        <v>0.33818181818181819</v>
      </c>
      <c r="M217" s="179" t="s">
        <v>534</v>
      </c>
      <c r="N217" s="184">
        <v>43108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103</v>
      </c>
      <c r="B218" s="177">
        <v>43018</v>
      </c>
      <c r="C218" s="177"/>
      <c r="D218" s="178" t="s">
        <v>698</v>
      </c>
      <c r="E218" s="179" t="s">
        <v>564</v>
      </c>
      <c r="F218" s="180">
        <v>125.5</v>
      </c>
      <c r="G218" s="179"/>
      <c r="H218" s="179">
        <v>158</v>
      </c>
      <c r="I218" s="181">
        <v>155</v>
      </c>
      <c r="J218" s="182" t="s">
        <v>699</v>
      </c>
      <c r="K218" s="152">
        <f t="shared" si="100"/>
        <v>32.5</v>
      </c>
      <c r="L218" s="183">
        <f t="shared" si="101"/>
        <v>0.25896414342629481</v>
      </c>
      <c r="M218" s="179" t="s">
        <v>534</v>
      </c>
      <c r="N218" s="184">
        <v>43067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104</v>
      </c>
      <c r="B219" s="177">
        <v>43018</v>
      </c>
      <c r="C219" s="177"/>
      <c r="D219" s="178" t="s">
        <v>700</v>
      </c>
      <c r="E219" s="179" t="s">
        <v>564</v>
      </c>
      <c r="F219" s="180">
        <v>895</v>
      </c>
      <c r="G219" s="179"/>
      <c r="H219" s="179">
        <v>1122.5</v>
      </c>
      <c r="I219" s="181">
        <v>1078</v>
      </c>
      <c r="J219" s="182" t="s">
        <v>701</v>
      </c>
      <c r="K219" s="152">
        <v>227.5</v>
      </c>
      <c r="L219" s="183">
        <v>0.25418994413407803</v>
      </c>
      <c r="M219" s="179" t="s">
        <v>534</v>
      </c>
      <c r="N219" s="184">
        <v>43117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105</v>
      </c>
      <c r="B220" s="177">
        <v>43020</v>
      </c>
      <c r="C220" s="177"/>
      <c r="D220" s="178" t="s">
        <v>332</v>
      </c>
      <c r="E220" s="179" t="s">
        <v>564</v>
      </c>
      <c r="F220" s="180">
        <v>525</v>
      </c>
      <c r="G220" s="179"/>
      <c r="H220" s="179">
        <v>629</v>
      </c>
      <c r="I220" s="181">
        <v>629</v>
      </c>
      <c r="J220" s="182" t="s">
        <v>622</v>
      </c>
      <c r="K220" s="152">
        <v>104</v>
      </c>
      <c r="L220" s="183">
        <v>0.19809523809523799</v>
      </c>
      <c r="M220" s="179" t="s">
        <v>534</v>
      </c>
      <c r="N220" s="184">
        <v>43119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106</v>
      </c>
      <c r="B221" s="177">
        <v>43046</v>
      </c>
      <c r="C221" s="177"/>
      <c r="D221" s="178" t="s">
        <v>369</v>
      </c>
      <c r="E221" s="179" t="s">
        <v>564</v>
      </c>
      <c r="F221" s="180">
        <v>740</v>
      </c>
      <c r="G221" s="179"/>
      <c r="H221" s="179">
        <v>892.5</v>
      </c>
      <c r="I221" s="181">
        <v>900</v>
      </c>
      <c r="J221" s="182" t="s">
        <v>702</v>
      </c>
      <c r="K221" s="152">
        <f>H221-F221</f>
        <v>152.5</v>
      </c>
      <c r="L221" s="183">
        <f>K221/F221</f>
        <v>0.20608108108108109</v>
      </c>
      <c r="M221" s="179" t="s">
        <v>534</v>
      </c>
      <c r="N221" s="184">
        <v>43052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45">
        <v>107</v>
      </c>
      <c r="B222" s="146">
        <v>43073</v>
      </c>
      <c r="C222" s="146"/>
      <c r="D222" s="147" t="s">
        <v>703</v>
      </c>
      <c r="E222" s="148" t="s">
        <v>564</v>
      </c>
      <c r="F222" s="149">
        <v>118.5</v>
      </c>
      <c r="G222" s="148"/>
      <c r="H222" s="148">
        <v>143.5</v>
      </c>
      <c r="I222" s="150">
        <v>145</v>
      </c>
      <c r="J222" s="151" t="s">
        <v>555</v>
      </c>
      <c r="K222" s="152">
        <f>H222-F222</f>
        <v>25</v>
      </c>
      <c r="L222" s="153">
        <f>K222/F222</f>
        <v>0.2109704641350211</v>
      </c>
      <c r="M222" s="148" t="s">
        <v>534</v>
      </c>
      <c r="N222" s="154">
        <v>43097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5">
        <v>108</v>
      </c>
      <c r="B223" s="156">
        <v>43090</v>
      </c>
      <c r="C223" s="156"/>
      <c r="D223" s="157" t="s">
        <v>404</v>
      </c>
      <c r="E223" s="158" t="s">
        <v>564</v>
      </c>
      <c r="F223" s="159">
        <v>715</v>
      </c>
      <c r="G223" s="159"/>
      <c r="H223" s="160">
        <v>500</v>
      </c>
      <c r="I223" s="160">
        <v>872</v>
      </c>
      <c r="J223" s="161" t="s">
        <v>704</v>
      </c>
      <c r="K223" s="162">
        <f>H223-F223</f>
        <v>-215</v>
      </c>
      <c r="L223" s="163">
        <f>K223/F223</f>
        <v>-0.30069930069930068</v>
      </c>
      <c r="M223" s="159" t="s">
        <v>546</v>
      </c>
      <c r="N223" s="156">
        <v>43670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45">
        <v>109</v>
      </c>
      <c r="B224" s="146">
        <v>43098</v>
      </c>
      <c r="C224" s="146"/>
      <c r="D224" s="147" t="s">
        <v>548</v>
      </c>
      <c r="E224" s="148" t="s">
        <v>564</v>
      </c>
      <c r="F224" s="149">
        <v>435</v>
      </c>
      <c r="G224" s="148"/>
      <c r="H224" s="148">
        <v>542.5</v>
      </c>
      <c r="I224" s="150">
        <v>539</v>
      </c>
      <c r="J224" s="151" t="s">
        <v>622</v>
      </c>
      <c r="K224" s="152">
        <v>107.5</v>
      </c>
      <c r="L224" s="153">
        <v>0.247126436781609</v>
      </c>
      <c r="M224" s="148" t="s">
        <v>534</v>
      </c>
      <c r="N224" s="154">
        <v>43206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45">
        <v>110</v>
      </c>
      <c r="B225" s="146">
        <v>43098</v>
      </c>
      <c r="C225" s="146"/>
      <c r="D225" s="147" t="s">
        <v>506</v>
      </c>
      <c r="E225" s="148" t="s">
        <v>564</v>
      </c>
      <c r="F225" s="149">
        <v>885</v>
      </c>
      <c r="G225" s="148"/>
      <c r="H225" s="148">
        <v>1090</v>
      </c>
      <c r="I225" s="150">
        <v>1084</v>
      </c>
      <c r="J225" s="151" t="s">
        <v>622</v>
      </c>
      <c r="K225" s="152">
        <v>205</v>
      </c>
      <c r="L225" s="153">
        <v>0.23163841807909599</v>
      </c>
      <c r="M225" s="148" t="s">
        <v>534</v>
      </c>
      <c r="N225" s="154">
        <v>43213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111</v>
      </c>
      <c r="B226" s="186">
        <v>43192</v>
      </c>
      <c r="C226" s="186"/>
      <c r="D226" s="164" t="s">
        <v>705</v>
      </c>
      <c r="E226" s="159" t="s">
        <v>564</v>
      </c>
      <c r="F226" s="187">
        <v>478.5</v>
      </c>
      <c r="G226" s="159"/>
      <c r="H226" s="159">
        <v>442</v>
      </c>
      <c r="I226" s="160">
        <v>613</v>
      </c>
      <c r="J226" s="161" t="s">
        <v>706</v>
      </c>
      <c r="K226" s="162">
        <f>H226-F226</f>
        <v>-36.5</v>
      </c>
      <c r="L226" s="163">
        <f>K226/F226</f>
        <v>-7.6280041797283177E-2</v>
      </c>
      <c r="M226" s="159" t="s">
        <v>546</v>
      </c>
      <c r="N226" s="156">
        <v>43762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5">
        <v>112</v>
      </c>
      <c r="B227" s="156">
        <v>43194</v>
      </c>
      <c r="C227" s="156"/>
      <c r="D227" s="157" t="s">
        <v>707</v>
      </c>
      <c r="E227" s="158" t="s">
        <v>564</v>
      </c>
      <c r="F227" s="159">
        <f>141.5-7.3</f>
        <v>134.19999999999999</v>
      </c>
      <c r="G227" s="159"/>
      <c r="H227" s="160">
        <v>77</v>
      </c>
      <c r="I227" s="160">
        <v>180</v>
      </c>
      <c r="J227" s="161" t="s">
        <v>708</v>
      </c>
      <c r="K227" s="162">
        <f>H227-F227</f>
        <v>-57.199999999999989</v>
      </c>
      <c r="L227" s="163">
        <f>K227/F227</f>
        <v>-0.42622950819672129</v>
      </c>
      <c r="M227" s="159" t="s">
        <v>546</v>
      </c>
      <c r="N227" s="156">
        <v>43522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5">
        <v>113</v>
      </c>
      <c r="B228" s="156">
        <v>43209</v>
      </c>
      <c r="C228" s="156"/>
      <c r="D228" s="157" t="s">
        <v>709</v>
      </c>
      <c r="E228" s="158" t="s">
        <v>564</v>
      </c>
      <c r="F228" s="159">
        <v>430</v>
      </c>
      <c r="G228" s="159"/>
      <c r="H228" s="160">
        <v>220</v>
      </c>
      <c r="I228" s="160">
        <v>537</v>
      </c>
      <c r="J228" s="161" t="s">
        <v>710</v>
      </c>
      <c r="K228" s="162">
        <f>H228-F228</f>
        <v>-210</v>
      </c>
      <c r="L228" s="163">
        <f>K228/F228</f>
        <v>-0.48837209302325579</v>
      </c>
      <c r="M228" s="159" t="s">
        <v>546</v>
      </c>
      <c r="N228" s="156">
        <v>43252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114</v>
      </c>
      <c r="B229" s="177">
        <v>43220</v>
      </c>
      <c r="C229" s="177"/>
      <c r="D229" s="178" t="s">
        <v>370</v>
      </c>
      <c r="E229" s="179" t="s">
        <v>564</v>
      </c>
      <c r="F229" s="179">
        <v>153.5</v>
      </c>
      <c r="G229" s="179"/>
      <c r="H229" s="179">
        <v>196</v>
      </c>
      <c r="I229" s="181">
        <v>196</v>
      </c>
      <c r="J229" s="151" t="s">
        <v>711</v>
      </c>
      <c r="K229" s="152">
        <f>H229-F229</f>
        <v>42.5</v>
      </c>
      <c r="L229" s="153">
        <f>K229/F229</f>
        <v>0.27687296416938112</v>
      </c>
      <c r="M229" s="148" t="s">
        <v>534</v>
      </c>
      <c r="N229" s="154">
        <v>43605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55">
        <v>115</v>
      </c>
      <c r="B230" s="156">
        <v>43306</v>
      </c>
      <c r="C230" s="156"/>
      <c r="D230" s="157" t="s">
        <v>681</v>
      </c>
      <c r="E230" s="158" t="s">
        <v>564</v>
      </c>
      <c r="F230" s="159">
        <v>27.5</v>
      </c>
      <c r="G230" s="159"/>
      <c r="H230" s="160">
        <v>13.1</v>
      </c>
      <c r="I230" s="160">
        <v>60</v>
      </c>
      <c r="J230" s="161" t="s">
        <v>712</v>
      </c>
      <c r="K230" s="162">
        <v>-14.4</v>
      </c>
      <c r="L230" s="163">
        <v>-0.52363636363636401</v>
      </c>
      <c r="M230" s="159" t="s">
        <v>546</v>
      </c>
      <c r="N230" s="156">
        <v>43138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116</v>
      </c>
      <c r="B231" s="186">
        <v>43318</v>
      </c>
      <c r="C231" s="186"/>
      <c r="D231" s="164" t="s">
        <v>713</v>
      </c>
      <c r="E231" s="159" t="s">
        <v>564</v>
      </c>
      <c r="F231" s="159">
        <v>148.5</v>
      </c>
      <c r="G231" s="159"/>
      <c r="H231" s="159">
        <v>102</v>
      </c>
      <c r="I231" s="160">
        <v>182</v>
      </c>
      <c r="J231" s="161" t="s">
        <v>714</v>
      </c>
      <c r="K231" s="162">
        <f>H231-F231</f>
        <v>-46.5</v>
      </c>
      <c r="L231" s="163">
        <f>K231/F231</f>
        <v>-0.31313131313131315</v>
      </c>
      <c r="M231" s="159" t="s">
        <v>546</v>
      </c>
      <c r="N231" s="156">
        <v>43661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45">
        <v>117</v>
      </c>
      <c r="B232" s="146">
        <v>43335</v>
      </c>
      <c r="C232" s="146"/>
      <c r="D232" s="147" t="s">
        <v>715</v>
      </c>
      <c r="E232" s="148" t="s">
        <v>564</v>
      </c>
      <c r="F232" s="179">
        <v>285</v>
      </c>
      <c r="G232" s="148"/>
      <c r="H232" s="148">
        <v>355</v>
      </c>
      <c r="I232" s="150">
        <v>364</v>
      </c>
      <c r="J232" s="151" t="s">
        <v>716</v>
      </c>
      <c r="K232" s="152">
        <v>70</v>
      </c>
      <c r="L232" s="153">
        <v>0.24561403508771901</v>
      </c>
      <c r="M232" s="148" t="s">
        <v>534</v>
      </c>
      <c r="N232" s="154">
        <v>43455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45">
        <v>118</v>
      </c>
      <c r="B233" s="146">
        <v>43341</v>
      </c>
      <c r="C233" s="146"/>
      <c r="D233" s="147" t="s">
        <v>358</v>
      </c>
      <c r="E233" s="148" t="s">
        <v>564</v>
      </c>
      <c r="F233" s="179">
        <v>525</v>
      </c>
      <c r="G233" s="148"/>
      <c r="H233" s="148">
        <v>585</v>
      </c>
      <c r="I233" s="150">
        <v>635</v>
      </c>
      <c r="J233" s="151" t="s">
        <v>717</v>
      </c>
      <c r="K233" s="152">
        <f t="shared" ref="K233:K264" si="102">H233-F233</f>
        <v>60</v>
      </c>
      <c r="L233" s="153">
        <f t="shared" ref="L233:L264" si="103">K233/F233</f>
        <v>0.11428571428571428</v>
      </c>
      <c r="M233" s="148" t="s">
        <v>534</v>
      </c>
      <c r="N233" s="154">
        <v>43662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45">
        <v>119</v>
      </c>
      <c r="B234" s="146">
        <v>43395</v>
      </c>
      <c r="C234" s="146"/>
      <c r="D234" s="147" t="s">
        <v>346</v>
      </c>
      <c r="E234" s="148" t="s">
        <v>564</v>
      </c>
      <c r="F234" s="179">
        <v>475</v>
      </c>
      <c r="G234" s="148"/>
      <c r="H234" s="148">
        <v>574</v>
      </c>
      <c r="I234" s="150">
        <v>570</v>
      </c>
      <c r="J234" s="151" t="s">
        <v>622</v>
      </c>
      <c r="K234" s="152">
        <f t="shared" si="102"/>
        <v>99</v>
      </c>
      <c r="L234" s="153">
        <f t="shared" si="103"/>
        <v>0.20842105263157895</v>
      </c>
      <c r="M234" s="148" t="s">
        <v>534</v>
      </c>
      <c r="N234" s="154">
        <v>43403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120</v>
      </c>
      <c r="B235" s="177">
        <v>43397</v>
      </c>
      <c r="C235" s="177"/>
      <c r="D235" s="178" t="s">
        <v>365</v>
      </c>
      <c r="E235" s="179" t="s">
        <v>564</v>
      </c>
      <c r="F235" s="179">
        <v>707.5</v>
      </c>
      <c r="G235" s="179"/>
      <c r="H235" s="179">
        <v>872</v>
      </c>
      <c r="I235" s="181">
        <v>872</v>
      </c>
      <c r="J235" s="182" t="s">
        <v>622</v>
      </c>
      <c r="K235" s="152">
        <f t="shared" si="102"/>
        <v>164.5</v>
      </c>
      <c r="L235" s="183">
        <f t="shared" si="103"/>
        <v>0.23250883392226149</v>
      </c>
      <c r="M235" s="179" t="s">
        <v>534</v>
      </c>
      <c r="N235" s="184">
        <v>43482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121</v>
      </c>
      <c r="B236" s="177">
        <v>43398</v>
      </c>
      <c r="C236" s="177"/>
      <c r="D236" s="178" t="s">
        <v>718</v>
      </c>
      <c r="E236" s="179" t="s">
        <v>564</v>
      </c>
      <c r="F236" s="179">
        <v>162</v>
      </c>
      <c r="G236" s="179"/>
      <c r="H236" s="179">
        <v>204</v>
      </c>
      <c r="I236" s="181">
        <v>209</v>
      </c>
      <c r="J236" s="182" t="s">
        <v>719</v>
      </c>
      <c r="K236" s="152">
        <f t="shared" si="102"/>
        <v>42</v>
      </c>
      <c r="L236" s="183">
        <f t="shared" si="103"/>
        <v>0.25925925925925924</v>
      </c>
      <c r="M236" s="179" t="s">
        <v>534</v>
      </c>
      <c r="N236" s="184">
        <v>43539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122</v>
      </c>
      <c r="B237" s="177">
        <v>43399</v>
      </c>
      <c r="C237" s="177"/>
      <c r="D237" s="178" t="s">
        <v>444</v>
      </c>
      <c r="E237" s="179" t="s">
        <v>564</v>
      </c>
      <c r="F237" s="179">
        <v>240</v>
      </c>
      <c r="G237" s="179"/>
      <c r="H237" s="179">
        <v>297</v>
      </c>
      <c r="I237" s="181">
        <v>297</v>
      </c>
      <c r="J237" s="182" t="s">
        <v>622</v>
      </c>
      <c r="K237" s="188">
        <f t="shared" si="102"/>
        <v>57</v>
      </c>
      <c r="L237" s="183">
        <f t="shared" si="103"/>
        <v>0.23749999999999999</v>
      </c>
      <c r="M237" s="179" t="s">
        <v>534</v>
      </c>
      <c r="N237" s="184">
        <v>43417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45">
        <v>123</v>
      </c>
      <c r="B238" s="146">
        <v>43439</v>
      </c>
      <c r="C238" s="146"/>
      <c r="D238" s="147" t="s">
        <v>720</v>
      </c>
      <c r="E238" s="148" t="s">
        <v>564</v>
      </c>
      <c r="F238" s="148">
        <v>202.5</v>
      </c>
      <c r="G238" s="148"/>
      <c r="H238" s="148">
        <v>255</v>
      </c>
      <c r="I238" s="150">
        <v>252</v>
      </c>
      <c r="J238" s="151" t="s">
        <v>622</v>
      </c>
      <c r="K238" s="152">
        <f t="shared" si="102"/>
        <v>52.5</v>
      </c>
      <c r="L238" s="153">
        <f t="shared" si="103"/>
        <v>0.25925925925925924</v>
      </c>
      <c r="M238" s="148" t="s">
        <v>534</v>
      </c>
      <c r="N238" s="154">
        <v>43542</v>
      </c>
      <c r="O238" s="1"/>
      <c r="P238" s="1"/>
      <c r="Q238" s="1"/>
      <c r="R238" s="6" t="s">
        <v>721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124</v>
      </c>
      <c r="B239" s="177">
        <v>43465</v>
      </c>
      <c r="C239" s="146"/>
      <c r="D239" s="178" t="s">
        <v>391</v>
      </c>
      <c r="E239" s="179" t="s">
        <v>564</v>
      </c>
      <c r="F239" s="179">
        <v>710</v>
      </c>
      <c r="G239" s="179"/>
      <c r="H239" s="179">
        <v>866</v>
      </c>
      <c r="I239" s="181">
        <v>866</v>
      </c>
      <c r="J239" s="182" t="s">
        <v>622</v>
      </c>
      <c r="K239" s="152">
        <f t="shared" si="102"/>
        <v>156</v>
      </c>
      <c r="L239" s="153">
        <f t="shared" si="103"/>
        <v>0.21971830985915494</v>
      </c>
      <c r="M239" s="148" t="s">
        <v>534</v>
      </c>
      <c r="N239" s="154">
        <v>43553</v>
      </c>
      <c r="O239" s="1"/>
      <c r="P239" s="1"/>
      <c r="Q239" s="1"/>
      <c r="R239" s="6" t="s">
        <v>721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6">
        <v>125</v>
      </c>
      <c r="B240" s="177">
        <v>43522</v>
      </c>
      <c r="C240" s="177"/>
      <c r="D240" s="178" t="s">
        <v>151</v>
      </c>
      <c r="E240" s="179" t="s">
        <v>564</v>
      </c>
      <c r="F240" s="179">
        <v>337.25</v>
      </c>
      <c r="G240" s="179"/>
      <c r="H240" s="179">
        <v>398.5</v>
      </c>
      <c r="I240" s="181">
        <v>411</v>
      </c>
      <c r="J240" s="151" t="s">
        <v>722</v>
      </c>
      <c r="K240" s="152">
        <f t="shared" si="102"/>
        <v>61.25</v>
      </c>
      <c r="L240" s="153">
        <f t="shared" si="103"/>
        <v>0.1816160118606375</v>
      </c>
      <c r="M240" s="148" t="s">
        <v>534</v>
      </c>
      <c r="N240" s="154">
        <v>43760</v>
      </c>
      <c r="O240" s="1"/>
      <c r="P240" s="1"/>
      <c r="Q240" s="1"/>
      <c r="R240" s="6" t="s">
        <v>721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9">
        <v>126</v>
      </c>
      <c r="B241" s="190">
        <v>43559</v>
      </c>
      <c r="C241" s="190"/>
      <c r="D241" s="191" t="s">
        <v>723</v>
      </c>
      <c r="E241" s="192" t="s">
        <v>564</v>
      </c>
      <c r="F241" s="192">
        <v>130</v>
      </c>
      <c r="G241" s="192"/>
      <c r="H241" s="192">
        <v>65</v>
      </c>
      <c r="I241" s="193">
        <v>158</v>
      </c>
      <c r="J241" s="161" t="s">
        <v>724</v>
      </c>
      <c r="K241" s="162">
        <f t="shared" si="102"/>
        <v>-65</v>
      </c>
      <c r="L241" s="163">
        <f t="shared" si="103"/>
        <v>-0.5</v>
      </c>
      <c r="M241" s="159" t="s">
        <v>546</v>
      </c>
      <c r="N241" s="156">
        <v>43726</v>
      </c>
      <c r="O241" s="1"/>
      <c r="P241" s="1"/>
      <c r="Q241" s="1"/>
      <c r="R241" s="6" t="s">
        <v>725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127</v>
      </c>
      <c r="B242" s="177">
        <v>43017</v>
      </c>
      <c r="C242" s="177"/>
      <c r="D242" s="178" t="s">
        <v>181</v>
      </c>
      <c r="E242" s="179" t="s">
        <v>564</v>
      </c>
      <c r="F242" s="179">
        <v>141.5</v>
      </c>
      <c r="G242" s="179"/>
      <c r="H242" s="179">
        <v>183.5</v>
      </c>
      <c r="I242" s="181">
        <v>210</v>
      </c>
      <c r="J242" s="151" t="s">
        <v>719</v>
      </c>
      <c r="K242" s="152">
        <f t="shared" si="102"/>
        <v>42</v>
      </c>
      <c r="L242" s="153">
        <f t="shared" si="103"/>
        <v>0.29681978798586572</v>
      </c>
      <c r="M242" s="148" t="s">
        <v>534</v>
      </c>
      <c r="N242" s="154">
        <v>43042</v>
      </c>
      <c r="O242" s="1"/>
      <c r="P242" s="1"/>
      <c r="Q242" s="1"/>
      <c r="R242" s="6" t="s">
        <v>725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9">
        <v>128</v>
      </c>
      <c r="B243" s="190">
        <v>43074</v>
      </c>
      <c r="C243" s="190"/>
      <c r="D243" s="191" t="s">
        <v>726</v>
      </c>
      <c r="E243" s="192" t="s">
        <v>564</v>
      </c>
      <c r="F243" s="187">
        <v>172</v>
      </c>
      <c r="G243" s="192"/>
      <c r="H243" s="192">
        <v>155.25</v>
      </c>
      <c r="I243" s="193">
        <v>230</v>
      </c>
      <c r="J243" s="161" t="s">
        <v>727</v>
      </c>
      <c r="K243" s="162">
        <f t="shared" si="102"/>
        <v>-16.75</v>
      </c>
      <c r="L243" s="163">
        <f t="shared" si="103"/>
        <v>-9.7383720930232565E-2</v>
      </c>
      <c r="M243" s="159" t="s">
        <v>546</v>
      </c>
      <c r="N243" s="156">
        <v>43787</v>
      </c>
      <c r="O243" s="1"/>
      <c r="P243" s="1"/>
      <c r="Q243" s="1"/>
      <c r="R243" s="6" t="s">
        <v>725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129</v>
      </c>
      <c r="B244" s="177">
        <v>43398</v>
      </c>
      <c r="C244" s="177"/>
      <c r="D244" s="178" t="s">
        <v>107</v>
      </c>
      <c r="E244" s="179" t="s">
        <v>564</v>
      </c>
      <c r="F244" s="179">
        <v>698.5</v>
      </c>
      <c r="G244" s="179"/>
      <c r="H244" s="179">
        <v>890</v>
      </c>
      <c r="I244" s="181">
        <v>890</v>
      </c>
      <c r="J244" s="151" t="s">
        <v>787</v>
      </c>
      <c r="K244" s="152">
        <f t="shared" si="102"/>
        <v>191.5</v>
      </c>
      <c r="L244" s="153">
        <f t="shared" si="103"/>
        <v>0.27415891195418757</v>
      </c>
      <c r="M244" s="148" t="s">
        <v>534</v>
      </c>
      <c r="N244" s="154">
        <v>44328</v>
      </c>
      <c r="O244" s="1"/>
      <c r="P244" s="1"/>
      <c r="Q244" s="1"/>
      <c r="R244" s="6" t="s">
        <v>721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130</v>
      </c>
      <c r="B245" s="177">
        <v>42877</v>
      </c>
      <c r="C245" s="177"/>
      <c r="D245" s="178" t="s">
        <v>357</v>
      </c>
      <c r="E245" s="179" t="s">
        <v>564</v>
      </c>
      <c r="F245" s="179">
        <v>127.6</v>
      </c>
      <c r="G245" s="179"/>
      <c r="H245" s="179">
        <v>138</v>
      </c>
      <c r="I245" s="181">
        <v>190</v>
      </c>
      <c r="J245" s="151" t="s">
        <v>728</v>
      </c>
      <c r="K245" s="152">
        <f t="shared" si="102"/>
        <v>10.400000000000006</v>
      </c>
      <c r="L245" s="153">
        <f t="shared" si="103"/>
        <v>8.1504702194357417E-2</v>
      </c>
      <c r="M245" s="148" t="s">
        <v>534</v>
      </c>
      <c r="N245" s="154">
        <v>43774</v>
      </c>
      <c r="O245" s="1"/>
      <c r="P245" s="1"/>
      <c r="Q245" s="1"/>
      <c r="R245" s="6" t="s">
        <v>725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6">
        <v>131</v>
      </c>
      <c r="B246" s="177">
        <v>43158</v>
      </c>
      <c r="C246" s="177"/>
      <c r="D246" s="178" t="s">
        <v>729</v>
      </c>
      <c r="E246" s="179" t="s">
        <v>564</v>
      </c>
      <c r="F246" s="179">
        <v>317</v>
      </c>
      <c r="G246" s="179"/>
      <c r="H246" s="179">
        <v>382.5</v>
      </c>
      <c r="I246" s="181">
        <v>398</v>
      </c>
      <c r="J246" s="151" t="s">
        <v>730</v>
      </c>
      <c r="K246" s="152">
        <f t="shared" si="102"/>
        <v>65.5</v>
      </c>
      <c r="L246" s="153">
        <f t="shared" si="103"/>
        <v>0.20662460567823343</v>
      </c>
      <c r="M246" s="148" t="s">
        <v>534</v>
      </c>
      <c r="N246" s="154">
        <v>44238</v>
      </c>
      <c r="O246" s="1"/>
      <c r="P246" s="1"/>
      <c r="Q246" s="1"/>
      <c r="R246" s="6" t="s">
        <v>725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9">
        <v>132</v>
      </c>
      <c r="B247" s="190">
        <v>43164</v>
      </c>
      <c r="C247" s="190"/>
      <c r="D247" s="191" t="s">
        <v>144</v>
      </c>
      <c r="E247" s="192" t="s">
        <v>564</v>
      </c>
      <c r="F247" s="187">
        <f>510-14.4</f>
        <v>495.6</v>
      </c>
      <c r="G247" s="192"/>
      <c r="H247" s="192">
        <v>350</v>
      </c>
      <c r="I247" s="193">
        <v>672</v>
      </c>
      <c r="J247" s="161" t="s">
        <v>731</v>
      </c>
      <c r="K247" s="162">
        <f t="shared" si="102"/>
        <v>-145.60000000000002</v>
      </c>
      <c r="L247" s="163">
        <f t="shared" si="103"/>
        <v>-0.29378531073446329</v>
      </c>
      <c r="M247" s="159" t="s">
        <v>546</v>
      </c>
      <c r="N247" s="156">
        <v>43887</v>
      </c>
      <c r="O247" s="1"/>
      <c r="P247" s="1"/>
      <c r="Q247" s="1"/>
      <c r="R247" s="6" t="s">
        <v>721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9">
        <v>133</v>
      </c>
      <c r="B248" s="190">
        <v>43237</v>
      </c>
      <c r="C248" s="190"/>
      <c r="D248" s="191" t="s">
        <v>436</v>
      </c>
      <c r="E248" s="192" t="s">
        <v>564</v>
      </c>
      <c r="F248" s="187">
        <v>230.3</v>
      </c>
      <c r="G248" s="192"/>
      <c r="H248" s="192">
        <v>102.5</v>
      </c>
      <c r="I248" s="193">
        <v>348</v>
      </c>
      <c r="J248" s="161" t="s">
        <v>732</v>
      </c>
      <c r="K248" s="162">
        <f t="shared" si="102"/>
        <v>-127.80000000000001</v>
      </c>
      <c r="L248" s="163">
        <f t="shared" si="103"/>
        <v>-0.55492835432045162</v>
      </c>
      <c r="M248" s="159" t="s">
        <v>546</v>
      </c>
      <c r="N248" s="156">
        <v>43896</v>
      </c>
      <c r="O248" s="1"/>
      <c r="P248" s="1"/>
      <c r="Q248" s="1"/>
      <c r="R248" s="6" t="s">
        <v>721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6">
        <v>134</v>
      </c>
      <c r="B249" s="177">
        <v>43258</v>
      </c>
      <c r="C249" s="177"/>
      <c r="D249" s="178" t="s">
        <v>408</v>
      </c>
      <c r="E249" s="179" t="s">
        <v>564</v>
      </c>
      <c r="F249" s="179">
        <f>342.5-5.1</f>
        <v>337.4</v>
      </c>
      <c r="G249" s="179"/>
      <c r="H249" s="179">
        <v>412.5</v>
      </c>
      <c r="I249" s="181">
        <v>439</v>
      </c>
      <c r="J249" s="151" t="s">
        <v>733</v>
      </c>
      <c r="K249" s="152">
        <f t="shared" si="102"/>
        <v>75.100000000000023</v>
      </c>
      <c r="L249" s="153">
        <f t="shared" si="103"/>
        <v>0.22258446947243635</v>
      </c>
      <c r="M249" s="148" t="s">
        <v>534</v>
      </c>
      <c r="N249" s="154">
        <v>44230</v>
      </c>
      <c r="O249" s="1"/>
      <c r="P249" s="1"/>
      <c r="Q249" s="1"/>
      <c r="R249" s="6" t="s">
        <v>725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0">
        <v>135</v>
      </c>
      <c r="B250" s="169">
        <v>43285</v>
      </c>
      <c r="C250" s="169"/>
      <c r="D250" s="170" t="s">
        <v>55</v>
      </c>
      <c r="E250" s="171" t="s">
        <v>564</v>
      </c>
      <c r="F250" s="171">
        <f>127.5-5.53</f>
        <v>121.97</v>
      </c>
      <c r="G250" s="172"/>
      <c r="H250" s="172">
        <v>122.5</v>
      </c>
      <c r="I250" s="172">
        <v>170</v>
      </c>
      <c r="J250" s="173" t="s">
        <v>760</v>
      </c>
      <c r="K250" s="174">
        <f t="shared" si="102"/>
        <v>0.53000000000000114</v>
      </c>
      <c r="L250" s="175">
        <f t="shared" si="103"/>
        <v>4.3453308190538747E-3</v>
      </c>
      <c r="M250" s="171" t="s">
        <v>655</v>
      </c>
      <c r="N250" s="169">
        <v>44431</v>
      </c>
      <c r="O250" s="1"/>
      <c r="P250" s="1"/>
      <c r="Q250" s="1"/>
      <c r="R250" s="6" t="s">
        <v>721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9">
        <v>136</v>
      </c>
      <c r="B251" s="190">
        <v>43294</v>
      </c>
      <c r="C251" s="190"/>
      <c r="D251" s="191" t="s">
        <v>348</v>
      </c>
      <c r="E251" s="192" t="s">
        <v>564</v>
      </c>
      <c r="F251" s="187">
        <v>46.5</v>
      </c>
      <c r="G251" s="192"/>
      <c r="H251" s="192">
        <v>17</v>
      </c>
      <c r="I251" s="193">
        <v>59</v>
      </c>
      <c r="J251" s="161" t="s">
        <v>734</v>
      </c>
      <c r="K251" s="162">
        <f t="shared" si="102"/>
        <v>-29.5</v>
      </c>
      <c r="L251" s="163">
        <f t="shared" si="103"/>
        <v>-0.63440860215053763</v>
      </c>
      <c r="M251" s="159" t="s">
        <v>546</v>
      </c>
      <c r="N251" s="156">
        <v>43887</v>
      </c>
      <c r="O251" s="1"/>
      <c r="P251" s="1"/>
      <c r="Q251" s="1"/>
      <c r="R251" s="6" t="s">
        <v>721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137</v>
      </c>
      <c r="B252" s="177">
        <v>43396</v>
      </c>
      <c r="C252" s="177"/>
      <c r="D252" s="178" t="s">
        <v>393</v>
      </c>
      <c r="E252" s="179" t="s">
        <v>564</v>
      </c>
      <c r="F252" s="179">
        <v>156.5</v>
      </c>
      <c r="G252" s="179"/>
      <c r="H252" s="179">
        <v>207.5</v>
      </c>
      <c r="I252" s="181">
        <v>191</v>
      </c>
      <c r="J252" s="151" t="s">
        <v>622</v>
      </c>
      <c r="K252" s="152">
        <f t="shared" si="102"/>
        <v>51</v>
      </c>
      <c r="L252" s="153">
        <f t="shared" si="103"/>
        <v>0.32587859424920129</v>
      </c>
      <c r="M252" s="148" t="s">
        <v>534</v>
      </c>
      <c r="N252" s="154">
        <v>44369</v>
      </c>
      <c r="O252" s="1"/>
      <c r="P252" s="1"/>
      <c r="Q252" s="1"/>
      <c r="R252" s="6" t="s">
        <v>721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6">
        <v>138</v>
      </c>
      <c r="B253" s="177">
        <v>43439</v>
      </c>
      <c r="C253" s="177"/>
      <c r="D253" s="178" t="s">
        <v>313</v>
      </c>
      <c r="E253" s="179" t="s">
        <v>564</v>
      </c>
      <c r="F253" s="179">
        <v>259.5</v>
      </c>
      <c r="G253" s="179"/>
      <c r="H253" s="179">
        <v>320</v>
      </c>
      <c r="I253" s="181">
        <v>320</v>
      </c>
      <c r="J253" s="151" t="s">
        <v>622</v>
      </c>
      <c r="K253" s="152">
        <f t="shared" si="102"/>
        <v>60.5</v>
      </c>
      <c r="L253" s="153">
        <f t="shared" si="103"/>
        <v>0.23314065510597304</v>
      </c>
      <c r="M253" s="148" t="s">
        <v>534</v>
      </c>
      <c r="N253" s="154">
        <v>44323</v>
      </c>
      <c r="O253" s="1"/>
      <c r="P253" s="1"/>
      <c r="Q253" s="1"/>
      <c r="R253" s="6" t="s">
        <v>721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9">
        <v>139</v>
      </c>
      <c r="B254" s="190">
        <v>43439</v>
      </c>
      <c r="C254" s="190"/>
      <c r="D254" s="191" t="s">
        <v>735</v>
      </c>
      <c r="E254" s="192" t="s">
        <v>564</v>
      </c>
      <c r="F254" s="192">
        <v>715</v>
      </c>
      <c r="G254" s="192"/>
      <c r="H254" s="192">
        <v>445</v>
      </c>
      <c r="I254" s="193">
        <v>840</v>
      </c>
      <c r="J254" s="161" t="s">
        <v>736</v>
      </c>
      <c r="K254" s="162">
        <f t="shared" si="102"/>
        <v>-270</v>
      </c>
      <c r="L254" s="163">
        <f t="shared" si="103"/>
        <v>-0.3776223776223776</v>
      </c>
      <c r="M254" s="159" t="s">
        <v>546</v>
      </c>
      <c r="N254" s="156">
        <v>43800</v>
      </c>
      <c r="O254" s="1"/>
      <c r="P254" s="1"/>
      <c r="Q254" s="1"/>
      <c r="R254" s="6" t="s">
        <v>721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6">
        <v>140</v>
      </c>
      <c r="B255" s="177">
        <v>43469</v>
      </c>
      <c r="C255" s="177"/>
      <c r="D255" s="178" t="s">
        <v>156</v>
      </c>
      <c r="E255" s="179" t="s">
        <v>564</v>
      </c>
      <c r="F255" s="179">
        <v>875</v>
      </c>
      <c r="G255" s="179"/>
      <c r="H255" s="179">
        <v>1165</v>
      </c>
      <c r="I255" s="181">
        <v>1185</v>
      </c>
      <c r="J255" s="151" t="s">
        <v>737</v>
      </c>
      <c r="K255" s="152">
        <f t="shared" si="102"/>
        <v>290</v>
      </c>
      <c r="L255" s="153">
        <f t="shared" si="103"/>
        <v>0.33142857142857141</v>
      </c>
      <c r="M255" s="148" t="s">
        <v>534</v>
      </c>
      <c r="N255" s="154">
        <v>43847</v>
      </c>
      <c r="O255" s="1"/>
      <c r="P255" s="1"/>
      <c r="Q255" s="1"/>
      <c r="R255" s="6" t="s">
        <v>721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141</v>
      </c>
      <c r="B256" s="177">
        <v>43559</v>
      </c>
      <c r="C256" s="177"/>
      <c r="D256" s="178" t="s">
        <v>329</v>
      </c>
      <c r="E256" s="179" t="s">
        <v>564</v>
      </c>
      <c r="F256" s="179">
        <f>387-14.63</f>
        <v>372.37</v>
      </c>
      <c r="G256" s="179"/>
      <c r="H256" s="179">
        <v>490</v>
      </c>
      <c r="I256" s="181">
        <v>490</v>
      </c>
      <c r="J256" s="151" t="s">
        <v>622</v>
      </c>
      <c r="K256" s="152">
        <f t="shared" si="102"/>
        <v>117.63</v>
      </c>
      <c r="L256" s="153">
        <f t="shared" si="103"/>
        <v>0.31589548030185027</v>
      </c>
      <c r="M256" s="148" t="s">
        <v>534</v>
      </c>
      <c r="N256" s="154">
        <v>43850</v>
      </c>
      <c r="O256" s="1"/>
      <c r="P256" s="1"/>
      <c r="Q256" s="1"/>
      <c r="R256" s="6" t="s">
        <v>721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9">
        <v>142</v>
      </c>
      <c r="B257" s="190">
        <v>43578</v>
      </c>
      <c r="C257" s="190"/>
      <c r="D257" s="191" t="s">
        <v>738</v>
      </c>
      <c r="E257" s="192" t="s">
        <v>536</v>
      </c>
      <c r="F257" s="192">
        <v>220</v>
      </c>
      <c r="G257" s="192"/>
      <c r="H257" s="192">
        <v>127.5</v>
      </c>
      <c r="I257" s="193">
        <v>284</v>
      </c>
      <c r="J257" s="161" t="s">
        <v>739</v>
      </c>
      <c r="K257" s="162">
        <f t="shared" si="102"/>
        <v>-92.5</v>
      </c>
      <c r="L257" s="163">
        <f t="shared" si="103"/>
        <v>-0.42045454545454547</v>
      </c>
      <c r="M257" s="159" t="s">
        <v>546</v>
      </c>
      <c r="N257" s="156">
        <v>43896</v>
      </c>
      <c r="O257" s="1"/>
      <c r="P257" s="1"/>
      <c r="Q257" s="1"/>
      <c r="R257" s="6" t="s">
        <v>721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6">
        <v>143</v>
      </c>
      <c r="B258" s="177">
        <v>43622</v>
      </c>
      <c r="C258" s="177"/>
      <c r="D258" s="178" t="s">
        <v>445</v>
      </c>
      <c r="E258" s="179" t="s">
        <v>536</v>
      </c>
      <c r="F258" s="179">
        <v>332.8</v>
      </c>
      <c r="G258" s="179"/>
      <c r="H258" s="179">
        <v>405</v>
      </c>
      <c r="I258" s="181">
        <v>419</v>
      </c>
      <c r="J258" s="151" t="s">
        <v>740</v>
      </c>
      <c r="K258" s="152">
        <f t="shared" si="102"/>
        <v>72.199999999999989</v>
      </c>
      <c r="L258" s="153">
        <f t="shared" si="103"/>
        <v>0.21694711538461534</v>
      </c>
      <c r="M258" s="148" t="s">
        <v>534</v>
      </c>
      <c r="N258" s="154">
        <v>43860</v>
      </c>
      <c r="O258" s="1"/>
      <c r="P258" s="1"/>
      <c r="Q258" s="1"/>
      <c r="R258" s="6" t="s">
        <v>725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0">
        <v>144</v>
      </c>
      <c r="B259" s="169">
        <v>43641</v>
      </c>
      <c r="C259" s="169"/>
      <c r="D259" s="170" t="s">
        <v>149</v>
      </c>
      <c r="E259" s="171" t="s">
        <v>564</v>
      </c>
      <c r="F259" s="171">
        <v>386</v>
      </c>
      <c r="G259" s="172"/>
      <c r="H259" s="172">
        <v>395</v>
      </c>
      <c r="I259" s="172">
        <v>452</v>
      </c>
      <c r="J259" s="173" t="s">
        <v>741</v>
      </c>
      <c r="K259" s="174">
        <f t="shared" si="102"/>
        <v>9</v>
      </c>
      <c r="L259" s="175">
        <f t="shared" si="103"/>
        <v>2.3316062176165803E-2</v>
      </c>
      <c r="M259" s="171" t="s">
        <v>655</v>
      </c>
      <c r="N259" s="169">
        <v>43868</v>
      </c>
      <c r="O259" s="1"/>
      <c r="P259" s="1"/>
      <c r="Q259" s="1"/>
      <c r="R259" s="6" t="s">
        <v>725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70">
        <v>145</v>
      </c>
      <c r="B260" s="169">
        <v>43707</v>
      </c>
      <c r="C260" s="169"/>
      <c r="D260" s="170" t="s">
        <v>130</v>
      </c>
      <c r="E260" s="171" t="s">
        <v>564</v>
      </c>
      <c r="F260" s="171">
        <v>137.5</v>
      </c>
      <c r="G260" s="172"/>
      <c r="H260" s="172">
        <v>138.5</v>
      </c>
      <c r="I260" s="172">
        <v>190</v>
      </c>
      <c r="J260" s="173" t="s">
        <v>759</v>
      </c>
      <c r="K260" s="174">
        <f t="shared" si="102"/>
        <v>1</v>
      </c>
      <c r="L260" s="175">
        <f t="shared" si="103"/>
        <v>7.2727272727272727E-3</v>
      </c>
      <c r="M260" s="171" t="s">
        <v>655</v>
      </c>
      <c r="N260" s="169">
        <v>44432</v>
      </c>
      <c r="O260" s="1"/>
      <c r="P260" s="1"/>
      <c r="Q260" s="1"/>
      <c r="R260" s="6" t="s">
        <v>721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76">
        <v>146</v>
      </c>
      <c r="B261" s="177">
        <v>43731</v>
      </c>
      <c r="C261" s="177"/>
      <c r="D261" s="178" t="s">
        <v>401</v>
      </c>
      <c r="E261" s="179" t="s">
        <v>564</v>
      </c>
      <c r="F261" s="179">
        <v>235</v>
      </c>
      <c r="G261" s="179"/>
      <c r="H261" s="179">
        <v>295</v>
      </c>
      <c r="I261" s="181">
        <v>296</v>
      </c>
      <c r="J261" s="151" t="s">
        <v>742</v>
      </c>
      <c r="K261" s="152">
        <f t="shared" si="102"/>
        <v>60</v>
      </c>
      <c r="L261" s="153">
        <f t="shared" si="103"/>
        <v>0.25531914893617019</v>
      </c>
      <c r="M261" s="148" t="s">
        <v>534</v>
      </c>
      <c r="N261" s="154">
        <v>43844</v>
      </c>
      <c r="O261" s="1"/>
      <c r="P261" s="1"/>
      <c r="Q261" s="1"/>
      <c r="R261" s="6" t="s">
        <v>725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6">
        <v>147</v>
      </c>
      <c r="B262" s="177">
        <v>43752</v>
      </c>
      <c r="C262" s="177"/>
      <c r="D262" s="178" t="s">
        <v>743</v>
      </c>
      <c r="E262" s="179" t="s">
        <v>564</v>
      </c>
      <c r="F262" s="179">
        <v>277.5</v>
      </c>
      <c r="G262" s="179"/>
      <c r="H262" s="179">
        <v>333</v>
      </c>
      <c r="I262" s="181">
        <v>333</v>
      </c>
      <c r="J262" s="151" t="s">
        <v>744</v>
      </c>
      <c r="K262" s="152">
        <f t="shared" si="102"/>
        <v>55.5</v>
      </c>
      <c r="L262" s="153">
        <f t="shared" si="103"/>
        <v>0.2</v>
      </c>
      <c r="M262" s="148" t="s">
        <v>534</v>
      </c>
      <c r="N262" s="154">
        <v>43846</v>
      </c>
      <c r="O262" s="1"/>
      <c r="P262" s="1"/>
      <c r="Q262" s="1"/>
      <c r="R262" s="6" t="s">
        <v>721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76">
        <v>148</v>
      </c>
      <c r="B263" s="177">
        <v>43752</v>
      </c>
      <c r="C263" s="177"/>
      <c r="D263" s="178" t="s">
        <v>745</v>
      </c>
      <c r="E263" s="179" t="s">
        <v>564</v>
      </c>
      <c r="F263" s="179">
        <v>930</v>
      </c>
      <c r="G263" s="179"/>
      <c r="H263" s="179">
        <v>1165</v>
      </c>
      <c r="I263" s="181">
        <v>1200</v>
      </c>
      <c r="J263" s="151" t="s">
        <v>746</v>
      </c>
      <c r="K263" s="152">
        <f t="shared" si="102"/>
        <v>235</v>
      </c>
      <c r="L263" s="153">
        <f t="shared" si="103"/>
        <v>0.25268817204301075</v>
      </c>
      <c r="M263" s="148" t="s">
        <v>534</v>
      </c>
      <c r="N263" s="154">
        <v>43847</v>
      </c>
      <c r="O263" s="1"/>
      <c r="P263" s="1"/>
      <c r="Q263" s="1"/>
      <c r="R263" s="6" t="s">
        <v>725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76">
        <v>149</v>
      </c>
      <c r="B264" s="177">
        <v>43753</v>
      </c>
      <c r="C264" s="177"/>
      <c r="D264" s="178" t="s">
        <v>747</v>
      </c>
      <c r="E264" s="179" t="s">
        <v>564</v>
      </c>
      <c r="F264" s="149">
        <v>111</v>
      </c>
      <c r="G264" s="179"/>
      <c r="H264" s="179">
        <v>141</v>
      </c>
      <c r="I264" s="181">
        <v>141</v>
      </c>
      <c r="J264" s="151" t="s">
        <v>549</v>
      </c>
      <c r="K264" s="152">
        <f t="shared" si="102"/>
        <v>30</v>
      </c>
      <c r="L264" s="153">
        <f t="shared" si="103"/>
        <v>0.27027027027027029</v>
      </c>
      <c r="M264" s="148" t="s">
        <v>534</v>
      </c>
      <c r="N264" s="154">
        <v>44328</v>
      </c>
      <c r="O264" s="1"/>
      <c r="P264" s="1"/>
      <c r="Q264" s="1"/>
      <c r="R264" s="6" t="s">
        <v>725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76">
        <v>150</v>
      </c>
      <c r="B265" s="177">
        <v>43753</v>
      </c>
      <c r="C265" s="177"/>
      <c r="D265" s="178" t="s">
        <v>748</v>
      </c>
      <c r="E265" s="179" t="s">
        <v>564</v>
      </c>
      <c r="F265" s="149">
        <v>296</v>
      </c>
      <c r="G265" s="179"/>
      <c r="H265" s="179">
        <v>370</v>
      </c>
      <c r="I265" s="181">
        <v>370</v>
      </c>
      <c r="J265" s="151" t="s">
        <v>622</v>
      </c>
      <c r="K265" s="152">
        <f t="shared" ref="K265:K284" si="104">H265-F265</f>
        <v>74</v>
      </c>
      <c r="L265" s="153">
        <f t="shared" ref="L265:L284" si="105">K265/F265</f>
        <v>0.25</v>
      </c>
      <c r="M265" s="148" t="s">
        <v>534</v>
      </c>
      <c r="N265" s="154">
        <v>43853</v>
      </c>
      <c r="O265" s="1"/>
      <c r="P265" s="1"/>
      <c r="Q265" s="1"/>
      <c r="R265" s="6" t="s">
        <v>725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76">
        <v>151</v>
      </c>
      <c r="B266" s="177">
        <v>43754</v>
      </c>
      <c r="C266" s="177"/>
      <c r="D266" s="178" t="s">
        <v>749</v>
      </c>
      <c r="E266" s="179" t="s">
        <v>564</v>
      </c>
      <c r="F266" s="149">
        <v>300</v>
      </c>
      <c r="G266" s="179"/>
      <c r="H266" s="179">
        <v>382.5</v>
      </c>
      <c r="I266" s="181">
        <v>344</v>
      </c>
      <c r="J266" s="151" t="s">
        <v>790</v>
      </c>
      <c r="K266" s="152">
        <f t="shared" si="104"/>
        <v>82.5</v>
      </c>
      <c r="L266" s="153">
        <f t="shared" si="105"/>
        <v>0.27500000000000002</v>
      </c>
      <c r="M266" s="148" t="s">
        <v>534</v>
      </c>
      <c r="N266" s="154">
        <v>44238</v>
      </c>
      <c r="O266" s="1"/>
      <c r="P266" s="1"/>
      <c r="Q266" s="1"/>
      <c r="R266" s="6" t="s">
        <v>725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76">
        <v>152</v>
      </c>
      <c r="B267" s="177">
        <v>43832</v>
      </c>
      <c r="C267" s="177"/>
      <c r="D267" s="178" t="s">
        <v>750</v>
      </c>
      <c r="E267" s="179" t="s">
        <v>564</v>
      </c>
      <c r="F267" s="149">
        <v>495</v>
      </c>
      <c r="G267" s="179"/>
      <c r="H267" s="179">
        <v>595</v>
      </c>
      <c r="I267" s="181">
        <v>590</v>
      </c>
      <c r="J267" s="151" t="s">
        <v>789</v>
      </c>
      <c r="K267" s="152">
        <f t="shared" si="104"/>
        <v>100</v>
      </c>
      <c r="L267" s="153">
        <f t="shared" si="105"/>
        <v>0.20202020202020202</v>
      </c>
      <c r="M267" s="148" t="s">
        <v>534</v>
      </c>
      <c r="N267" s="154">
        <v>44589</v>
      </c>
      <c r="O267" s="1"/>
      <c r="P267" s="1"/>
      <c r="Q267" s="1"/>
      <c r="R267" s="6" t="s">
        <v>725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76">
        <v>153</v>
      </c>
      <c r="B268" s="177">
        <v>43966</v>
      </c>
      <c r="C268" s="177"/>
      <c r="D268" s="178" t="s">
        <v>71</v>
      </c>
      <c r="E268" s="179" t="s">
        <v>564</v>
      </c>
      <c r="F268" s="149">
        <v>67.5</v>
      </c>
      <c r="G268" s="179"/>
      <c r="H268" s="179">
        <v>86</v>
      </c>
      <c r="I268" s="181">
        <v>86</v>
      </c>
      <c r="J268" s="151" t="s">
        <v>751</v>
      </c>
      <c r="K268" s="152">
        <f t="shared" si="104"/>
        <v>18.5</v>
      </c>
      <c r="L268" s="153">
        <f t="shared" si="105"/>
        <v>0.27407407407407408</v>
      </c>
      <c r="M268" s="148" t="s">
        <v>534</v>
      </c>
      <c r="N268" s="154">
        <v>44008</v>
      </c>
      <c r="O268" s="1"/>
      <c r="P268" s="1"/>
      <c r="Q268" s="1"/>
      <c r="R268" s="6" t="s">
        <v>725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76">
        <v>154</v>
      </c>
      <c r="B269" s="177">
        <v>44035</v>
      </c>
      <c r="C269" s="177"/>
      <c r="D269" s="178" t="s">
        <v>444</v>
      </c>
      <c r="E269" s="179" t="s">
        <v>564</v>
      </c>
      <c r="F269" s="149">
        <v>231</v>
      </c>
      <c r="G269" s="179"/>
      <c r="H269" s="179">
        <v>281</v>
      </c>
      <c r="I269" s="181">
        <v>281</v>
      </c>
      <c r="J269" s="151" t="s">
        <v>622</v>
      </c>
      <c r="K269" s="152">
        <f t="shared" si="104"/>
        <v>50</v>
      </c>
      <c r="L269" s="153">
        <f t="shared" si="105"/>
        <v>0.21645021645021645</v>
      </c>
      <c r="M269" s="148" t="s">
        <v>534</v>
      </c>
      <c r="N269" s="154">
        <v>44358</v>
      </c>
      <c r="O269" s="1"/>
      <c r="P269" s="1"/>
      <c r="Q269" s="1"/>
      <c r="R269" s="6" t="s">
        <v>725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76">
        <v>155</v>
      </c>
      <c r="B270" s="177">
        <v>44092</v>
      </c>
      <c r="C270" s="177"/>
      <c r="D270" s="178" t="s">
        <v>385</v>
      </c>
      <c r="E270" s="179" t="s">
        <v>564</v>
      </c>
      <c r="F270" s="179">
        <v>206</v>
      </c>
      <c r="G270" s="179"/>
      <c r="H270" s="179">
        <v>248</v>
      </c>
      <c r="I270" s="181">
        <v>248</v>
      </c>
      <c r="J270" s="151" t="s">
        <v>622</v>
      </c>
      <c r="K270" s="152">
        <f t="shared" si="104"/>
        <v>42</v>
      </c>
      <c r="L270" s="153">
        <f t="shared" si="105"/>
        <v>0.20388349514563106</v>
      </c>
      <c r="M270" s="148" t="s">
        <v>534</v>
      </c>
      <c r="N270" s="154">
        <v>44214</v>
      </c>
      <c r="O270" s="1"/>
      <c r="P270" s="1"/>
      <c r="Q270" s="1"/>
      <c r="R270" s="6" t="s">
        <v>725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76">
        <v>156</v>
      </c>
      <c r="B271" s="177">
        <v>44140</v>
      </c>
      <c r="C271" s="177"/>
      <c r="D271" s="178" t="s">
        <v>385</v>
      </c>
      <c r="E271" s="179" t="s">
        <v>564</v>
      </c>
      <c r="F271" s="179">
        <v>182.5</v>
      </c>
      <c r="G271" s="179"/>
      <c r="H271" s="179">
        <v>248</v>
      </c>
      <c r="I271" s="181">
        <v>248</v>
      </c>
      <c r="J271" s="151" t="s">
        <v>622</v>
      </c>
      <c r="K271" s="152">
        <f t="shared" si="104"/>
        <v>65.5</v>
      </c>
      <c r="L271" s="153">
        <f t="shared" si="105"/>
        <v>0.35890410958904112</v>
      </c>
      <c r="M271" s="148" t="s">
        <v>534</v>
      </c>
      <c r="N271" s="154">
        <v>44214</v>
      </c>
      <c r="O271" s="1"/>
      <c r="P271" s="1"/>
      <c r="Q271" s="1"/>
      <c r="R271" s="6" t="s">
        <v>725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76">
        <v>157</v>
      </c>
      <c r="B272" s="177">
        <v>44140</v>
      </c>
      <c r="C272" s="177"/>
      <c r="D272" s="178" t="s">
        <v>313</v>
      </c>
      <c r="E272" s="179" t="s">
        <v>564</v>
      </c>
      <c r="F272" s="179">
        <v>247.5</v>
      </c>
      <c r="G272" s="179"/>
      <c r="H272" s="179">
        <v>320</v>
      </c>
      <c r="I272" s="181">
        <v>320</v>
      </c>
      <c r="J272" s="151" t="s">
        <v>622</v>
      </c>
      <c r="K272" s="152">
        <f t="shared" si="104"/>
        <v>72.5</v>
      </c>
      <c r="L272" s="153">
        <f t="shared" si="105"/>
        <v>0.29292929292929293</v>
      </c>
      <c r="M272" s="148" t="s">
        <v>534</v>
      </c>
      <c r="N272" s="154">
        <v>44323</v>
      </c>
      <c r="O272" s="1"/>
      <c r="P272" s="1"/>
      <c r="Q272" s="1"/>
      <c r="R272" s="6" t="s">
        <v>725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76">
        <v>158</v>
      </c>
      <c r="B273" s="177">
        <v>44140</v>
      </c>
      <c r="C273" s="177"/>
      <c r="D273" s="178" t="s">
        <v>266</v>
      </c>
      <c r="E273" s="179" t="s">
        <v>564</v>
      </c>
      <c r="F273" s="149">
        <v>925</v>
      </c>
      <c r="G273" s="179"/>
      <c r="H273" s="179">
        <v>1095</v>
      </c>
      <c r="I273" s="181">
        <v>1093</v>
      </c>
      <c r="J273" s="151" t="s">
        <v>752</v>
      </c>
      <c r="K273" s="152">
        <f t="shared" si="104"/>
        <v>170</v>
      </c>
      <c r="L273" s="153">
        <f t="shared" si="105"/>
        <v>0.18378378378378379</v>
      </c>
      <c r="M273" s="148" t="s">
        <v>534</v>
      </c>
      <c r="N273" s="154">
        <v>44201</v>
      </c>
      <c r="O273" s="1"/>
      <c r="P273" s="1"/>
      <c r="Q273" s="1"/>
      <c r="R273" s="6" t="s">
        <v>725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76">
        <v>159</v>
      </c>
      <c r="B274" s="177">
        <v>44140</v>
      </c>
      <c r="C274" s="177"/>
      <c r="D274" s="178" t="s">
        <v>329</v>
      </c>
      <c r="E274" s="179" t="s">
        <v>564</v>
      </c>
      <c r="F274" s="149">
        <v>332.5</v>
      </c>
      <c r="G274" s="179"/>
      <c r="H274" s="179">
        <v>393</v>
      </c>
      <c r="I274" s="181">
        <v>406</v>
      </c>
      <c r="J274" s="151" t="s">
        <v>753</v>
      </c>
      <c r="K274" s="152">
        <f t="shared" si="104"/>
        <v>60.5</v>
      </c>
      <c r="L274" s="153">
        <f t="shared" si="105"/>
        <v>0.18195488721804512</v>
      </c>
      <c r="M274" s="148" t="s">
        <v>534</v>
      </c>
      <c r="N274" s="154">
        <v>44256</v>
      </c>
      <c r="O274" s="1"/>
      <c r="P274" s="1"/>
      <c r="Q274" s="1"/>
      <c r="R274" s="6" t="s">
        <v>725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76">
        <v>160</v>
      </c>
      <c r="B275" s="177">
        <v>44141</v>
      </c>
      <c r="C275" s="177"/>
      <c r="D275" s="178" t="s">
        <v>444</v>
      </c>
      <c r="E275" s="179" t="s">
        <v>564</v>
      </c>
      <c r="F275" s="149">
        <v>231</v>
      </c>
      <c r="G275" s="179"/>
      <c r="H275" s="179">
        <v>281</v>
      </c>
      <c r="I275" s="181">
        <v>281</v>
      </c>
      <c r="J275" s="151" t="s">
        <v>622</v>
      </c>
      <c r="K275" s="152">
        <f t="shared" si="104"/>
        <v>50</v>
      </c>
      <c r="L275" s="153">
        <f t="shared" si="105"/>
        <v>0.21645021645021645</v>
      </c>
      <c r="M275" s="148" t="s">
        <v>534</v>
      </c>
      <c r="N275" s="154">
        <v>44358</v>
      </c>
      <c r="O275" s="1"/>
      <c r="P275" s="1"/>
      <c r="Q275" s="1"/>
      <c r="R275" s="6" t="s">
        <v>725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76">
        <v>161</v>
      </c>
      <c r="B276" s="177">
        <v>44187</v>
      </c>
      <c r="C276" s="177"/>
      <c r="D276" s="178" t="s">
        <v>420</v>
      </c>
      <c r="E276" s="179" t="s">
        <v>564</v>
      </c>
      <c r="F276" s="149">
        <v>190</v>
      </c>
      <c r="G276" s="179"/>
      <c r="H276" s="179">
        <v>239</v>
      </c>
      <c r="I276" s="181">
        <v>239</v>
      </c>
      <c r="J276" s="151" t="s">
        <v>839</v>
      </c>
      <c r="K276" s="152">
        <f t="shared" si="104"/>
        <v>49</v>
      </c>
      <c r="L276" s="153">
        <f t="shared" si="105"/>
        <v>0.25789473684210529</v>
      </c>
      <c r="M276" s="148" t="s">
        <v>534</v>
      </c>
      <c r="N276" s="154">
        <v>44844</v>
      </c>
      <c r="O276" s="1"/>
      <c r="P276" s="1"/>
      <c r="Q276" s="1"/>
      <c r="R276" s="6" t="s">
        <v>725</v>
      </c>
    </row>
    <row r="277" spans="1:26" ht="12.75" customHeight="1">
      <c r="A277" s="176">
        <v>162</v>
      </c>
      <c r="B277" s="177">
        <v>44258</v>
      </c>
      <c r="C277" s="177"/>
      <c r="D277" s="178" t="s">
        <v>750</v>
      </c>
      <c r="E277" s="179" t="s">
        <v>564</v>
      </c>
      <c r="F277" s="149">
        <v>495</v>
      </c>
      <c r="G277" s="179"/>
      <c r="H277" s="179">
        <v>595</v>
      </c>
      <c r="I277" s="181">
        <v>590</v>
      </c>
      <c r="J277" s="151" t="s">
        <v>789</v>
      </c>
      <c r="K277" s="152">
        <f t="shared" si="104"/>
        <v>100</v>
      </c>
      <c r="L277" s="153">
        <f t="shared" si="105"/>
        <v>0.20202020202020202</v>
      </c>
      <c r="M277" s="148" t="s">
        <v>534</v>
      </c>
      <c r="N277" s="154">
        <v>44589</v>
      </c>
      <c r="O277" s="1"/>
      <c r="P277" s="1"/>
      <c r="R277" s="6" t="s">
        <v>725</v>
      </c>
    </row>
    <row r="278" spans="1:26" ht="12.75" customHeight="1">
      <c r="A278" s="176">
        <v>163</v>
      </c>
      <c r="B278" s="177">
        <v>44274</v>
      </c>
      <c r="C278" s="177"/>
      <c r="D278" s="178" t="s">
        <v>329</v>
      </c>
      <c r="E278" s="179" t="s">
        <v>564</v>
      </c>
      <c r="F278" s="149">
        <v>355</v>
      </c>
      <c r="G278" s="179"/>
      <c r="H278" s="179">
        <v>422.5</v>
      </c>
      <c r="I278" s="181">
        <v>420</v>
      </c>
      <c r="J278" s="151" t="s">
        <v>754</v>
      </c>
      <c r="K278" s="152">
        <f t="shared" si="104"/>
        <v>67.5</v>
      </c>
      <c r="L278" s="153">
        <f t="shared" si="105"/>
        <v>0.19014084507042253</v>
      </c>
      <c r="M278" s="148" t="s">
        <v>534</v>
      </c>
      <c r="N278" s="154">
        <v>44361</v>
      </c>
      <c r="O278" s="1"/>
      <c r="R278" s="194" t="s">
        <v>725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76">
        <v>164</v>
      </c>
      <c r="B279" s="177">
        <v>44295</v>
      </c>
      <c r="C279" s="177"/>
      <c r="D279" s="178" t="s">
        <v>755</v>
      </c>
      <c r="E279" s="179" t="s">
        <v>564</v>
      </c>
      <c r="F279" s="149">
        <v>555</v>
      </c>
      <c r="G279" s="179"/>
      <c r="H279" s="179">
        <v>663</v>
      </c>
      <c r="I279" s="181">
        <v>663</v>
      </c>
      <c r="J279" s="151" t="s">
        <v>756</v>
      </c>
      <c r="K279" s="152">
        <f t="shared" si="104"/>
        <v>108</v>
      </c>
      <c r="L279" s="153">
        <f t="shared" si="105"/>
        <v>0.19459459459459461</v>
      </c>
      <c r="M279" s="148" t="s">
        <v>534</v>
      </c>
      <c r="N279" s="154">
        <v>44321</v>
      </c>
      <c r="O279" s="1"/>
      <c r="P279" s="1"/>
      <c r="Q279" s="1"/>
      <c r="R279" s="194" t="s">
        <v>725</v>
      </c>
    </row>
    <row r="280" spans="1:26" ht="12.75" customHeight="1">
      <c r="A280" s="176">
        <v>165</v>
      </c>
      <c r="B280" s="177">
        <v>44308</v>
      </c>
      <c r="C280" s="177"/>
      <c r="D280" s="178" t="s">
        <v>357</v>
      </c>
      <c r="E280" s="179" t="s">
        <v>564</v>
      </c>
      <c r="F280" s="149">
        <v>126.5</v>
      </c>
      <c r="G280" s="179"/>
      <c r="H280" s="179">
        <v>155</v>
      </c>
      <c r="I280" s="181">
        <v>155</v>
      </c>
      <c r="J280" s="151" t="s">
        <v>622</v>
      </c>
      <c r="K280" s="152">
        <f t="shared" si="104"/>
        <v>28.5</v>
      </c>
      <c r="L280" s="153">
        <f t="shared" si="105"/>
        <v>0.22529644268774704</v>
      </c>
      <c r="M280" s="148" t="s">
        <v>534</v>
      </c>
      <c r="N280" s="154">
        <v>44362</v>
      </c>
      <c r="O280" s="1"/>
      <c r="R280" s="194" t="s">
        <v>725</v>
      </c>
    </row>
    <row r="281" spans="1:26" ht="12.75" customHeight="1">
      <c r="A281" s="219">
        <v>166</v>
      </c>
      <c r="B281" s="220">
        <v>44368</v>
      </c>
      <c r="C281" s="220"/>
      <c r="D281" s="221" t="s">
        <v>374</v>
      </c>
      <c r="E281" s="222" t="s">
        <v>564</v>
      </c>
      <c r="F281" s="223">
        <v>287.5</v>
      </c>
      <c r="G281" s="222"/>
      <c r="H281" s="222">
        <v>245</v>
      </c>
      <c r="I281" s="224">
        <v>344</v>
      </c>
      <c r="J281" s="161" t="s">
        <v>785</v>
      </c>
      <c r="K281" s="162">
        <f t="shared" si="104"/>
        <v>-42.5</v>
      </c>
      <c r="L281" s="163">
        <f t="shared" si="105"/>
        <v>-0.14782608695652175</v>
      </c>
      <c r="M281" s="159" t="s">
        <v>546</v>
      </c>
      <c r="N281" s="156">
        <v>44508</v>
      </c>
      <c r="O281" s="1"/>
      <c r="R281" s="194" t="s">
        <v>725</v>
      </c>
    </row>
    <row r="282" spans="1:26" ht="12.75" customHeight="1">
      <c r="A282" s="176">
        <v>167</v>
      </c>
      <c r="B282" s="177">
        <v>44368</v>
      </c>
      <c r="C282" s="177"/>
      <c r="D282" s="178" t="s">
        <v>444</v>
      </c>
      <c r="E282" s="179" t="s">
        <v>564</v>
      </c>
      <c r="F282" s="149">
        <v>241</v>
      </c>
      <c r="G282" s="179"/>
      <c r="H282" s="179">
        <v>298</v>
      </c>
      <c r="I282" s="181">
        <v>320</v>
      </c>
      <c r="J282" s="151" t="s">
        <v>622</v>
      </c>
      <c r="K282" s="152">
        <f t="shared" si="104"/>
        <v>57</v>
      </c>
      <c r="L282" s="153">
        <f t="shared" si="105"/>
        <v>0.23651452282157676</v>
      </c>
      <c r="M282" s="148" t="s">
        <v>534</v>
      </c>
      <c r="N282" s="154">
        <v>44802</v>
      </c>
      <c r="O282" s="41"/>
      <c r="R282" s="194" t="s">
        <v>725</v>
      </c>
    </row>
    <row r="283" spans="1:26" ht="12.75" customHeight="1">
      <c r="A283" s="176">
        <v>168</v>
      </c>
      <c r="B283" s="177">
        <v>44406</v>
      </c>
      <c r="C283" s="177"/>
      <c r="D283" s="178" t="s">
        <v>357</v>
      </c>
      <c r="E283" s="179" t="s">
        <v>564</v>
      </c>
      <c r="F283" s="149">
        <v>162.5</v>
      </c>
      <c r="G283" s="179"/>
      <c r="H283" s="179">
        <v>200</v>
      </c>
      <c r="I283" s="181">
        <v>200</v>
      </c>
      <c r="J283" s="151" t="s">
        <v>622</v>
      </c>
      <c r="K283" s="152">
        <f t="shared" si="104"/>
        <v>37.5</v>
      </c>
      <c r="L283" s="153">
        <f t="shared" si="105"/>
        <v>0.23076923076923078</v>
      </c>
      <c r="M283" s="148" t="s">
        <v>534</v>
      </c>
      <c r="N283" s="154">
        <v>44802</v>
      </c>
      <c r="O283" s="1"/>
      <c r="R283" s="194" t="s">
        <v>725</v>
      </c>
    </row>
    <row r="284" spans="1:26" ht="12.75" customHeight="1">
      <c r="A284" s="176">
        <v>169</v>
      </c>
      <c r="B284" s="177">
        <v>44462</v>
      </c>
      <c r="C284" s="177"/>
      <c r="D284" s="178" t="s">
        <v>761</v>
      </c>
      <c r="E284" s="179" t="s">
        <v>564</v>
      </c>
      <c r="F284" s="149">
        <v>1235</v>
      </c>
      <c r="G284" s="179"/>
      <c r="H284" s="179">
        <v>1505</v>
      </c>
      <c r="I284" s="181">
        <v>1500</v>
      </c>
      <c r="J284" s="151" t="s">
        <v>622</v>
      </c>
      <c r="K284" s="152">
        <f t="shared" si="104"/>
        <v>270</v>
      </c>
      <c r="L284" s="153">
        <f t="shared" si="105"/>
        <v>0.21862348178137653</v>
      </c>
      <c r="M284" s="148" t="s">
        <v>534</v>
      </c>
      <c r="N284" s="154">
        <v>44564</v>
      </c>
      <c r="O284" s="1"/>
      <c r="R284" s="194" t="s">
        <v>725</v>
      </c>
    </row>
    <row r="285" spans="1:26" ht="12.75" customHeight="1">
      <c r="A285" s="206">
        <v>170</v>
      </c>
      <c r="B285" s="207">
        <v>44480</v>
      </c>
      <c r="C285" s="207"/>
      <c r="D285" s="208" t="s">
        <v>763</v>
      </c>
      <c r="E285" s="209" t="s">
        <v>564</v>
      </c>
      <c r="F285" s="54">
        <v>58.75</v>
      </c>
      <c r="G285" s="209"/>
      <c r="H285" s="306"/>
      <c r="I285" s="213"/>
      <c r="J285" s="307" t="s">
        <v>537</v>
      </c>
      <c r="K285" s="206"/>
      <c r="L285" s="207"/>
      <c r="M285" s="207"/>
      <c r="N285" s="208"/>
      <c r="O285" s="41"/>
      <c r="R285" s="194" t="s">
        <v>725</v>
      </c>
    </row>
    <row r="286" spans="1:26" ht="12.75" customHeight="1">
      <c r="A286" s="210">
        <v>171</v>
      </c>
      <c r="B286" s="211">
        <v>44481</v>
      </c>
      <c r="C286" s="211"/>
      <c r="D286" s="212" t="s">
        <v>255</v>
      </c>
      <c r="E286" s="213" t="s">
        <v>564</v>
      </c>
      <c r="F286" s="214" t="s">
        <v>765</v>
      </c>
      <c r="G286" s="213"/>
      <c r="H286" s="213"/>
      <c r="I286" s="213">
        <v>380</v>
      </c>
      <c r="J286" s="215" t="s">
        <v>537</v>
      </c>
      <c r="K286" s="210"/>
      <c r="L286" s="211"/>
      <c r="M286" s="211"/>
      <c r="N286" s="212"/>
      <c r="O286" s="41"/>
      <c r="R286" s="194" t="s">
        <v>725</v>
      </c>
    </row>
    <row r="287" spans="1:26" ht="12.75" customHeight="1">
      <c r="A287" s="176">
        <v>172</v>
      </c>
      <c r="B287" s="177">
        <v>44481</v>
      </c>
      <c r="C287" s="177"/>
      <c r="D287" s="178" t="s">
        <v>380</v>
      </c>
      <c r="E287" s="179" t="s">
        <v>564</v>
      </c>
      <c r="F287" s="149">
        <v>45.5</v>
      </c>
      <c r="G287" s="179"/>
      <c r="H287" s="179">
        <v>56.5</v>
      </c>
      <c r="I287" s="181">
        <v>56</v>
      </c>
      <c r="J287" s="151" t="s">
        <v>862</v>
      </c>
      <c r="K287" s="152">
        <f>H287-F287</f>
        <v>11</v>
      </c>
      <c r="L287" s="153">
        <f>K287/F287</f>
        <v>0.24175824175824176</v>
      </c>
      <c r="M287" s="148" t="s">
        <v>534</v>
      </c>
      <c r="N287" s="154">
        <v>44881</v>
      </c>
      <c r="O287" s="41"/>
      <c r="R287" s="194"/>
    </row>
    <row r="288" spans="1:26" ht="12.75" customHeight="1">
      <c r="A288" s="176">
        <v>173</v>
      </c>
      <c r="B288" s="177">
        <v>44551</v>
      </c>
      <c r="C288" s="177"/>
      <c r="D288" s="178" t="s">
        <v>118</v>
      </c>
      <c r="E288" s="179" t="s">
        <v>564</v>
      </c>
      <c r="F288" s="149">
        <v>2300</v>
      </c>
      <c r="G288" s="179"/>
      <c r="H288" s="179">
        <f>(2820+2200)/2</f>
        <v>2510</v>
      </c>
      <c r="I288" s="181">
        <v>3000</v>
      </c>
      <c r="J288" s="151" t="s">
        <v>797</v>
      </c>
      <c r="K288" s="152">
        <f>H288-F288</f>
        <v>210</v>
      </c>
      <c r="L288" s="153">
        <f>K288/F288</f>
        <v>9.1304347826086957E-2</v>
      </c>
      <c r="M288" s="148" t="s">
        <v>534</v>
      </c>
      <c r="N288" s="154">
        <v>44649</v>
      </c>
      <c r="O288" s="1"/>
      <c r="R288" s="194"/>
    </row>
    <row r="289" spans="1:18" ht="12.75" customHeight="1">
      <c r="A289" s="216">
        <v>174</v>
      </c>
      <c r="B289" s="211">
        <v>44606</v>
      </c>
      <c r="C289" s="216"/>
      <c r="D289" s="216" t="s">
        <v>399</v>
      </c>
      <c r="E289" s="213" t="s">
        <v>564</v>
      </c>
      <c r="F289" s="213" t="s">
        <v>792</v>
      </c>
      <c r="G289" s="213"/>
      <c r="H289" s="213"/>
      <c r="I289" s="213">
        <v>764</v>
      </c>
      <c r="J289" s="213" t="s">
        <v>537</v>
      </c>
      <c r="K289" s="213"/>
      <c r="L289" s="213"/>
      <c r="M289" s="213"/>
      <c r="N289" s="216"/>
      <c r="O289" s="41"/>
      <c r="R289" s="194"/>
    </row>
    <row r="290" spans="1:18" ht="12.75" customHeight="1">
      <c r="A290" s="176">
        <v>175</v>
      </c>
      <c r="B290" s="177">
        <v>44613</v>
      </c>
      <c r="C290" s="177"/>
      <c r="D290" s="178" t="s">
        <v>761</v>
      </c>
      <c r="E290" s="179" t="s">
        <v>564</v>
      </c>
      <c r="F290" s="149">
        <v>1255</v>
      </c>
      <c r="G290" s="179"/>
      <c r="H290" s="179">
        <v>1515</v>
      </c>
      <c r="I290" s="181">
        <v>1510</v>
      </c>
      <c r="J290" s="151" t="s">
        <v>622</v>
      </c>
      <c r="K290" s="152">
        <f>H290-F290</f>
        <v>260</v>
      </c>
      <c r="L290" s="153">
        <f>K290/F290</f>
        <v>0.20717131474103587</v>
      </c>
      <c r="M290" s="148" t="s">
        <v>534</v>
      </c>
      <c r="N290" s="154">
        <v>44834</v>
      </c>
      <c r="O290" s="41"/>
      <c r="R290" s="194"/>
    </row>
    <row r="291" spans="1:18" ht="12.75" customHeight="1">
      <c r="A291">
        <v>176</v>
      </c>
      <c r="B291" s="211">
        <v>44670</v>
      </c>
      <c r="C291" s="211"/>
      <c r="D291" s="216" t="s">
        <v>499</v>
      </c>
      <c r="E291" s="241" t="s">
        <v>564</v>
      </c>
      <c r="F291" s="213" t="s">
        <v>799</v>
      </c>
      <c r="G291" s="213"/>
      <c r="H291" s="213"/>
      <c r="I291" s="213">
        <v>553</v>
      </c>
      <c r="J291" s="213" t="s">
        <v>537</v>
      </c>
      <c r="K291" s="213"/>
      <c r="L291" s="213"/>
      <c r="M291" s="213"/>
      <c r="N291" s="213"/>
      <c r="O291" s="41"/>
      <c r="R291" s="194"/>
    </row>
    <row r="292" spans="1:18" ht="12.75" customHeight="1">
      <c r="A292" s="176">
        <v>177</v>
      </c>
      <c r="B292" s="177">
        <v>44746</v>
      </c>
      <c r="C292" s="177"/>
      <c r="D292" s="178" t="s">
        <v>832</v>
      </c>
      <c r="E292" s="179" t="s">
        <v>564</v>
      </c>
      <c r="F292" s="149">
        <v>207.5</v>
      </c>
      <c r="G292" s="179"/>
      <c r="H292" s="179">
        <v>254</v>
      </c>
      <c r="I292" s="181">
        <v>254</v>
      </c>
      <c r="J292" s="151" t="s">
        <v>622</v>
      </c>
      <c r="K292" s="152">
        <f>H292-F292</f>
        <v>46.5</v>
      </c>
      <c r="L292" s="153">
        <f>K292/F292</f>
        <v>0.22409638554216868</v>
      </c>
      <c r="M292" s="148" t="s">
        <v>534</v>
      </c>
      <c r="N292" s="154">
        <v>44792</v>
      </c>
      <c r="O292" s="1"/>
      <c r="R292" s="194"/>
    </row>
    <row r="293" spans="1:18" ht="12.75" customHeight="1">
      <c r="A293" s="176">
        <v>178</v>
      </c>
      <c r="B293" s="177">
        <v>44775</v>
      </c>
      <c r="C293" s="177"/>
      <c r="D293" s="178" t="s">
        <v>446</v>
      </c>
      <c r="E293" s="179" t="s">
        <v>564</v>
      </c>
      <c r="F293" s="149">
        <v>31.25</v>
      </c>
      <c r="G293" s="179"/>
      <c r="H293" s="179">
        <v>38.75</v>
      </c>
      <c r="I293" s="181">
        <v>38</v>
      </c>
      <c r="J293" s="151" t="s">
        <v>622</v>
      </c>
      <c r="K293" s="152">
        <f>H293-F293</f>
        <v>7.5</v>
      </c>
      <c r="L293" s="153">
        <f>K293/F293</f>
        <v>0.24</v>
      </c>
      <c r="M293" s="148" t="s">
        <v>534</v>
      </c>
      <c r="N293" s="154">
        <v>44844</v>
      </c>
      <c r="O293" s="41"/>
      <c r="R293" s="54"/>
    </row>
    <row r="294" spans="1:18" ht="12.75" customHeight="1">
      <c r="A294" s="210">
        <v>179</v>
      </c>
      <c r="B294" s="211">
        <v>44841</v>
      </c>
      <c r="C294" s="216"/>
      <c r="D294" s="216" t="s">
        <v>837</v>
      </c>
      <c r="E294" s="241" t="s">
        <v>564</v>
      </c>
      <c r="F294" s="213" t="s">
        <v>838</v>
      </c>
      <c r="G294" s="213"/>
      <c r="H294" s="213"/>
      <c r="I294" s="213">
        <v>840</v>
      </c>
      <c r="J294" s="213" t="s">
        <v>537</v>
      </c>
      <c r="K294" s="213"/>
      <c r="L294" s="213"/>
      <c r="M294" s="213"/>
      <c r="N294" s="213"/>
      <c r="O294" s="41"/>
      <c r="Q294" s="197"/>
      <c r="R294" s="54"/>
    </row>
    <row r="295" spans="1:18" ht="12.75" customHeight="1">
      <c r="A295" s="210">
        <v>180</v>
      </c>
      <c r="B295" s="211">
        <v>44844</v>
      </c>
      <c r="C295" s="216"/>
      <c r="D295" s="216" t="s">
        <v>401</v>
      </c>
      <c r="E295" s="241" t="s">
        <v>564</v>
      </c>
      <c r="F295" s="213" t="s">
        <v>840</v>
      </c>
      <c r="G295" s="213"/>
      <c r="H295" s="213"/>
      <c r="I295" s="213">
        <v>291</v>
      </c>
      <c r="J295" s="213" t="s">
        <v>537</v>
      </c>
      <c r="K295" s="213"/>
      <c r="L295" s="213"/>
      <c r="M295" s="213"/>
      <c r="N295" s="213"/>
      <c r="O295" s="41"/>
      <c r="Q295" s="197"/>
      <c r="R295" s="54"/>
    </row>
    <row r="296" spans="1:18" ht="12.75" customHeight="1">
      <c r="A296" s="210">
        <v>181</v>
      </c>
      <c r="B296" s="211">
        <v>44845</v>
      </c>
      <c r="C296" s="216"/>
      <c r="D296" s="216" t="s">
        <v>399</v>
      </c>
      <c r="E296" s="241" t="s">
        <v>564</v>
      </c>
      <c r="F296" s="213" t="s">
        <v>861</v>
      </c>
      <c r="G296" s="213"/>
      <c r="H296" s="213"/>
      <c r="I296" s="213">
        <v>765</v>
      </c>
      <c r="J296" s="213" t="s">
        <v>537</v>
      </c>
      <c r="K296" s="213"/>
      <c r="L296" s="213"/>
      <c r="M296" s="213"/>
      <c r="N296" s="213"/>
      <c r="O296" s="41"/>
      <c r="Q296" s="197"/>
      <c r="R296" s="54"/>
    </row>
    <row r="297" spans="1:18" ht="12.75" customHeight="1">
      <c r="A297" s="285">
        <v>182</v>
      </c>
      <c r="B297" s="211">
        <v>44981</v>
      </c>
      <c r="C297" s="211"/>
      <c r="D297" s="216" t="s">
        <v>818</v>
      </c>
      <c r="E297" s="241" t="s">
        <v>564</v>
      </c>
      <c r="F297" s="241" t="s">
        <v>867</v>
      </c>
      <c r="G297" s="213"/>
      <c r="H297" s="213"/>
      <c r="I297" s="213">
        <v>2080</v>
      </c>
      <c r="J297" s="213" t="s">
        <v>537</v>
      </c>
      <c r="K297" s="213"/>
      <c r="L297" s="213"/>
      <c r="M297" s="213"/>
      <c r="N297" s="213"/>
      <c r="O297" s="41"/>
      <c r="R297" s="54"/>
    </row>
    <row r="298" spans="1:18" ht="12.75" customHeight="1">
      <c r="A298" s="176">
        <v>183</v>
      </c>
      <c r="B298" s="177">
        <v>44986</v>
      </c>
      <c r="C298" s="177"/>
      <c r="D298" s="178" t="s">
        <v>446</v>
      </c>
      <c r="E298" s="179" t="s">
        <v>564</v>
      </c>
      <c r="F298" s="149">
        <v>57.5</v>
      </c>
      <c r="G298" s="179"/>
      <c r="H298" s="179">
        <v>120</v>
      </c>
      <c r="I298" s="181">
        <v>120</v>
      </c>
      <c r="J298" s="151" t="s">
        <v>622</v>
      </c>
      <c r="K298" s="152">
        <f>H298-F298</f>
        <v>62.5</v>
      </c>
      <c r="L298" s="153">
        <f>K298/F298</f>
        <v>1.0869565217391304</v>
      </c>
      <c r="M298" s="148" t="s">
        <v>534</v>
      </c>
      <c r="N298" s="154">
        <v>45415</v>
      </c>
      <c r="O298" s="41"/>
      <c r="R298" s="54"/>
    </row>
    <row r="299" spans="1:18" ht="12.75" customHeight="1">
      <c r="A299" s="285">
        <v>184</v>
      </c>
      <c r="B299" s="211">
        <v>45008</v>
      </c>
      <c r="C299" s="211"/>
      <c r="D299" s="216" t="s">
        <v>459</v>
      </c>
      <c r="E299" s="241" t="s">
        <v>564</v>
      </c>
      <c r="F299" s="241" t="s">
        <v>875</v>
      </c>
      <c r="G299" s="213"/>
      <c r="H299" s="213"/>
      <c r="I299" s="213">
        <v>3523</v>
      </c>
      <c r="J299" s="213" t="s">
        <v>537</v>
      </c>
      <c r="K299" s="213"/>
      <c r="L299" s="213"/>
      <c r="M299" s="213"/>
      <c r="N299" s="213"/>
      <c r="O299" s="41"/>
      <c r="R299" s="54"/>
    </row>
    <row r="300" spans="1:18" ht="12.75" customHeight="1">
      <c r="A300" s="210">
        <v>185</v>
      </c>
      <c r="B300" s="211">
        <v>45027</v>
      </c>
      <c r="C300" s="216"/>
      <c r="D300" s="216" t="s">
        <v>879</v>
      </c>
      <c r="E300" s="241" t="s">
        <v>564</v>
      </c>
      <c r="F300" s="213" t="s">
        <v>880</v>
      </c>
      <c r="G300" s="213"/>
      <c r="H300" s="213"/>
      <c r="I300" s="213">
        <v>810</v>
      </c>
      <c r="J300" s="213" t="s">
        <v>537</v>
      </c>
      <c r="K300" s="213"/>
      <c r="L300" s="213"/>
      <c r="M300" s="213"/>
      <c r="N300" s="213"/>
      <c r="O300" s="41"/>
      <c r="R300" s="54"/>
    </row>
    <row r="301" spans="1:18" ht="12.75" customHeight="1">
      <c r="A301" s="210">
        <v>186</v>
      </c>
      <c r="B301" s="211">
        <v>45050</v>
      </c>
      <c r="C301" s="216"/>
      <c r="D301" s="216" t="s">
        <v>284</v>
      </c>
      <c r="E301" s="241" t="s">
        <v>564</v>
      </c>
      <c r="F301" s="213" t="s">
        <v>928</v>
      </c>
      <c r="G301" s="213"/>
      <c r="H301" s="213"/>
      <c r="I301" s="213">
        <v>5040</v>
      </c>
      <c r="J301" s="213" t="s">
        <v>537</v>
      </c>
      <c r="K301" s="213"/>
      <c r="L301" s="213"/>
      <c r="M301" s="213"/>
      <c r="N301" s="213"/>
      <c r="O301" s="41"/>
      <c r="R301" s="54"/>
    </row>
    <row r="302" spans="1:18" ht="12.75" customHeight="1">
      <c r="A302" s="210"/>
      <c r="B302" s="211"/>
      <c r="C302" s="216"/>
      <c r="D302" s="216"/>
      <c r="E302" s="241"/>
      <c r="F302" s="213"/>
      <c r="G302" s="213"/>
      <c r="H302" s="213"/>
      <c r="I302" s="213"/>
      <c r="J302" s="213"/>
      <c r="K302" s="213"/>
      <c r="L302" s="213"/>
      <c r="M302" s="213"/>
      <c r="N302" s="213"/>
      <c r="O302" s="41"/>
      <c r="R302" s="54"/>
    </row>
    <row r="303" spans="1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B304" s="195" t="s">
        <v>757</v>
      </c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1:18" ht="12.75" customHeight="1">
      <c r="A305" s="196"/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1:18" ht="12.75" customHeight="1">
      <c r="A306" s="196"/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1:18" ht="12.75" customHeight="1">
      <c r="A307" s="53"/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1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1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1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1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1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1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1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1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1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1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1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1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1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</sheetData>
  <autoFilter ref="R1:R303" xr:uid="{00000000-0009-0000-0000-000005000000}"/>
  <mergeCells count="9">
    <mergeCell ref="M94:M95"/>
    <mergeCell ref="O94:O95"/>
    <mergeCell ref="P94:P95"/>
    <mergeCell ref="A88:A89"/>
    <mergeCell ref="B88:B89"/>
    <mergeCell ref="J88:J89"/>
    <mergeCell ref="B94:B95"/>
    <mergeCell ref="A94:A95"/>
    <mergeCell ref="J94:J95"/>
  </mergeCells>
  <hyperlinks>
    <hyperlink ref="M5" location="Main!A1" display="Back To Main Page" xr:uid="{00000000-0004-0000-0500-000000000000}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2019-09-05T08:25:00Z</cp:lastPrinted>
  <dcterms:created xsi:type="dcterms:W3CDTF">2015-06-08T02:34:00Z</dcterms:created>
  <dcterms:modified xsi:type="dcterms:W3CDTF">2023-05-17T18:35:32Z</dcterms:modified>
</cp:coreProperties>
</file>